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4" sheetId="11" r:id="rId5"/>
    <sheet name="SO04 0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'SO04 001 Pol'!$1:$8</definedName>
    <definedName name="Objednatel" localSheetId="1">Stavba!$D$11</definedName>
    <definedName name="Objekt" localSheetId="1">Stavba!#REF!</definedName>
    <definedName name="_xlnm.Print_Area" localSheetId="4">'Rekapitulace Objekt SO04'!$A$1:$H$41</definedName>
    <definedName name="_xlnm.Print_Area" localSheetId="5">'SO04 001 Pol'!$A$1:$I$469</definedName>
    <definedName name="_xlnm.Print_Area" localSheetId="1">Stavba!$A$1:$J$53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3" i="1" l="1"/>
  <c r="O23" i="1"/>
  <c r="J23" i="1"/>
  <c r="J52" i="1"/>
  <c r="J51" i="1"/>
  <c r="J50" i="1"/>
  <c r="J49" i="1"/>
  <c r="J48" i="1"/>
  <c r="J47" i="1"/>
  <c r="J46" i="1"/>
  <c r="J45" i="1"/>
  <c r="J44" i="1"/>
  <c r="J43" i="1"/>
  <c r="P19" i="11"/>
  <c r="O19" i="11"/>
  <c r="H19" i="11"/>
  <c r="H20" i="11" s="1"/>
  <c r="H41" i="11"/>
  <c r="D41" i="11"/>
  <c r="H40" i="11"/>
  <c r="H39" i="11"/>
  <c r="H38" i="11"/>
  <c r="H37" i="11"/>
  <c r="H36" i="11"/>
  <c r="H35" i="11"/>
  <c r="H34" i="11"/>
  <c r="H33" i="11"/>
  <c r="H32" i="11"/>
  <c r="H31" i="11"/>
  <c r="BC29" i="11"/>
  <c r="G469" i="12"/>
  <c r="AO6" i="12"/>
  <c r="AN6" i="12"/>
  <c r="AZ440" i="12"/>
  <c r="AZ330" i="12"/>
  <c r="AZ267" i="12"/>
  <c r="AZ83" i="12"/>
  <c r="AZ76" i="12"/>
  <c r="AZ71" i="12"/>
  <c r="AZ46" i="12"/>
  <c r="AZ29" i="12"/>
  <c r="AZ25" i="12"/>
  <c r="G13" i="12"/>
  <c r="F9" i="12" s="1"/>
  <c r="G16" i="12"/>
  <c r="G18" i="12"/>
  <c r="G19" i="12"/>
  <c r="G20" i="12"/>
  <c r="G23" i="12"/>
  <c r="G27" i="12"/>
  <c r="G31" i="12"/>
  <c r="G34" i="12"/>
  <c r="G39" i="12"/>
  <c r="G43" i="12"/>
  <c r="G47" i="12"/>
  <c r="G54" i="12"/>
  <c r="G64" i="12"/>
  <c r="G73" i="12"/>
  <c r="G78" i="12"/>
  <c r="G85" i="12"/>
  <c r="G91" i="12"/>
  <c r="G96" i="12"/>
  <c r="G101" i="12"/>
  <c r="G111" i="12"/>
  <c r="G113" i="12"/>
  <c r="G117" i="12"/>
  <c r="G120" i="12"/>
  <c r="G144" i="12"/>
  <c r="G168" i="12"/>
  <c r="G194" i="12"/>
  <c r="G217" i="12"/>
  <c r="G238" i="12"/>
  <c r="G261" i="12"/>
  <c r="G268" i="12"/>
  <c r="G274" i="12"/>
  <c r="G279" i="12"/>
  <c r="G283" i="12"/>
  <c r="G286" i="12"/>
  <c r="G287" i="12"/>
  <c r="G288" i="12"/>
  <c r="G290" i="12"/>
  <c r="G295" i="12"/>
  <c r="F292" i="12" s="1"/>
  <c r="G301" i="12"/>
  <c r="G305" i="12"/>
  <c r="G308" i="12"/>
  <c r="G311" i="12"/>
  <c r="G314" i="12"/>
  <c r="F316" i="12"/>
  <c r="G319" i="12"/>
  <c r="G322" i="12"/>
  <c r="G325" i="12"/>
  <c r="G328" i="12"/>
  <c r="G331" i="12"/>
  <c r="G335" i="12"/>
  <c r="F332" i="12" s="1"/>
  <c r="G339" i="12"/>
  <c r="G343" i="12"/>
  <c r="G346" i="12"/>
  <c r="G347" i="12"/>
  <c r="G351" i="12"/>
  <c r="G355" i="12"/>
  <c r="G359" i="12"/>
  <c r="G363" i="12"/>
  <c r="G367" i="12"/>
  <c r="G370" i="12"/>
  <c r="G373" i="12"/>
  <c r="G374" i="12"/>
  <c r="G375" i="12"/>
  <c r="G376" i="12"/>
  <c r="G378" i="12"/>
  <c r="G381" i="12"/>
  <c r="G384" i="12"/>
  <c r="G386" i="12"/>
  <c r="G387" i="12"/>
  <c r="G389" i="12"/>
  <c r="G391" i="12"/>
  <c r="G393" i="12"/>
  <c r="G395" i="12"/>
  <c r="G397" i="12"/>
  <c r="G399" i="12"/>
  <c r="G401" i="12"/>
  <c r="G414" i="12"/>
  <c r="G415" i="12"/>
  <c r="G417" i="12"/>
  <c r="G419" i="12"/>
  <c r="G421" i="12"/>
  <c r="G423" i="12"/>
  <c r="G425" i="12"/>
  <c r="G426" i="12"/>
  <c r="G428" i="12"/>
  <c r="G433" i="12"/>
  <c r="F430" i="12" s="1"/>
  <c r="G436" i="12"/>
  <c r="G441" i="12"/>
  <c r="F438" i="12" s="1"/>
  <c r="G442" i="12"/>
  <c r="G446" i="12"/>
  <c r="F443" i="12" s="1"/>
  <c r="G450" i="12"/>
  <c r="F448" i="12" s="1"/>
  <c r="G451" i="12"/>
  <c r="G453" i="12"/>
  <c r="G454" i="12"/>
  <c r="G457" i="12"/>
  <c r="G459" i="12"/>
  <c r="F458" i="12" s="1"/>
  <c r="G460" i="12"/>
  <c r="F462" i="12"/>
  <c r="G463" i="12"/>
  <c r="G465" i="12"/>
  <c r="H25" i="11"/>
  <c r="P22" i="11" s="1"/>
  <c r="H23" i="11"/>
  <c r="O22" i="11" s="1"/>
  <c r="D20" i="11"/>
  <c r="B7" i="11"/>
  <c r="B6" i="11"/>
  <c r="C1" i="11"/>
  <c r="B1" i="11"/>
  <c r="J53" i="1"/>
  <c r="J29" i="1"/>
  <c r="J30" i="1" s="1"/>
  <c r="J27" i="1"/>
  <c r="J28" i="1" s="1"/>
  <c r="J24" i="1"/>
  <c r="B1" i="9"/>
  <c r="C1" i="9"/>
  <c r="B7" i="9"/>
  <c r="B6" i="9"/>
  <c r="J31" i="1" l="1"/>
  <c r="H26" i="11"/>
  <c r="H24" i="11"/>
  <c r="H27" i="11"/>
</calcChain>
</file>

<file path=xl/sharedStrings.xml><?xml version="1.0" encoding="utf-8"?>
<sst xmlns="http://schemas.openxmlformats.org/spreadsheetml/2006/main" count="1512" uniqueCount="555">
  <si>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</si>
  <si>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</si>
  <si>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</si>
  <si>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</si>
  <si>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</si>
  <si>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</si>
  <si>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</si>
  <si>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</si>
  <si>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</si>
  <si>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</si>
  <si>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</si>
  <si>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</si>
  <si>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</si>
  <si>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</si>
  <si>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</si>
  <si>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</si>
  <si>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</si>
  <si>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</si>
  <si>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</si>
  <si>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</si>
  <si>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</si>
  <si>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</si>
  <si>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</si>
  <si>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</si>
  <si>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</si>
  <si>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</si>
  <si>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</si>
  <si>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</si>
  <si>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</si>
  <si>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</si>
  <si>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</si>
  <si>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</si>
  <si>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</si>
  <si>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</si>
  <si>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</si>
  <si>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</si>
  <si>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</si>
  <si>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</si>
  <si>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</si>
  <si>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15/129/001</t>
  </si>
  <si>
    <t>Nové Město n.M.-rekonstrukce ul.Drobného</t>
  </si>
  <si>
    <t>Nové Město na Moravě</t>
  </si>
  <si>
    <t>MĚSTO NOVÉ MĚSTO NA MORAVĚ</t>
  </si>
  <si>
    <t>Vratislavovo náměstí 103</t>
  </si>
  <si>
    <t>Nové Město na Moravě-Nové Město na Moravě</t>
  </si>
  <si>
    <t>59231</t>
  </si>
  <si>
    <t>Ing. František Laštovička, UNI PROJEKT</t>
  </si>
  <si>
    <t>Studentská 1133/3</t>
  </si>
  <si>
    <t>Žďár nad Sázavou-Žďár nad Sázavou 4</t>
  </si>
  <si>
    <t>59101</t>
  </si>
  <si>
    <t>10117831</t>
  </si>
  <si>
    <t>CZ6003161494</t>
  </si>
  <si>
    <t>00294900</t>
  </si>
  <si>
    <t>CZ00294900</t>
  </si>
  <si>
    <t>Stavební objekt</t>
  </si>
  <si>
    <t>SO04</t>
  </si>
  <si>
    <t>D.4 Přípojky kanalizace pro město</t>
  </si>
  <si>
    <t>42.21.22</t>
  </si>
  <si>
    <t>CZ-CPA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</si>
  <si>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</si>
  <si>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</si>
  <si>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</si>
  <si>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</si>
  <si>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</si>
  <si>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</si>
  <si>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</si>
  <si>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</si>
  <si>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</si>
  <si>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</si>
  <si>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</si>
  <si>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</si>
  <si>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</si>
  <si>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</si>
  <si>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</si>
  <si>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</si>
  <si>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</si>
  <si>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</si>
  <si>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</si>
  <si>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</si>
  <si>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</si>
  <si>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</si>
  <si>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</si>
  <si>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</si>
  <si>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</si>
  <si>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</si>
  <si>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</si>
  <si>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</si>
  <si>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</si>
  <si>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</si>
  <si>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</si>
  <si>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CZ-CPA:</t>
  </si>
  <si>
    <t>STA</t>
  </si>
  <si>
    <t>42</t>
  </si>
  <si>
    <t>Inženýrské stavby a jejich výstavba</t>
  </si>
  <si>
    <t>42.2</t>
  </si>
  <si>
    <t>Inženýrské sítě a jejich výstavba</t>
  </si>
  <si>
    <t>42.21</t>
  </si>
  <si>
    <t>Inženýrské sítě pro kapaliny a plyny a jejich výstavba</t>
  </si>
  <si>
    <t>42.21.2</t>
  </si>
  <si>
    <t>Výstavba inženýrských sítí pro kapaliny a plyny</t>
  </si>
  <si>
    <t>Výstavba místních potrubí (vč. pomocných prací) pro kapaliny a plyny</t>
  </si>
  <si>
    <t>Rekapitulace soupisů náležejících k objektu</t>
  </si>
  <si>
    <t>Soupis</t>
  </si>
  <si>
    <t>Cena (Kč)</t>
  </si>
  <si>
    <t>001</t>
  </si>
  <si>
    <t>Přípojky kanalizace pro město, k objektu č.301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</si>
  <si>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</si>
  <si>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</si>
  <si>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</si>
  <si>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</si>
  <si>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</si>
  <si>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</si>
  <si>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</si>
  <si>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</si>
  <si>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</si>
  <si>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</si>
  <si>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</si>
  <si>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SPK</t>
  </si>
  <si>
    <t>s přemístěním hmot na skládku na vzdálenost do 3 m nebo s naložením na dopravní prostředek</t>
  </si>
  <si>
    <t>SPX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</si>
  <si>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</si>
  <si>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</si>
  <si>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</si>
  <si>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</si>
  <si>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</si>
  <si>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 15/ II</t>
  </si>
  <si>
    <t>POL1_1</t>
  </si>
  <si>
    <t>1,2*14,2</t>
  </si>
  <si>
    <t>VV</t>
  </si>
  <si>
    <t>113 10-7 Odstranění podkladů nebo krytů</t>
  </si>
  <si>
    <t>113107325R00</t>
  </si>
  <si>
    <t>...z kameniva těženého, v ploše jednotlivě do 50 m2, tloušťka vrstvy 250 mm</t>
  </si>
  <si>
    <t>1,2*5,1</t>
  </si>
  <si>
    <t>113107525R00</t>
  </si>
  <si>
    <t>...z kameniva hrubého drceného, v ploše jednotlivě do 50 m2, tloušťka vrstvy 250 mm</t>
  </si>
  <si>
    <t>POL1_</t>
  </si>
  <si>
    <t>113107530R00</t>
  </si>
  <si>
    <t>...z kameniva hrubého drceného, v ploše jednotlivě do 50 m2, tloušťka vrstvy 300 mm</t>
  </si>
  <si>
    <t>113108306R00</t>
  </si>
  <si>
    <t>...živičných, v ploše jednotlivě do 50 m2, tloušťka vrstvy 60 mm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</si>
  <si>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</si>
  <si>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</si>
  <si>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</si>
  <si>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</si>
  <si>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m</t>
  </si>
  <si>
    <t>119 00-14 Dočasné zajištění podzemního potrubí nebo vedení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</si>
  <si>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</si>
  <si>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 00-141 ocelového potrubí</t>
  </si>
  <si>
    <t>119001401R00</t>
  </si>
  <si>
    <t>...DN  do 200 mm</t>
  </si>
  <si>
    <t>800-1</t>
  </si>
  <si>
    <t>119 00-143 kabelů</t>
  </si>
  <si>
    <t>119001421R00</t>
  </si>
  <si>
    <t>...do 3 kabelů</t>
  </si>
  <si>
    <t>120 00 Ztížené vykopávky</t>
  </si>
  <si>
    <t>příplatek k cenám vykopávek za ztížení vykopávky v blízkosti podzemního vedení nebo výbušnin v horninách jakékoliv třídy,</t>
  </si>
  <si>
    <t>120001101R00</t>
  </si>
  <si>
    <t>...v horninách jakékoliv třídy</t>
  </si>
  <si>
    <t>m3</t>
  </si>
  <si>
    <t>Položka není určena pro rozebrání dlažeb uložených do betonového lože a pro rozebrání dlažeb z mozaiky uložených do cementové malty.V položce nejsou zakalkulovány náklady na popř. nutné očištění vybouraných betonových dlaždic.</t>
  </si>
  <si>
    <t>POP</t>
  </si>
  <si>
    <t>1,2*1,0*2,40*7</t>
  </si>
  <si>
    <t>121 10-11 Sejmutí ornice</t>
  </si>
  <si>
    <t>nebo lesní půdy, s vodorovným přemístěním na hromady v místě upotřebení nebo na dočasné či trvalé skládky se složením</t>
  </si>
  <si>
    <t>121101101R00</t>
  </si>
  <si>
    <t>...s přemístěním na vzdálenost do 50 m</t>
  </si>
  <si>
    <t>1,2*15,6*0,25</t>
  </si>
  <si>
    <t>130 90 Bourání konstrukcí v hloubených vykopávkách</t>
  </si>
  <si>
    <t>s přemístěním suti na hromady na vzdálenost do 20 m nebo s uložením na dopravní prostředek,</t>
  </si>
  <si>
    <t>130901121R00</t>
  </si>
  <si>
    <t>...z betonu, prostého, pneumatickým kladivem</t>
  </si>
  <si>
    <t>Položka neobsahuje svislou ani vodorovnou přepravu vybouraného materiálu, ani uložení a poplatek za skládku.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</si>
  <si>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</si>
  <si>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</si>
  <si>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132201212R00</t>
  </si>
  <si>
    <t xml:space="preserve">...do 1000 m3, v hornině 3, hloubení strojně </t>
  </si>
  <si>
    <t>1,2*1,0*10,0</t>
  </si>
  <si>
    <t>1,2*1,0*3,5</t>
  </si>
  <si>
    <t>1,2*1,0*22,4</t>
  </si>
  <si>
    <t>Komunikace : -0,50*6,12</t>
  </si>
  <si>
    <t>Chodník : -0,30*17,04</t>
  </si>
  <si>
    <t>Ornice : -4,68</t>
  </si>
  <si>
    <t>132301212R00</t>
  </si>
  <si>
    <t xml:space="preserve">...do 1000 m3, v hornině 4, hloubení strojně </t>
  </si>
  <si>
    <t>1,2*(2,62+3,03)/2*1,0+1,2*(3,03+2,89)/2*4,1+1,2*(2,89+2,68)/2*3,3</t>
  </si>
  <si>
    <t>1,2*(2,68+2,58)/2*1,6+1,2*(2,58+2,41)/2*4,2</t>
  </si>
  <si>
    <t>1,2*(2,58+2,47)/2*3,2+1,2*(2,47+2,46)/2*0,6+1,2*(2,46+2,34)/2*3,5</t>
  </si>
  <si>
    <t>1,2*(2,34+2,32)/2*0,8+1,2*(2,32+2,25)/2*2,1+1,2*(2,25+2,22)/2*1,0</t>
  </si>
  <si>
    <t>1,2*(2,58+2,58)/2*7,0</t>
  </si>
  <si>
    <t>1,2*(2,46+1,50)/2*2,5</t>
  </si>
  <si>
    <t>1,2*(2,32+1,50)/2*1,0</t>
  </si>
  <si>
    <t>Hornina 3 : -43,08</t>
  </si>
  <si>
    <t>Hornina 5 : -22,7460</t>
  </si>
  <si>
    <t>132401211R00</t>
  </si>
  <si>
    <t xml:space="preserve">...jakékoliv množství, v hornině 5, hloubení strojně </t>
  </si>
  <si>
    <t>1,2*(0,62+1,03)/2*1,0+1,2*(1,03+0,89)/2*4,1+1,2*(0,89+0,68)/2*3,3</t>
  </si>
  <si>
    <t>1,2*(0,68+0,58)/2*1,6+1,2*(0,58+0,41)/2*4,2</t>
  </si>
  <si>
    <t>1,2*(0,58+0,47)/2*3,2+1,2*(0,47+0,46)/2*0,6+1,2*(0,46+0,34)/2*3,5</t>
  </si>
  <si>
    <t>1,2*(0,34+0,32)/2*0,8+1,2*(0,32+0,25)/2*2,1+1,2*(0,25+0,22)/2*1,0</t>
  </si>
  <si>
    <t>1,2*(0,58+0,58)/2*7,0</t>
  </si>
  <si>
    <t>133 Hloubení šachet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</si>
  <si>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</si>
  <si>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133 3 v hornině 3</t>
  </si>
  <si>
    <t>133201101R00</t>
  </si>
  <si>
    <t>...do 100 m3</t>
  </si>
  <si>
    <t>2,24*1,04*2,00</t>
  </si>
  <si>
    <t>133 4 v hornině 4</t>
  </si>
  <si>
    <t>133301101R00</t>
  </si>
  <si>
    <t>2,24*1,04*5,29</t>
  </si>
  <si>
    <t>Hornina 3 : -4,6592</t>
  </si>
  <si>
    <t>Hornina 5 : -3,0052</t>
  </si>
  <si>
    <t>133 5 v hornině 5</t>
  </si>
  <si>
    <t>133401101R00</t>
  </si>
  <si>
    <t>...pro jakýkoliv objem výkopu</t>
  </si>
  <si>
    <t>2,24*1,04*1,29</t>
  </si>
  <si>
    <t>138 Dolamování hloubených vykopávek</t>
  </si>
  <si>
    <t>zapažených i nezapažených v hor. 5 - 7 s případným nutným přemístěním výkopku ve výkopišti, bez naložení.</t>
  </si>
  <si>
    <t>138 2 rýh ve vrstvě tloušťky do 500 mm</t>
  </si>
  <si>
    <t>138401201R00</t>
  </si>
  <si>
    <t>...v hornině 5</t>
  </si>
  <si>
    <t>(22,7460+3,0052)*0,1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</si>
  <si>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</si>
  <si>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</si>
  <si>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</si>
  <si>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</si>
  <si>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(2,46+1,50)/2*2,5</t>
  </si>
  <si>
    <t>(2,32+1,50)/2*1,0</t>
  </si>
  <si>
    <t>6,86</t>
  </si>
  <si>
    <t>151101102R00</t>
  </si>
  <si>
    <t>...příložné  pro jakoukoliv mezerovitost, hloubky do 4 m</t>
  </si>
  <si>
    <t>(2,62+3,03)/2*1,0+(3,03+2,89)/2*4,1+(2,89+2,68)/2*3,3</t>
  </si>
  <si>
    <t>(2,68+2,58)/2*1,6+(2,58+2,41)/2*4,2</t>
  </si>
  <si>
    <t>(2,58+2,47)/2*3,2+(2,47+2,46)/2*0,6+(2,46+2,34)/2*3,5</t>
  </si>
  <si>
    <t>(2,34+2,32)/2*0,8+(2,32+2,25)/2*2,1+(2,25+2,22)/2*1,0</t>
  </si>
  <si>
    <t>(2,58+2,58)/2*7,0</t>
  </si>
  <si>
    <t>83,7550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</si>
  <si>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</si>
  <si>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</si>
  <si>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</si>
  <si>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</si>
  <si>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151101112R00</t>
  </si>
  <si>
    <t>...příložné , hloubky do 4 m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</si>
  <si>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</si>
  <si>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</si>
  <si>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</si>
  <si>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</si>
  <si>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42,912*0,5</t>
  </si>
  <si>
    <t>161101151R00</t>
  </si>
  <si>
    <t>...z horniny 5 až 7, při hloubce výkopu přes 1 do 2,5 m</t>
  </si>
  <si>
    <t>Tabulka pro určení podílu svislého přemístění výkopku. Číselná hodnota uvedená v tabulce udává procento z celkového objemu výkopávky, pro něž se oceňuje svislé přemístění výkopku Platí pro hloubky výkopu 1 -  2,5 m.</t>
  </si>
  <si>
    <t/>
  </si>
  <si>
    <t>a) hloubení jam</t>
  </si>
  <si>
    <t xml:space="preserve">objemu do 100 m3    	100 %	</t>
  </si>
  <si>
    <t>objemu do 1000 m3                     8 %</t>
  </si>
  <si>
    <t xml:space="preserve">objemu do 10000 m3                   3 %	</t>
  </si>
  <si>
    <t>objemu nad 10000 m3                 2 %</t>
  </si>
  <si>
    <t>b) hloubení rýh š. do 60 cm</t>
  </si>
  <si>
    <t>bez ohledu na objem               100 %</t>
  </si>
  <si>
    <t>c) hloubení rýh š. do 200 cm</t>
  </si>
  <si>
    <t>objemu do 100 m3                   100 %</t>
  </si>
  <si>
    <t>objemu nad 100 m3                   50 %</t>
  </si>
  <si>
    <t>d) hloubení zářezů</t>
  </si>
  <si>
    <t>objemu do 1000 m3               neoceňuje se</t>
  </si>
  <si>
    <t>objemu do 10000 m3             neoceňuje se</t>
  </si>
  <si>
    <t>objemu nad 10000 m3           neoceňuje se</t>
  </si>
  <si>
    <t>1,2*(0,58+0,41)/2*4,2</t>
  </si>
  <si>
    <t>1,2*(0,47+0,46)/2*0,6+1,2*(0,46+0,34)/2*3,5</t>
  </si>
  <si>
    <t>-5,8266*0,5</t>
  </si>
  <si>
    <t>161101152R00</t>
  </si>
  <si>
    <t>...z horniny 5 až 7, při hloubce výkopu přes 2,5 do 4 m</t>
  </si>
  <si>
    <t>(22,7460-5,8266)*0,5</t>
  </si>
  <si>
    <t>3,30</t>
  </si>
  <si>
    <t>162 10 Vodorovné přemístění výkopku</t>
  </si>
  <si>
    <t>po suchu, bez ohledu na druh dopravního prostředku, bez naložení výkopku, avšak se složením bez rozhrnutí,</t>
  </si>
  <si>
    <t>162601102R00</t>
  </si>
  <si>
    <t>...z horniny 1 až 4, na vzdálenost přes 4 000  do 5 000 m</t>
  </si>
  <si>
    <t>1,2*0,1*9,5</t>
  </si>
  <si>
    <t>0,842*0,292*9,5</t>
  </si>
  <si>
    <t>1,2*0,55*3,5</t>
  </si>
  <si>
    <t>1,2*0,60*19,9</t>
  </si>
  <si>
    <t>1,21*5,29</t>
  </si>
  <si>
    <t>Hornina 5 : -25,7512</t>
  </si>
  <si>
    <t>162601152R00</t>
  </si>
  <si>
    <t>...z horniny 5 až 7, na vzdálenost přes 4 000  do 5 000 m</t>
  </si>
  <si>
    <t>22,7460+3,0052</t>
  </si>
  <si>
    <t>171 20 Uložení sypaniny</t>
  </si>
  <si>
    <t>171201101R00</t>
  </si>
  <si>
    <t>...do násypů nezhutněných</t>
  </si>
  <si>
    <t>0,7634+29,0512</t>
  </si>
  <si>
    <t>171201201RT1</t>
  </si>
  <si>
    <t>...na dočasnou skládku tak, že na 1 m2 plochy připadá přes 2 m3 výkopku nebo ornice</t>
  </si>
  <si>
    <t>t</t>
  </si>
  <si>
    <t>RTS 16/ II</t>
  </si>
  <si>
    <t>3,3*1,7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</si>
  <si>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</si>
  <si>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</si>
  <si>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</si>
  <si>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</si>
  <si>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Položka obsahuje i přemístění materiálu pro zásyp ze vzdálenosti do 10 m od okraje zásypu.</t>
  </si>
  <si>
    <t>30,228+42,912+22,746+4,6592+4,6592+3,0052</t>
  </si>
  <si>
    <t>-0,7634-29,0512</t>
  </si>
  <si>
    <t>3,3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</si>
  <si>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</si>
  <si>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</si>
  <si>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</si>
  <si>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...bez prohození sypaniny</t>
  </si>
  <si>
    <t>Je-li pro obsyp použit jiný materiál než vytěžená sypanina, oceňuje se ve specifikaci. Ztratné se doporučuje ve výši 1%.</t>
  </si>
  <si>
    <t>((1,2*0,45)-0,0177)*3,5</t>
  </si>
  <si>
    <t>((1,2*0,50)-0,0314)*19,9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</si>
  <si>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</si>
  <si>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</si>
  <si>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</si>
  <si>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</si>
  <si>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823-1</t>
  </si>
  <si>
    <t xml:space="preserve"> V položce nejsou zakalkulovány náklady na vypletí a zalévání.</t>
  </si>
  <si>
    <t>1,2*15,6</t>
  </si>
  <si>
    <t>181 20 Úprava pláně v násypech</t>
  </si>
  <si>
    <t>vyrovnání výškových rozdílů, plochy vodorovné a plochy do sklonu 1 : 5,</t>
  </si>
  <si>
    <t>181201101R00</t>
  </si>
  <si>
    <t>...v hornině 1 až 4, bez zhutnění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</si>
  <si>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</si>
  <si>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</si>
  <si>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181301104R00</t>
  </si>
  <si>
    <t>...v souvislé ploše do 500 m2, tloušťka vrstvy přes 200 do 250 mm</t>
  </si>
  <si>
    <t>Položka se používá pro souvislé plochy do 500 m2.</t>
  </si>
  <si>
    <t>199 Poplatky za skládku</t>
  </si>
  <si>
    <t>199000002R00</t>
  </si>
  <si>
    <t>...horniny 1- 4</t>
  </si>
  <si>
    <t>199000003R00</t>
  </si>
  <si>
    <t>...horniny 5 - 7</t>
  </si>
  <si>
    <t>00572400R</t>
  </si>
  <si>
    <t>směs travní parková, pro běžnou zátěž</t>
  </si>
  <si>
    <t>kg</t>
  </si>
  <si>
    <t>SPCM</t>
  </si>
  <si>
    <t>POL3_1</t>
  </si>
  <si>
    <t>18,72*0,025*1,05</t>
  </si>
  <si>
    <t>58337332R</t>
  </si>
  <si>
    <t>štěrkopísek frakce 0,0 až 22,0 mm; třída C</t>
  </si>
  <si>
    <t>13,1432*1,01*1,7</t>
  </si>
  <si>
    <t>451 Lože pod potrubí, stoky a drobné objekty</t>
  </si>
  <si>
    <t>v otevřeném výkopu,</t>
  </si>
  <si>
    <t>451573111R00</t>
  </si>
  <si>
    <t>...z písku a štěrkopísku  do 65 mm</t>
  </si>
  <si>
    <t>827-1</t>
  </si>
  <si>
    <t>Položka je určena pro práce v otevřeném výkopu, pro práce ve štole se k položce používá příplatek 45154-1192.</t>
  </si>
  <si>
    <t>1,2*0,1*3,5</t>
  </si>
  <si>
    <t>1,2*0,1*19,9</t>
  </si>
  <si>
    <t>452 11 Osazení betonových dílců pod potrubí</t>
  </si>
  <si>
    <t>452 11-2 prstenců nebo rámůpod poklopy a mříže</t>
  </si>
  <si>
    <t>452112111R00</t>
  </si>
  <si>
    <t>...výšky do 100 mm</t>
  </si>
  <si>
    <t>kus</t>
  </si>
  <si>
    <t>Volba položky se řídí výškou prstence nebo rámu. V položkách nejsou zakalkulovány náklady na dodávku betonových výrobků; betonové výrobky se oceňují ve specifikaci. Ztratné se doporučuje ve výši 1 %.</t>
  </si>
  <si>
    <t>452 31 Podkladní a zajišťovací konstrukce z betonu</t>
  </si>
  <si>
    <t>z cementu portlandského nebo struskoportlandského, v otevřeném výkopu,</t>
  </si>
  <si>
    <t>452311111R00</t>
  </si>
  <si>
    <t>...desky pod potrubí, stoky a drobné objekty , z betonu prostého  C -/7,5</t>
  </si>
  <si>
    <t>3,94*0,1*2</t>
  </si>
  <si>
    <t>452312141R00</t>
  </si>
  <si>
    <t>...sedlové lože, z betonu prostého C 16/20</t>
  </si>
  <si>
    <t>617 45 Vnitřní úpravy povrchů šachet z malty vodotěsné cementové</t>
  </si>
  <si>
    <t>617451501R00</t>
  </si>
  <si>
    <t>...potěry dna šachet tloušťky 20 mm, hlazené hladítkem ocelovým</t>
  </si>
  <si>
    <t>2*0,460</t>
  </si>
  <si>
    <t>59224347.AR</t>
  </si>
  <si>
    <t>prstenec vyrovnávací šachetní; betonový; TBW; DN = 625,0 mm; h = 60,0 mm; s = 120,00 mm</t>
  </si>
  <si>
    <t>1*1,01</t>
  </si>
  <si>
    <t>566 90 Vyspravení podkladu po překopech</t>
  </si>
  <si>
    <t>pro inženýrské sítě, se zhutněním</t>
  </si>
  <si>
    <t>566901111R00</t>
  </si>
  <si>
    <t>...kamenivem těženým nebo štěrkopískem</t>
  </si>
  <si>
    <t>17,04*0,15</t>
  </si>
  <si>
    <t>6,12*0,15</t>
  </si>
  <si>
    <t>566903111R00</t>
  </si>
  <si>
    <t>...kamenivem hrubým drceným</t>
  </si>
  <si>
    <t>17,04*0,10*1,7</t>
  </si>
  <si>
    <t>6,12*0,20*1,7</t>
  </si>
  <si>
    <t>566904111R00</t>
  </si>
  <si>
    <t>...kamenivem obalovaným asfaltem</t>
  </si>
  <si>
    <t>6,12*0,08*1,7</t>
  </si>
  <si>
    <t>572 9 Vyspravení krytu po překopech pro inženýrské sítě</t>
  </si>
  <si>
    <t>572952112R00</t>
  </si>
  <si>
    <t>...asfaltovým betonem, po zhutnění tloušťky přes  50 do  70 mm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</si>
  <si>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</si>
  <si>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</si>
  <si>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596215041R00</t>
  </si>
  <si>
    <t>...tloušťka dlažby 80 mm, tloušťka lože 50 mm</t>
  </si>
  <si>
    <t>810 Přeseknutí betonové trouby</t>
  </si>
  <si>
    <t>v rovině kolmé k ose trouby, se začištěním</t>
  </si>
  <si>
    <t>810361111R00</t>
  </si>
  <si>
    <t>Přeseknutí betonové trouby DN do 250 mm</t>
  </si>
  <si>
    <t>832-1</t>
  </si>
  <si>
    <t>831 Montáž potrubí z trub kameninových těsněných pryžovými kroužky</t>
  </si>
  <si>
    <t>pro splaškovou kanalizaci v otevřeném výkopu ve sklonu do 20 %,</t>
  </si>
  <si>
    <t>831 1 montáž- bez specifikace</t>
  </si>
  <si>
    <t>831352121R00</t>
  </si>
  <si>
    <t>...DN 200 mm</t>
  </si>
  <si>
    <t>831 9 příplatky k ceně</t>
  </si>
  <si>
    <t>831263195R00</t>
  </si>
  <si>
    <t>...za zřízení kanalizační přípojky, DN od 100 do 300 mm</t>
  </si>
  <si>
    <t>871 3 Montáž potrubí z trub z plastů těsněných gumovým kroužkem</t>
  </si>
  <si>
    <t>v otevřeném výkopu ve sklonu do 20 %,</t>
  </si>
  <si>
    <t>871313121R00</t>
  </si>
  <si>
    <t>...DN 150 mm</t>
  </si>
  <si>
    <t>871353121R00</t>
  </si>
  <si>
    <t>877 35-3 Montáž tvarovek na potrubí z trub z plastů těsněných gumovým kroužkem</t>
  </si>
  <si>
    <t>877 35-31 odbočných</t>
  </si>
  <si>
    <t>877353121R00</t>
  </si>
  <si>
    <t>877 35-33 jednoosých</t>
  </si>
  <si>
    <t>877313123R00</t>
  </si>
  <si>
    <t>877353123R00</t>
  </si>
  <si>
    <t>892 5 Zkoušky těsnosti kanalizačního potrubí</t>
  </si>
  <si>
    <t>vodou nebo vzduchem,</t>
  </si>
  <si>
    <t>892 51 zkouška těsnosti kanalizačního potrubí vodou</t>
  </si>
  <si>
    <t>892571111R00</t>
  </si>
  <si>
    <t>...do DN 200 mm</t>
  </si>
  <si>
    <t>892 52 zabezpečení konců kanalizačního potrubí při tlakových zkouškách vodou</t>
  </si>
  <si>
    <t>892573111R00</t>
  </si>
  <si>
    <t>úsek</t>
  </si>
  <si>
    <t>894 40 Osazení betonových dílců pro šachty</t>
  </si>
  <si>
    <t>894 40-3 stropních</t>
  </si>
  <si>
    <t>894403011R00</t>
  </si>
  <si>
    <t>...jakéhokoliv druhu</t>
  </si>
  <si>
    <t>894 42 Osazení betonových dílců pro šachty podle DIN 4034</t>
  </si>
  <si>
    <t>na kroužek,</t>
  </si>
  <si>
    <t>894421111RT1</t>
  </si>
  <si>
    <t>...skruže rovné, o hmotnosti do 0,5 t</t>
  </si>
  <si>
    <t>894421112RT1</t>
  </si>
  <si>
    <t>...skruže rovné, o hmotnosti do 1,4 t</t>
  </si>
  <si>
    <t>894422111RT1</t>
  </si>
  <si>
    <t>...skruže přechodové, pro jakoukoliv hmotnost</t>
  </si>
  <si>
    <t>894423111RT1</t>
  </si>
  <si>
    <t>...šachtového dna, o hmotnosti do 2 t</t>
  </si>
  <si>
    <t>899 10 Osazení poklopů litinových a ocelových</t>
  </si>
  <si>
    <t>899102111R00</t>
  </si>
  <si>
    <t>...o hmotnost jednotlivě přes 50  do 100 kg</t>
  </si>
  <si>
    <t>899 62 Obetonování potrubí nebo zdiva stok betonem prostým</t>
  </si>
  <si>
    <t>899623151R00</t>
  </si>
  <si>
    <t>...C 16/20</t>
  </si>
  <si>
    <t>POL1_0</t>
  </si>
  <si>
    <t>((0,842*0,292)-0,0460)*9,5</t>
  </si>
  <si>
    <t>899 64 Bednění pro obetonování potrubí</t>
  </si>
  <si>
    <t>899643111R00</t>
  </si>
  <si>
    <t>...v otevřeném příkopu</t>
  </si>
  <si>
    <t>0,292*9,5*2</t>
  </si>
  <si>
    <t>877355251T00</t>
  </si>
  <si>
    <t>Montáž manžety DN 200</t>
  </si>
  <si>
    <t xml:space="preserve">ks    </t>
  </si>
  <si>
    <t>Vlastní</t>
  </si>
  <si>
    <t>28611261.AR1</t>
  </si>
  <si>
    <t>Trubka kanalizační SN 12 PVC 160, 3000</t>
  </si>
  <si>
    <t>3,5/3,0*1,093</t>
  </si>
  <si>
    <t>28611265.AR1</t>
  </si>
  <si>
    <t>Trubka kanalizační SN 12 PVC 200, 5000</t>
  </si>
  <si>
    <t>19,9/5,0*1,093</t>
  </si>
  <si>
    <t>28651662.AR</t>
  </si>
  <si>
    <t>koleno PVC; 45,0 °; D = 160,0 mm; s 1 hrdlem</t>
  </si>
  <si>
    <t>2*1,015</t>
  </si>
  <si>
    <t>28651664.AR</t>
  </si>
  <si>
    <t>koleno PVC; 87,0 °; D = 160,0 mm; s 1 hrdlem</t>
  </si>
  <si>
    <t>28651666.AR</t>
  </si>
  <si>
    <t>koleno PVC; 30,0 °; D = 200,0 mm; s 1 hrdlem</t>
  </si>
  <si>
    <t>1*1,015</t>
  </si>
  <si>
    <t>28651691.AR</t>
  </si>
  <si>
    <t>redukce excentrická; PVC; d = 160,0 mm; d2 = 110 mm; l = 181 mm; hladká, hrdlová</t>
  </si>
  <si>
    <t>28651708.AR</t>
  </si>
  <si>
    <t>odbočka PVC; 45,0 °; d1 = 200 mm; d2 = 160 mm; l = 450 mm; hladká, hrdlovaná; DN 200,0 mm; DN2 150 mm</t>
  </si>
  <si>
    <t>55243441</t>
  </si>
  <si>
    <t>Poklop tř.D400 tvárná litina</t>
  </si>
  <si>
    <t xml:space="preserve">KGEM, DN 125, nástrčné hrdlo opatřené těsnicím kroužkem z elastomeru </t>
  </si>
  <si>
    <t>PIPE - LIFE</t>
  </si>
  <si>
    <t>Prodejce:</t>
  </si>
  <si>
    <t>GLASSPOL, spol. s r. o.</t>
  </si>
  <si>
    <t>Kojetínská 3666</t>
  </si>
  <si>
    <t>767 01 Kroměříž</t>
  </si>
  <si>
    <t>tel.: 0634/331277</t>
  </si>
  <si>
    <t>fax: 0634/338206</t>
  </si>
  <si>
    <t>e-mail: glasspol@glasspol.cz</t>
  </si>
  <si>
    <t>http://www.glasspol.cz</t>
  </si>
  <si>
    <t>55291201R</t>
  </si>
  <si>
    <t>spojka potrubí; nerez, pryž; tl. 7,5 mm; š = 150,0 mm; d spojovaného potrubí 190 až 215 mm; pracovní tlak 2,5 bar</t>
  </si>
  <si>
    <t>59224353.AR</t>
  </si>
  <si>
    <t>konus šachetní; železobetonový; TBR; d = 1 240,0 mm; DN = 1 000,0 mm; DN 2 = 625 mm; h = 580 mm; počet stupadel 2; ocelové s PE povlakem, kapsové</t>
  </si>
  <si>
    <t>59224354R</t>
  </si>
  <si>
    <t>deska zákrytová šachetní železobetonová; TZK; D1 = 1 000 mm; D = 1 240 mm; D vnitřní 625 mm; h = 165 mm</t>
  </si>
  <si>
    <t>59224358.AR</t>
  </si>
  <si>
    <t>skruž železobetonová TBS; DN = 1 000,0 mm; h = 250,0 mm; s = 120,00 mm; počet stupadel 1; ocelové s PE povlakem; beton C 40/50</t>
  </si>
  <si>
    <t>2*1,01</t>
  </si>
  <si>
    <t>59224364.AR</t>
  </si>
  <si>
    <t>skruž železobetonová TBS; DN = 1 000,0 mm; h = 1 000,0 mm; s = 120,00 mm; počet stupadel 4; ocelové s PE povlakem; beton C 40/50</t>
  </si>
  <si>
    <t>59224366.AR</t>
  </si>
  <si>
    <t>dno šachetní přímé; železobeton; TBZ; DN = 1 000,0 mm; D odtoku do 400 mm; h = 600 mm; t = 150 mm; beton C 40/50</t>
  </si>
  <si>
    <t>59224373.AR</t>
  </si>
  <si>
    <t>profil těsnicí elastomerní; pro spojení betonových šachetních dílů; tvar kruh; d = 1 000,0 mm</t>
  </si>
  <si>
    <t>59710693R</t>
  </si>
  <si>
    <t>trouba kameninová hrdlová; DN 200,0 mm; l = 2500,0 mm; třída 160; spoj F; FN 40 kN/m</t>
  </si>
  <si>
    <t>9,5*1,015</t>
  </si>
  <si>
    <t>59710832.AR</t>
  </si>
  <si>
    <t>trouba kameninová odtok; zkrácená; DN 200,0 mm; l = 600,0 mm; třída 160; spoj F; FN 40 kN/m</t>
  </si>
  <si>
    <t>917 71 Osazení silničního nebo chodníkového obrubníku</t>
  </si>
  <si>
    <t>se zatřením lože, s vyplněním a zatřením spár cementovou maltou. S dodáním hmot pro lože tl. 80-100 mm.</t>
  </si>
  <si>
    <t>917862111R00</t>
  </si>
  <si>
    <t>...stojatého, s boční opěrou z betonu prostého, do lože z betonu prostého C 12/15</t>
  </si>
  <si>
    <t>919 73-5 Řezání stávajících krytů nebo podkladů</t>
  </si>
  <si>
    <t>včetně spotřeby vody</t>
  </si>
  <si>
    <t>919735112R00</t>
  </si>
  <si>
    <t>...živičných, hloubky přes 50 do 100 mm</t>
  </si>
  <si>
    <t>5,1*2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</si>
  <si>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</si>
  <si>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</si>
  <si>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979024441R00</t>
  </si>
  <si>
    <t>...obrubníků, krajníků vybouraných z jakéhokoliv lože a s jakoukoliv výplní spár</t>
  </si>
  <si>
    <t>979054441R00</t>
  </si>
  <si>
    <t xml:space="preserve">...dlaždic, desek nebo tvarovek s původním vyplněním spár kamenivem těženým 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</si>
  <si>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</si>
  <si>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</si>
  <si>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</si>
  <si>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</si>
  <si>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POL7_</t>
  </si>
  <si>
    <t>na vzdálenost 15 m od hrany výkopu nebo od okraje šachty</t>
  </si>
  <si>
    <t>979 99 Poplatky za skládku suti</t>
  </si>
  <si>
    <t>979990113T00</t>
  </si>
  <si>
    <t>Poplatek za skládku - živice</t>
  </si>
  <si>
    <t>801-3</t>
  </si>
  <si>
    <t>979990114T00</t>
  </si>
  <si>
    <t>Poplatek za skládku - štěrky</t>
  </si>
  <si>
    <t>979 08-2 Vodorovná doprava suti po suchu</t>
  </si>
  <si>
    <t>979082213R00</t>
  </si>
  <si>
    <t>...bez naložení, ale se složením a hrubým urovnáním na vzdálenost do 1 km</t>
  </si>
  <si>
    <t>POL8_</t>
  </si>
  <si>
    <t>979082219R00</t>
  </si>
  <si>
    <t>...příplatek k ceně za každý další i započatý 1 km přes 1 km</t>
  </si>
  <si>
    <t>979 09-31 Uložení suti na skládku</t>
  </si>
  <si>
    <t>s hrubým urovnáním</t>
  </si>
  <si>
    <t>979093111R00</t>
  </si>
  <si>
    <t>Uložení suti na skládku bez zhutnění</t>
  </si>
  <si>
    <t>800-6</t>
  </si>
  <si>
    <t>005111020T</t>
  </si>
  <si>
    <t>Geodetické vytyčení stavby</t>
  </si>
  <si>
    <t>Soubor</t>
  </si>
  <si>
    <t>POL99_8</t>
  </si>
  <si>
    <t>005121 R</t>
  </si>
  <si>
    <t>Zařízení staveniště</t>
  </si>
  <si>
    <t>POL99_2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</si>
  <si>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</si>
  <si>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</si>
  <si>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</si>
  <si>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</si>
  <si>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005241030T</t>
  </si>
  <si>
    <t>Vyhotovení geometrického plánu</t>
  </si>
  <si>
    <t>Náklady na vyhotovení geometrického plánu.</t>
  </si>
  <si>
    <t>Celkem za objekt</t>
  </si>
  <si>
    <t>Rekapitulace soupisu</t>
  </si>
  <si>
    <t>Stavební díl</t>
  </si>
  <si>
    <t>Celkem soupis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</si>
</sst>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/>
      <top style="dotted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3" xfId="0" applyNumberFormat="1" applyBorder="1"/>
    <xf numFmtId="4" fontId="0" fillId="0" borderId="43" xfId="0" applyNumberFormat="1" applyBorder="1" applyAlignment="1"/>
    <xf numFmtId="4" fontId="0" fillId="0" borderId="43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6" xfId="0" applyBorder="1"/>
    <xf numFmtId="0" fontId="0" fillId="0" borderId="46" xfId="0" applyBorder="1" applyAlignment="1"/>
    <xf numFmtId="0" fontId="0" fillId="0" borderId="47" xfId="0" applyBorder="1" applyAlignment="1"/>
    <xf numFmtId="0" fontId="0" fillId="0" borderId="39" xfId="0" applyBorder="1" applyAlignment="1"/>
    <xf numFmtId="0" fontId="0" fillId="0" borderId="42" xfId="0" applyBorder="1" applyAlignment="1"/>
    <xf numFmtId="0" fontId="0" fillId="0" borderId="49" xfId="0" applyBorder="1"/>
    <xf numFmtId="0" fontId="0" fillId="0" borderId="48" xfId="0" applyBorder="1"/>
    <xf numFmtId="0" fontId="0" fillId="0" borderId="50" xfId="0" applyBorder="1"/>
    <xf numFmtId="4" fontId="0" fillId="0" borderId="52" xfId="0" applyNumberFormat="1" applyBorder="1" applyAlignment="1">
      <alignment shrinkToFit="1"/>
    </xf>
    <xf numFmtId="4" fontId="0" fillId="0" borderId="51" xfId="0" applyNumberFormat="1" applyBorder="1" applyAlignment="1">
      <alignment shrinkToFit="1"/>
    </xf>
    <xf numFmtId="0" fontId="0" fillId="4" borderId="53" xfId="0" applyFill="1" applyBorder="1"/>
    <xf numFmtId="0" fontId="14" fillId="4" borderId="54" xfId="0" applyFont="1" applyFill="1" applyBorder="1"/>
    <xf numFmtId="0" fontId="0" fillId="4" borderId="54" xfId="0" applyFill="1" applyBorder="1"/>
    <xf numFmtId="0" fontId="0" fillId="4" borderId="55" xfId="0" applyFill="1" applyBorder="1" applyAlignment="1"/>
    <xf numFmtId="0" fontId="0" fillId="4" borderId="54" xfId="0" applyFill="1" applyBorder="1" applyAlignment="1"/>
    <xf numFmtId="4" fontId="15" fillId="4" borderId="56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 shrinkToFit="1"/>
    </xf>
    <xf numFmtId="0" fontId="15" fillId="4" borderId="40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/>
    </xf>
    <xf numFmtId="4" fontId="14" fillId="0" borderId="46" xfId="0" applyNumberFormat="1" applyFont="1" applyBorder="1" applyAlignment="1">
      <alignment vertical="center" wrapText="1"/>
    </xf>
    <xf numFmtId="4" fontId="14" fillId="0" borderId="46" xfId="0" applyNumberFormat="1" applyFont="1" applyBorder="1" applyAlignment="1">
      <alignment horizontal="center" vertical="center" wrapText="1"/>
    </xf>
    <xf numFmtId="4" fontId="14" fillId="0" borderId="46" xfId="0" applyNumberFormat="1" applyFont="1" applyBorder="1" applyAlignment="1">
      <alignment vertical="center" wrapText="1" shrinkToFit="1"/>
    </xf>
    <xf numFmtId="4" fontId="14" fillId="0" borderId="40" xfId="0" applyNumberFormat="1" applyFont="1" applyBorder="1" applyAlignment="1">
      <alignment vertical="center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43" xfId="0" applyNumberFormat="1" applyFont="1" applyBorder="1" applyAlignment="1">
      <alignment vertical="center" shrinkToFit="1"/>
    </xf>
    <xf numFmtId="4" fontId="14" fillId="0" borderId="4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44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1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2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0" xfId="0" applyNumberFormat="1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6" xfId="0" applyFont="1" applyBorder="1"/>
    <xf numFmtId="0" fontId="7" fillId="0" borderId="47" xfId="0" applyFont="1" applyBorder="1"/>
    <xf numFmtId="0" fontId="7" fillId="0" borderId="39" xfId="0" applyFont="1" applyBorder="1"/>
    <xf numFmtId="0" fontId="7" fillId="0" borderId="42" xfId="0" applyFont="1" applyBorder="1"/>
    <xf numFmtId="0" fontId="7" fillId="0" borderId="49" xfId="0" applyFont="1" applyBorder="1"/>
    <xf numFmtId="0" fontId="7" fillId="0" borderId="48" xfId="0" applyFont="1" applyBorder="1"/>
    <xf numFmtId="0" fontId="7" fillId="0" borderId="50" xfId="0" applyFont="1" applyBorder="1"/>
    <xf numFmtId="4" fontId="7" fillId="0" borderId="52" xfId="0" applyNumberFormat="1" applyFont="1" applyBorder="1"/>
    <xf numFmtId="4" fontId="7" fillId="0" borderId="51" xfId="0" applyNumberFormat="1" applyFont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" fontId="15" fillId="4" borderId="56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1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37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6" fillId="4" borderId="45" xfId="0" applyFont="1" applyFill="1" applyBorder="1" applyAlignment="1">
      <alignment vertical="top"/>
    </xf>
    <xf numFmtId="0" fontId="18" fillId="0" borderId="0" xfId="0" applyNumberFormat="1" applyFont="1" applyBorder="1" applyAlignment="1">
      <alignment vertical="top"/>
    </xf>
    <xf numFmtId="0" fontId="18" fillId="0" borderId="46" xfId="0" applyNumberFormat="1" applyFont="1" applyBorder="1" applyAlignment="1">
      <alignment vertical="top" wrapText="1"/>
    </xf>
    <xf numFmtId="0" fontId="18" fillId="0" borderId="40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/>
    </xf>
    <xf numFmtId="0" fontId="17" fillId="0" borderId="43" xfId="0" applyFont="1" applyBorder="1" applyAlignment="1">
      <alignment vertical="top"/>
    </xf>
    <xf numFmtId="0" fontId="17" fillId="0" borderId="40" xfId="0" applyFont="1" applyBorder="1" applyAlignment="1">
      <alignment vertical="top"/>
    </xf>
    <xf numFmtId="0" fontId="17" fillId="0" borderId="44" xfId="0" applyFont="1" applyBorder="1" applyAlignment="1">
      <alignment vertical="top"/>
    </xf>
    <xf numFmtId="0" fontId="17" fillId="0" borderId="38" xfId="0" applyFont="1" applyBorder="1" applyAlignment="1">
      <alignment vertical="top"/>
    </xf>
    <xf numFmtId="0" fontId="17" fillId="0" borderId="71" xfId="0" applyFont="1" applyBorder="1" applyAlignment="1">
      <alignment vertical="top"/>
    </xf>
    <xf numFmtId="0" fontId="21" fillId="0" borderId="0" xfId="0" applyNumberFormat="1" applyFont="1" applyAlignment="1">
      <alignment wrapText="1"/>
    </xf>
    <xf numFmtId="0" fontId="17" fillId="0" borderId="27" xfId="0" applyFont="1" applyBorder="1" applyAlignment="1">
      <alignment vertical="top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0" fontId="16" fillId="4" borderId="46" xfId="0" applyNumberFormat="1" applyFont="1" applyFill="1" applyBorder="1" applyAlignment="1">
      <alignment vertical="top"/>
    </xf>
    <xf numFmtId="0" fontId="17" fillId="0" borderId="27" xfId="0" applyNumberFormat="1" applyFont="1" applyBorder="1" applyAlignment="1">
      <alignment vertical="top"/>
    </xf>
    <xf numFmtId="0" fontId="17" fillId="0" borderId="85" xfId="0" applyNumberFormat="1" applyFont="1" applyBorder="1" applyAlignment="1">
      <alignment vertical="top"/>
    </xf>
    <xf numFmtId="0" fontId="17" fillId="0" borderId="40" xfId="0" applyNumberFormat="1" applyFont="1" applyBorder="1" applyAlignment="1">
      <alignment vertical="top"/>
    </xf>
    <xf numFmtId="0" fontId="17" fillId="0" borderId="72" xfId="0" applyNumberFormat="1" applyFont="1" applyBorder="1" applyAlignment="1">
      <alignment vertical="top"/>
    </xf>
    <xf numFmtId="0" fontId="0" fillId="0" borderId="43" xfId="0" applyBorder="1" applyAlignment="1">
      <alignment horizontal="center" vertical="top" shrinkToFit="1"/>
    </xf>
    <xf numFmtId="0" fontId="16" fillId="4" borderId="46" xfId="0" applyFont="1" applyFill="1" applyBorder="1" applyAlignment="1">
      <alignment horizontal="center" vertical="top" shrinkToFit="1"/>
    </xf>
    <xf numFmtId="0" fontId="18" fillId="0" borderId="46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27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8" fillId="0" borderId="85" xfId="0" applyFont="1" applyBorder="1" applyAlignment="1">
      <alignment horizontal="center" vertical="top" shrinkToFit="1"/>
    </xf>
    <xf numFmtId="0" fontId="18" fillId="0" borderId="40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19" fillId="0" borderId="76" xfId="0" applyNumberFormat="1" applyFont="1" applyBorder="1" applyAlignment="1">
      <alignment horizontal="center" vertical="top" wrapText="1" shrinkToFit="1"/>
    </xf>
    <xf numFmtId="0" fontId="19" fillId="0" borderId="80" xfId="0" applyNumberFormat="1" applyFont="1" applyBorder="1" applyAlignment="1">
      <alignment horizontal="center" vertical="top" wrapText="1" shrinkToFit="1"/>
    </xf>
    <xf numFmtId="0" fontId="19" fillId="0" borderId="81" xfId="0" applyNumberFormat="1" applyFont="1" applyBorder="1" applyAlignment="1">
      <alignment horizontal="center" vertical="top" wrapText="1" shrinkToFit="1"/>
    </xf>
    <xf numFmtId="0" fontId="18" fillId="0" borderId="72" xfId="0" applyFont="1" applyBorder="1" applyAlignment="1">
      <alignment horizontal="center" vertical="top" shrinkToFit="1"/>
    </xf>
    <xf numFmtId="172" fontId="0" fillId="0" borderId="43" xfId="0" applyNumberFormat="1" applyBorder="1" applyAlignment="1">
      <alignment vertical="top" shrinkToFit="1"/>
    </xf>
    <xf numFmtId="172" fontId="16" fillId="4" borderId="46" xfId="0" applyNumberFormat="1" applyFont="1" applyFill="1" applyBorder="1" applyAlignment="1">
      <alignment vertical="top" shrinkToFit="1"/>
    </xf>
    <xf numFmtId="172" fontId="18" fillId="0" borderId="46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172" fontId="18" fillId="0" borderId="27" xfId="0" applyNumberFormat="1" applyFont="1" applyBorder="1" applyAlignment="1">
      <alignment vertical="top" shrinkToFit="1"/>
    </xf>
    <xf numFmtId="172" fontId="19" fillId="0" borderId="77" xfId="0" applyNumberFormat="1" applyFont="1" applyBorder="1" applyAlignment="1">
      <alignment vertical="top" wrapText="1" shrinkToFit="1"/>
    </xf>
    <xf numFmtId="172" fontId="18" fillId="0" borderId="85" xfId="0" applyNumberFormat="1" applyFont="1" applyBorder="1" applyAlignment="1">
      <alignment vertical="top" shrinkToFit="1"/>
    </xf>
    <xf numFmtId="172" fontId="18" fillId="0" borderId="40" xfId="0" applyNumberFormat="1" applyFont="1" applyBorder="1" applyAlignment="1">
      <alignment vertical="top" shrinkToFit="1"/>
    </xf>
    <xf numFmtId="172" fontId="20" fillId="0" borderId="0" xfId="0" applyNumberFormat="1" applyFont="1" applyBorder="1" applyAlignment="1">
      <alignment vertical="top" shrinkToFit="1"/>
    </xf>
    <xf numFmtId="172" fontId="19" fillId="0" borderId="78" xfId="0" applyNumberFormat="1" applyFont="1" applyBorder="1" applyAlignment="1">
      <alignment vertical="top" wrapText="1" shrinkToFit="1"/>
    </xf>
    <xf numFmtId="172" fontId="19" fillId="0" borderId="82" xfId="0" applyNumberFormat="1" applyFont="1" applyBorder="1" applyAlignment="1">
      <alignment vertical="top" wrapText="1" shrinkToFit="1"/>
    </xf>
    <xf numFmtId="172" fontId="19" fillId="0" borderId="83" xfId="0" applyNumberFormat="1" applyFont="1" applyBorder="1" applyAlignment="1">
      <alignment vertical="top" wrapText="1" shrinkToFit="1"/>
    </xf>
    <xf numFmtId="172" fontId="18" fillId="0" borderId="72" xfId="0" applyNumberFormat="1" applyFont="1" applyBorder="1" applyAlignment="1">
      <alignment vertical="top" shrinkToFit="1"/>
    </xf>
    <xf numFmtId="4" fontId="0" fillId="0" borderId="43" xfId="0" applyNumberFormat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7" xfId="0" applyNumberFormat="1" applyFont="1" applyFill="1" applyBorder="1" applyAlignment="1">
      <alignment vertical="top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shrinkToFit="1"/>
    </xf>
    <xf numFmtId="4" fontId="18" fillId="0" borderId="47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>
      <alignment vertical="top" shrinkToFit="1"/>
    </xf>
    <xf numFmtId="4" fontId="18" fillId="5" borderId="27" xfId="0" applyNumberFormat="1" applyFont="1" applyFill="1" applyBorder="1" applyAlignment="1" applyProtection="1">
      <alignment vertical="top" shrinkToFit="1"/>
      <protection locked="0"/>
    </xf>
    <xf numFmtId="4" fontId="18" fillId="0" borderId="27" xfId="0" applyNumberFormat="1" applyFont="1" applyBorder="1" applyAlignment="1">
      <alignment vertical="top" shrinkToFit="1"/>
    </xf>
    <xf numFmtId="4" fontId="18" fillId="5" borderId="85" xfId="0" applyNumberFormat="1" applyFont="1" applyFill="1" applyBorder="1" applyAlignment="1" applyProtection="1">
      <alignment vertical="top" shrinkToFit="1"/>
      <protection locked="0"/>
    </xf>
    <xf numFmtId="4" fontId="18" fillId="0" borderId="85" xfId="0" applyNumberFormat="1" applyFont="1" applyBorder="1" applyAlignment="1">
      <alignment vertical="top" shrinkToFit="1"/>
    </xf>
    <xf numFmtId="4" fontId="18" fillId="0" borderId="86" xfId="0" applyNumberFormat="1" applyFont="1" applyBorder="1" applyAlignment="1">
      <alignment vertical="top" shrinkToFit="1"/>
    </xf>
    <xf numFmtId="4" fontId="18" fillId="5" borderId="40" xfId="0" applyNumberFormat="1" applyFont="1" applyFill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18" fillId="0" borderId="72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0" borderId="39" xfId="0" applyNumberFormat="1" applyBorder="1" applyAlignment="1">
      <alignment horizontal="left" vertical="top" wrapText="1"/>
    </xf>
    <xf numFmtId="0" fontId="16" fillId="4" borderId="46" xfId="0" applyNumberFormat="1" applyFont="1" applyFill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75" xfId="0" quotePrefix="1" applyNumberFormat="1" applyFont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20" fillId="0" borderId="75" xfId="0" applyNumberFormat="1" applyFont="1" applyBorder="1" applyAlignment="1">
      <alignment horizontal="left" vertical="top" wrapText="1"/>
    </xf>
    <xf numFmtId="0" fontId="19" fillId="0" borderId="79" xfId="0" quotePrefix="1" applyNumberFormat="1" applyFont="1" applyBorder="1" applyAlignment="1">
      <alignment horizontal="left" vertical="top" wrapText="1"/>
    </xf>
    <xf numFmtId="0" fontId="20" fillId="0" borderId="74" xfId="0" applyNumberFormat="1" applyFon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20" fillId="0" borderId="8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shrinkToFit="1"/>
    </xf>
    <xf numFmtId="172" fontId="20" fillId="0" borderId="10" xfId="0" applyNumberFormat="1" applyFont="1" applyBorder="1" applyAlignment="1">
      <alignment vertical="top" shrinkToFit="1"/>
    </xf>
    <xf numFmtId="4" fontId="20" fillId="0" borderId="10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 shrinkToFit="1"/>
    </xf>
    <xf numFmtId="172" fontId="0" fillId="0" borderId="0" xfId="0" applyNumberForma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" fontId="18" fillId="0" borderId="84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0" fontId="0" fillId="4" borderId="88" xfId="0" applyFill="1" applyBorder="1" applyAlignment="1">
      <alignment vertical="top"/>
    </xf>
    <xf numFmtId="49" fontId="0" fillId="4" borderId="89" xfId="0" applyNumberFormat="1" applyFill="1" applyBorder="1" applyAlignment="1">
      <alignment vertical="top"/>
    </xf>
    <xf numFmtId="49" fontId="0" fillId="4" borderId="89" xfId="0" applyNumberFormat="1" applyFill="1" applyBorder="1" applyAlignment="1">
      <alignment vertical="top" wrapText="1"/>
    </xf>
    <xf numFmtId="0" fontId="0" fillId="4" borderId="89" xfId="0" applyFill="1" applyBorder="1" applyAlignment="1">
      <alignment horizontal="center" vertical="top"/>
    </xf>
    <xf numFmtId="0" fontId="0" fillId="4" borderId="89" xfId="0" applyFill="1" applyBorder="1" applyAlignment="1">
      <alignment vertical="top"/>
    </xf>
    <xf numFmtId="0" fontId="0" fillId="4" borderId="90" xfId="0" applyFill="1" applyBorder="1" applyAlignment="1">
      <alignment vertical="top"/>
    </xf>
    <xf numFmtId="0" fontId="0" fillId="4" borderId="89" xfId="0" applyFill="1" applyBorder="1" applyAlignment="1">
      <alignment vertical="top" wrapText="1"/>
    </xf>
    <xf numFmtId="0" fontId="0" fillId="4" borderId="91" xfId="0" applyFill="1" applyBorder="1" applyAlignment="1">
      <alignment vertical="top" wrapText="1"/>
    </xf>
    <xf numFmtId="49" fontId="0" fillId="4" borderId="12" xfId="0" applyNumberFormat="1" applyFill="1" applyBorder="1" applyAlignment="1">
      <alignment vertical="top"/>
    </xf>
    <xf numFmtId="0" fontId="0" fillId="4" borderId="13" xfId="0" applyFill="1" applyBorder="1" applyAlignment="1">
      <alignment vertical="top" wrapText="1"/>
    </xf>
    <xf numFmtId="0" fontId="0" fillId="4" borderId="27" xfId="0" applyFill="1" applyBorder="1" applyAlignment="1">
      <alignment vertical="top"/>
    </xf>
    <xf numFmtId="172" fontId="0" fillId="4" borderId="27" xfId="0" applyNumberFormat="1" applyFill="1" applyBorder="1" applyAlignment="1">
      <alignment vertical="top"/>
    </xf>
    <xf numFmtId="4" fontId="0" fillId="4" borderId="27" xfId="0" applyNumberFormat="1" applyFill="1" applyBorder="1" applyAlignment="1">
      <alignment vertical="top"/>
    </xf>
    <xf numFmtId="4" fontId="0" fillId="0" borderId="27" xfId="0" applyNumberFormat="1" applyBorder="1" applyAlignment="1">
      <alignment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38</v>
      </c>
      <c r="B17" s="86"/>
      <c r="C17" s="86"/>
      <c r="D17" s="86"/>
      <c r="E17" s="86"/>
      <c r="F17" s="86"/>
      <c r="G17" s="86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6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24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39</v>
      </c>
      <c r="F5" s="104" t="s">
        <v>41</v>
      </c>
      <c r="G5" s="11"/>
      <c r="I5" s="11"/>
    </row>
    <row r="6" spans="1:14" ht="13.5" customHeight="1" x14ac:dyDescent="0.25">
      <c r="B6" s="10"/>
      <c r="C6" s="37"/>
      <c r="D6" s="103" t="s">
        <v>40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22</v>
      </c>
      <c r="D11" s="105" t="s">
        <v>42</v>
      </c>
      <c r="H11" s="13" t="s">
        <v>2</v>
      </c>
      <c r="I11" s="107" t="s">
        <v>52</v>
      </c>
      <c r="J11" s="51"/>
    </row>
    <row r="12" spans="1:14" x14ac:dyDescent="0.2">
      <c r="D12" s="105" t="s">
        <v>43</v>
      </c>
      <c r="H12" s="13" t="s">
        <v>3</v>
      </c>
      <c r="I12" s="107" t="s">
        <v>53</v>
      </c>
      <c r="J12" s="51"/>
    </row>
    <row r="13" spans="1:14" ht="12" customHeight="1" x14ac:dyDescent="0.2">
      <c r="C13" s="106" t="s">
        <v>45</v>
      </c>
      <c r="D13" s="105" t="s">
        <v>44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05" t="s">
        <v>46</v>
      </c>
      <c r="H15" s="13" t="s">
        <v>2</v>
      </c>
      <c r="I15" s="107" t="s">
        <v>50</v>
      </c>
      <c r="J15" s="52"/>
    </row>
    <row r="16" spans="1:14" ht="12" customHeight="1" x14ac:dyDescent="0.2">
      <c r="C16" s="13"/>
      <c r="D16" s="105" t="s">
        <v>47</v>
      </c>
      <c r="H16" s="13" t="s">
        <v>3</v>
      </c>
      <c r="I16" s="107" t="s">
        <v>51</v>
      </c>
      <c r="J16" s="52"/>
    </row>
    <row r="17" spans="1:16" ht="12" customHeight="1" x14ac:dyDescent="0.2">
      <c r="C17" s="106" t="s">
        <v>49</v>
      </c>
      <c r="D17" s="105" t="s">
        <v>48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58</v>
      </c>
      <c r="I21" s="120" t="s">
        <v>20</v>
      </c>
      <c r="J21" s="121" t="s">
        <v>21</v>
      </c>
    </row>
    <row r="22" spans="1:16" x14ac:dyDescent="0.2">
      <c r="A22" s="116"/>
      <c r="B22" s="116" t="s">
        <v>54</v>
      </c>
      <c r="C22" s="117"/>
      <c r="D22" s="117"/>
      <c r="E22" s="117"/>
      <c r="F22" s="117"/>
      <c r="G22" s="118"/>
      <c r="H22" s="122"/>
      <c r="I22" s="123">
        <v>1</v>
      </c>
      <c r="J22" s="124"/>
    </row>
    <row r="23" spans="1:16" x14ac:dyDescent="0.2">
      <c r="A23" s="116"/>
      <c r="B23" s="116" t="s">
        <v>55</v>
      </c>
      <c r="C23" s="117" t="s">
        <v>56</v>
      </c>
      <c r="D23" s="117"/>
      <c r="E23" s="117"/>
      <c r="F23" s="117"/>
      <c r="G23" s="118"/>
      <c r="H23" s="122" t="s">
        <v>57</v>
      </c>
      <c r="I23" s="123"/>
      <c r="J23" s="124">
        <f>'Rekapitulace Objekt SO04'!H20</f>
        <v>0</v>
      </c>
      <c r="O23">
        <f>'Rekapitulace Objekt SO04'!O22</f>
        <v>0</v>
      </c>
      <c r="P23">
        <f>'Rekapitulace Objekt SO04'!P22</f>
        <v>0</v>
      </c>
    </row>
    <row r="24" spans="1:16" ht="25.5" customHeight="1" x14ac:dyDescent="0.25">
      <c r="A24" s="126"/>
      <c r="B24" s="127" t="s">
        <v>59</v>
      </c>
      <c r="C24" s="128"/>
      <c r="D24" s="128"/>
      <c r="E24" s="128"/>
      <c r="F24" s="129"/>
      <c r="G24" s="130"/>
      <c r="H24" s="131"/>
      <c r="I24" s="132"/>
      <c r="J24" s="125">
        <f>SUM(J22:J23)</f>
        <v>0</v>
      </c>
    </row>
    <row r="25" spans="1:16" ht="13.5" thickBot="1" x14ac:dyDescent="0.25">
      <c r="J25" s="115"/>
    </row>
    <row r="26" spans="1:16" x14ac:dyDescent="0.2">
      <c r="A26" s="144"/>
      <c r="B26" s="145" t="s">
        <v>60</v>
      </c>
      <c r="C26" s="146"/>
      <c r="D26" s="146"/>
      <c r="E26" s="146"/>
      <c r="F26" s="146"/>
      <c r="G26" s="147"/>
      <c r="H26" s="146"/>
      <c r="I26" s="148"/>
      <c r="J26" s="149" t="s">
        <v>21</v>
      </c>
    </row>
    <row r="27" spans="1:16" x14ac:dyDescent="0.2">
      <c r="A27" s="139"/>
      <c r="B27" s="134" t="s">
        <v>61</v>
      </c>
      <c r="C27" s="134"/>
      <c r="D27" s="134"/>
      <c r="E27" s="134">
        <v>15</v>
      </c>
      <c r="F27" s="134" t="s">
        <v>62</v>
      </c>
      <c r="G27" s="136"/>
      <c r="H27" s="134"/>
      <c r="I27" s="135"/>
      <c r="J27" s="142">
        <f>SUM(O23:O24)</f>
        <v>0</v>
      </c>
    </row>
    <row r="28" spans="1:16" x14ac:dyDescent="0.2">
      <c r="A28" s="140"/>
      <c r="B28" s="46" t="s">
        <v>63</v>
      </c>
      <c r="C28" s="46"/>
      <c r="D28" s="46"/>
      <c r="E28" s="46">
        <v>15</v>
      </c>
      <c r="F28" s="46" t="s">
        <v>62</v>
      </c>
      <c r="G28" s="137"/>
      <c r="H28" s="46"/>
      <c r="I28" s="133"/>
      <c r="J28" s="143">
        <f>J27*(E28/100)</f>
        <v>0</v>
      </c>
    </row>
    <row r="29" spans="1:16" x14ac:dyDescent="0.2">
      <c r="A29" s="140"/>
      <c r="B29" s="46" t="s">
        <v>61</v>
      </c>
      <c r="C29" s="46"/>
      <c r="D29" s="46"/>
      <c r="E29" s="46">
        <v>21</v>
      </c>
      <c r="F29" s="46" t="s">
        <v>62</v>
      </c>
      <c r="G29" s="137"/>
      <c r="H29" s="46"/>
      <c r="I29" s="133"/>
      <c r="J29" s="143">
        <f>SUM(P23:P24)</f>
        <v>0</v>
      </c>
    </row>
    <row r="30" spans="1:16" ht="13.5" thickBot="1" x14ac:dyDescent="0.25">
      <c r="A30" s="141"/>
      <c r="B30" s="39" t="s">
        <v>63</v>
      </c>
      <c r="C30" s="39"/>
      <c r="D30" s="39"/>
      <c r="E30" s="39">
        <v>21</v>
      </c>
      <c r="F30" s="39" t="s">
        <v>62</v>
      </c>
      <c r="G30" s="138"/>
      <c r="H30" s="46"/>
      <c r="I30" s="133"/>
      <c r="J30" s="143">
        <f>J29*(E30/100)</f>
        <v>0</v>
      </c>
    </row>
    <row r="31" spans="1:16" ht="16.5" thickBot="1" x14ac:dyDescent="0.25">
      <c r="A31" s="150"/>
      <c r="B31" s="151" t="s">
        <v>64</v>
      </c>
      <c r="C31" s="152"/>
      <c r="D31" s="152"/>
      <c r="E31" s="152"/>
      <c r="F31" s="152"/>
      <c r="G31" s="152"/>
      <c r="H31" s="153"/>
      <c r="I31" s="154"/>
      <c r="J31" s="155">
        <f>SUM(J27:J30)</f>
        <v>0</v>
      </c>
    </row>
    <row r="40" spans="1:10" ht="15.75" x14ac:dyDescent="0.25">
      <c r="B40" s="156" t="s">
        <v>65</v>
      </c>
    </row>
    <row r="42" spans="1:10" ht="25.5" customHeight="1" x14ac:dyDescent="0.2">
      <c r="A42" s="157"/>
      <c r="B42" s="158" t="s">
        <v>66</v>
      </c>
      <c r="C42" s="159" t="s">
        <v>67</v>
      </c>
      <c r="D42" s="159"/>
      <c r="E42" s="159"/>
      <c r="F42" s="159"/>
      <c r="G42" s="160"/>
      <c r="H42" s="160"/>
      <c r="I42" s="160"/>
      <c r="J42" s="161" t="s">
        <v>68</v>
      </c>
    </row>
    <row r="43" spans="1:10" ht="25.5" customHeight="1" x14ac:dyDescent="0.2">
      <c r="A43" s="162"/>
      <c r="B43" s="163" t="s">
        <v>69</v>
      </c>
      <c r="C43" s="164" t="s">
        <v>70</v>
      </c>
      <c r="D43" s="164"/>
      <c r="E43" s="164"/>
      <c r="F43" s="165"/>
      <c r="G43" s="166"/>
      <c r="H43" s="166"/>
      <c r="I43" s="166"/>
      <c r="J43" s="167">
        <f>'SO04 001 Pol'!F9</f>
        <v>0</v>
      </c>
    </row>
    <row r="44" spans="1:10" ht="25.5" customHeight="1" x14ac:dyDescent="0.2">
      <c r="A44" s="162"/>
      <c r="B44" s="162" t="s">
        <v>71</v>
      </c>
      <c r="C44" s="168" t="s">
        <v>72</v>
      </c>
      <c r="D44" s="168"/>
      <c r="E44" s="168"/>
      <c r="F44" s="169"/>
      <c r="G44" s="170"/>
      <c r="H44" s="170"/>
      <c r="I44" s="170"/>
      <c r="J44" s="171">
        <f>'SO04 001 Pol'!F292</f>
        <v>0</v>
      </c>
    </row>
    <row r="45" spans="1:10" ht="25.5" customHeight="1" x14ac:dyDescent="0.2">
      <c r="A45" s="162"/>
      <c r="B45" s="162" t="s">
        <v>73</v>
      </c>
      <c r="C45" s="168" t="s">
        <v>74</v>
      </c>
      <c r="D45" s="168"/>
      <c r="E45" s="168"/>
      <c r="F45" s="169"/>
      <c r="G45" s="170"/>
      <c r="H45" s="170"/>
      <c r="I45" s="170"/>
      <c r="J45" s="171">
        <f>'SO04 001 Pol'!F316</f>
        <v>0</v>
      </c>
    </row>
    <row r="46" spans="1:10" ht="25.5" customHeight="1" x14ac:dyDescent="0.2">
      <c r="A46" s="162"/>
      <c r="B46" s="162" t="s">
        <v>75</v>
      </c>
      <c r="C46" s="168" t="s">
        <v>76</v>
      </c>
      <c r="D46" s="168"/>
      <c r="E46" s="168"/>
      <c r="F46" s="169"/>
      <c r="G46" s="170"/>
      <c r="H46" s="170"/>
      <c r="I46" s="170"/>
      <c r="J46" s="171">
        <f>'SO04 001 Pol'!F332</f>
        <v>0</v>
      </c>
    </row>
    <row r="47" spans="1:10" ht="25.5" customHeight="1" x14ac:dyDescent="0.2">
      <c r="A47" s="162"/>
      <c r="B47" s="162" t="s">
        <v>77</v>
      </c>
      <c r="C47" s="168" t="s">
        <v>78</v>
      </c>
      <c r="D47" s="168"/>
      <c r="E47" s="168"/>
      <c r="F47" s="169"/>
      <c r="G47" s="170"/>
      <c r="H47" s="170"/>
      <c r="I47" s="170"/>
      <c r="J47" s="171">
        <f>'SO04 001 Pol'!F430</f>
        <v>0</v>
      </c>
    </row>
    <row r="48" spans="1:10" ht="25.5" customHeight="1" x14ac:dyDescent="0.2">
      <c r="A48" s="162"/>
      <c r="B48" s="162" t="s">
        <v>79</v>
      </c>
      <c r="C48" s="168" t="s">
        <v>80</v>
      </c>
      <c r="D48" s="168"/>
      <c r="E48" s="168"/>
      <c r="F48" s="169"/>
      <c r="G48" s="170"/>
      <c r="H48" s="170"/>
      <c r="I48" s="170"/>
      <c r="J48" s="171">
        <f>'SO04 001 Pol'!F438</f>
        <v>0</v>
      </c>
    </row>
    <row r="49" spans="1:10" ht="25.5" customHeight="1" x14ac:dyDescent="0.2">
      <c r="A49" s="162"/>
      <c r="B49" s="162" t="s">
        <v>81</v>
      </c>
      <c r="C49" s="168" t="s">
        <v>82</v>
      </c>
      <c r="D49" s="168"/>
      <c r="E49" s="168"/>
      <c r="F49" s="169"/>
      <c r="G49" s="170"/>
      <c r="H49" s="170"/>
      <c r="I49" s="170"/>
      <c r="J49" s="171">
        <f>'SO04 001 Pol'!F443</f>
        <v>0</v>
      </c>
    </row>
    <row r="50" spans="1:10" ht="25.5" customHeight="1" x14ac:dyDescent="0.2">
      <c r="A50" s="162"/>
      <c r="B50" s="162" t="s">
        <v>83</v>
      </c>
      <c r="C50" s="168" t="s">
        <v>84</v>
      </c>
      <c r="D50" s="168"/>
      <c r="E50" s="168"/>
      <c r="F50" s="169"/>
      <c r="G50" s="170"/>
      <c r="H50" s="170"/>
      <c r="I50" s="170"/>
      <c r="J50" s="171">
        <f>'SO04 001 Pol'!F448</f>
        <v>0</v>
      </c>
    </row>
    <row r="51" spans="1:10" ht="25.5" customHeight="1" x14ac:dyDescent="0.2">
      <c r="A51" s="162"/>
      <c r="B51" s="162" t="s">
        <v>85</v>
      </c>
      <c r="C51" s="168" t="s">
        <v>86</v>
      </c>
      <c r="D51" s="168"/>
      <c r="E51" s="168"/>
      <c r="F51" s="169"/>
      <c r="G51" s="170"/>
      <c r="H51" s="170"/>
      <c r="I51" s="170"/>
      <c r="J51" s="171">
        <f>'SO04 001 Pol'!F458</f>
        <v>0</v>
      </c>
    </row>
    <row r="52" spans="1:10" ht="25.5" customHeight="1" x14ac:dyDescent="0.2">
      <c r="A52" s="162"/>
      <c r="B52" s="172" t="s">
        <v>87</v>
      </c>
      <c r="C52" s="173" t="s">
        <v>88</v>
      </c>
      <c r="D52" s="173"/>
      <c r="E52" s="173"/>
      <c r="F52" s="174"/>
      <c r="G52" s="175"/>
      <c r="H52" s="175"/>
      <c r="I52" s="175"/>
      <c r="J52" s="176">
        <f>'SO04 001 Pol'!F462</f>
        <v>0</v>
      </c>
    </row>
    <row r="53" spans="1:10" ht="25.5" customHeight="1" x14ac:dyDescent="0.2">
      <c r="A53" s="177"/>
      <c r="B53" s="178" t="s">
        <v>89</v>
      </c>
      <c r="C53" s="179"/>
      <c r="D53" s="179"/>
      <c r="E53" s="179"/>
      <c r="F53" s="180"/>
      <c r="G53" s="181"/>
      <c r="H53" s="181"/>
      <c r="I53" s="181"/>
      <c r="J53" s="182">
        <f>SUM(J43:J52)</f>
        <v>0</v>
      </c>
    </row>
    <row r="54" spans="1:10" x14ac:dyDescent="0.2">
      <c r="A54" s="113"/>
      <c r="B54" s="113"/>
      <c r="C54" s="113"/>
      <c r="D54" s="113"/>
      <c r="E54" s="113"/>
      <c r="F54" s="113"/>
      <c r="G54" s="114"/>
      <c r="H54" s="113"/>
      <c r="I54" s="114"/>
      <c r="J54" s="115"/>
    </row>
    <row r="55" spans="1:10" x14ac:dyDescent="0.2">
      <c r="A55" s="113"/>
      <c r="B55" s="113"/>
      <c r="C55" s="113"/>
      <c r="D55" s="113"/>
      <c r="E55" s="113"/>
      <c r="F55" s="113"/>
      <c r="G55" s="114"/>
      <c r="H55" s="113"/>
      <c r="I55" s="114"/>
      <c r="J55" s="115"/>
    </row>
    <row r="56" spans="1:10" x14ac:dyDescent="0.2">
      <c r="A56" s="113"/>
      <c r="B56" s="113"/>
      <c r="C56" s="113"/>
      <c r="D56" s="113"/>
      <c r="E56" s="113"/>
      <c r="F56" s="113"/>
      <c r="G56" s="114"/>
      <c r="H56" s="113"/>
      <c r="I56" s="114"/>
      <c r="J56" s="115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">
    <mergeCell ref="C48:I48"/>
    <mergeCell ref="C49:I49"/>
    <mergeCell ref="C50:I50"/>
    <mergeCell ref="C51:I51"/>
    <mergeCell ref="C52:I52"/>
    <mergeCell ref="B24:E24"/>
    <mergeCell ref="C43:I43"/>
    <mergeCell ref="C44:I44"/>
    <mergeCell ref="C45:I45"/>
    <mergeCell ref="C46:I46"/>
    <mergeCell ref="C47:I47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15/129/001</v>
      </c>
      <c r="C1" s="31" t="str">
        <f>Stavba!NazevStavby</f>
        <v>Nové Město n.M.-rekonstrukce ul.Drobného</v>
      </c>
      <c r="D1" s="31"/>
      <c r="E1" s="31"/>
      <c r="F1" s="31"/>
      <c r="G1" s="24"/>
      <c r="H1" s="33"/>
    </row>
    <row r="2" spans="1:8" ht="13.5" thickBot="1" x14ac:dyDescent="0.25">
      <c r="A2" s="25" t="s">
        <v>26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 x14ac:dyDescent="0.2"/>
    <row r="4" spans="1:8" ht="18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23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25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66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27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28</v>
      </c>
      <c r="B2" s="56"/>
      <c r="C2" s="97"/>
      <c r="D2" s="97"/>
      <c r="E2" s="97"/>
      <c r="F2" s="97"/>
      <c r="G2" s="98"/>
    </row>
    <row r="3" spans="1:7" x14ac:dyDescent="0.2">
      <c r="A3" s="57" t="s">
        <v>29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30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31</v>
      </c>
      <c r="B6" s="65" t="s">
        <v>32</v>
      </c>
      <c r="C6" s="66" t="s">
        <v>33</v>
      </c>
      <c r="D6" s="67" t="s">
        <v>34</v>
      </c>
      <c r="E6" s="68" t="s">
        <v>35</v>
      </c>
      <c r="F6" s="69" t="s">
        <v>36</v>
      </c>
      <c r="G6" s="70" t="s">
        <v>37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66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15/129/001</v>
      </c>
      <c r="C1" s="31" t="str">
        <f>Stavba!NazevStavby</f>
        <v>Nové Město n.M.-rekonstrukce ul.Drobného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55</v>
      </c>
      <c r="C2" s="184" t="s">
        <v>56</v>
      </c>
      <c r="D2" s="92"/>
      <c r="E2" s="92"/>
      <c r="F2" s="92"/>
      <c r="G2" s="26" t="s">
        <v>90</v>
      </c>
      <c r="H2" s="34" t="s">
        <v>57</v>
      </c>
      <c r="O2" s="8" t="s">
        <v>91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SO04</v>
      </c>
      <c r="H6" s="35"/>
    </row>
    <row r="7" spans="1:15" ht="15.75" customHeight="1" x14ac:dyDescent="0.25">
      <c r="B7" s="93" t="str">
        <f>C2</f>
        <v>D.4 Přípojky kanalizace pro město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90</v>
      </c>
      <c r="B9" s="185" t="s">
        <v>92</v>
      </c>
      <c r="C9" s="185" t="s">
        <v>93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94</v>
      </c>
      <c r="C10" s="185" t="s">
        <v>95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96</v>
      </c>
      <c r="C11" s="185" t="s">
        <v>97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98</v>
      </c>
      <c r="C12" s="185" t="s">
        <v>99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57</v>
      </c>
      <c r="C13" s="185" t="s">
        <v>100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101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102</v>
      </c>
      <c r="B18" s="197"/>
      <c r="C18" s="198"/>
      <c r="D18" s="198"/>
      <c r="E18" s="198"/>
      <c r="F18" s="198"/>
      <c r="G18" s="199"/>
      <c r="H18" s="200" t="s">
        <v>103</v>
      </c>
      <c r="I18" s="32"/>
      <c r="J18" s="32"/>
    </row>
    <row r="19" spans="1:55" ht="12.75" customHeight="1" x14ac:dyDescent="0.2">
      <c r="A19" s="194" t="s">
        <v>104</v>
      </c>
      <c r="B19" s="192" t="s">
        <v>105</v>
      </c>
      <c r="C19" s="191"/>
      <c r="D19" s="191"/>
      <c r="E19" s="191"/>
      <c r="F19" s="191"/>
      <c r="G19" s="193"/>
      <c r="H19" s="195">
        <f>'SO04 001 Pol'!G469</f>
        <v>0</v>
      </c>
      <c r="I19" s="32"/>
      <c r="J19" s="32"/>
      <c r="O19">
        <f>'SO04 001 Pol'!AN6</f>
        <v>0</v>
      </c>
      <c r="P19">
        <f>'SO04 001 Pol'!AO6</f>
        <v>0</v>
      </c>
    </row>
    <row r="20" spans="1:55" ht="12.75" customHeight="1" thickBot="1" x14ac:dyDescent="0.25">
      <c r="A20" s="201"/>
      <c r="B20" s="202" t="s">
        <v>106</v>
      </c>
      <c r="C20" s="203"/>
      <c r="D20" s="204" t="str">
        <f>B2</f>
        <v>SO04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60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61</v>
      </c>
      <c r="B23" s="208"/>
      <c r="C23" s="208"/>
      <c r="D23" s="208">
        <v>15</v>
      </c>
      <c r="E23" s="209" t="s">
        <v>62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63</v>
      </c>
      <c r="B24" s="189"/>
      <c r="C24" s="189"/>
      <c r="D24" s="189">
        <v>15</v>
      </c>
      <c r="E24" s="210" t="s">
        <v>62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61</v>
      </c>
      <c r="B25" s="189"/>
      <c r="C25" s="189"/>
      <c r="D25" s="189">
        <v>21</v>
      </c>
      <c r="E25" s="210" t="s">
        <v>62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63</v>
      </c>
      <c r="B26" s="190"/>
      <c r="C26" s="190"/>
      <c r="D26" s="190">
        <v>21</v>
      </c>
      <c r="E26" s="211" t="s">
        <v>62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107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552</v>
      </c>
      <c r="B29" s="187"/>
      <c r="C29" s="187"/>
      <c r="D29" s="363" t="s">
        <v>104</v>
      </c>
      <c r="E29" s="365" t="s">
        <v>105</v>
      </c>
      <c r="F29" s="365"/>
      <c r="G29" s="365"/>
      <c r="H29" s="365"/>
      <c r="I29" s="32"/>
      <c r="J29" s="32"/>
      <c r="BC29" s="364" t="str">
        <f>E29</f>
        <v>Přípojky kanalizace pro město, k objektu č.301</v>
      </c>
    </row>
    <row r="30" spans="1:55" ht="12.75" customHeight="1" x14ac:dyDescent="0.2">
      <c r="A30" s="196" t="s">
        <v>553</v>
      </c>
      <c r="B30" s="197"/>
      <c r="C30" s="198"/>
      <c r="D30" s="198"/>
      <c r="E30" s="198"/>
      <c r="F30" s="198"/>
      <c r="G30" s="199"/>
      <c r="H30" s="200" t="s">
        <v>103</v>
      </c>
      <c r="I30" s="32"/>
      <c r="J30" s="32"/>
    </row>
    <row r="31" spans="1:55" ht="12.75" customHeight="1" x14ac:dyDescent="0.2">
      <c r="A31" s="194" t="s">
        <v>69</v>
      </c>
      <c r="B31" s="192" t="s">
        <v>70</v>
      </c>
      <c r="C31" s="191"/>
      <c r="D31" s="191"/>
      <c r="E31" s="191"/>
      <c r="F31" s="191"/>
      <c r="G31" s="193"/>
      <c r="H31" s="366">
        <f>'SO04 001 Pol'!F9</f>
        <v>0</v>
      </c>
      <c r="I31" s="32"/>
      <c r="J31" s="32"/>
    </row>
    <row r="32" spans="1:55" ht="12.75" customHeight="1" x14ac:dyDescent="0.2">
      <c r="A32" s="194" t="s">
        <v>71</v>
      </c>
      <c r="B32" s="192" t="s">
        <v>72</v>
      </c>
      <c r="C32" s="191"/>
      <c r="D32" s="191"/>
      <c r="E32" s="191"/>
      <c r="F32" s="191"/>
      <c r="G32" s="193"/>
      <c r="H32" s="366">
        <f>'SO04 001 Pol'!F292</f>
        <v>0</v>
      </c>
      <c r="I32" s="32"/>
      <c r="J32" s="32"/>
    </row>
    <row r="33" spans="1:10" ht="12.75" customHeight="1" x14ac:dyDescent="0.2">
      <c r="A33" s="194" t="s">
        <v>73</v>
      </c>
      <c r="B33" s="192" t="s">
        <v>74</v>
      </c>
      <c r="C33" s="191"/>
      <c r="D33" s="191"/>
      <c r="E33" s="191"/>
      <c r="F33" s="191"/>
      <c r="G33" s="193"/>
      <c r="H33" s="366">
        <f>'SO04 001 Pol'!F316</f>
        <v>0</v>
      </c>
      <c r="I33" s="32"/>
      <c r="J33" s="32"/>
    </row>
    <row r="34" spans="1:10" ht="12.75" customHeight="1" x14ac:dyDescent="0.2">
      <c r="A34" s="194" t="s">
        <v>75</v>
      </c>
      <c r="B34" s="192" t="s">
        <v>76</v>
      </c>
      <c r="C34" s="191"/>
      <c r="D34" s="191"/>
      <c r="E34" s="191"/>
      <c r="F34" s="191"/>
      <c r="G34" s="193"/>
      <c r="H34" s="366">
        <f>'SO04 001 Pol'!F332</f>
        <v>0</v>
      </c>
      <c r="I34" s="32"/>
      <c r="J34" s="32"/>
    </row>
    <row r="35" spans="1:10" ht="12.75" customHeight="1" x14ac:dyDescent="0.2">
      <c r="A35" s="194" t="s">
        <v>77</v>
      </c>
      <c r="B35" s="192" t="s">
        <v>78</v>
      </c>
      <c r="C35" s="191"/>
      <c r="D35" s="191"/>
      <c r="E35" s="191"/>
      <c r="F35" s="191"/>
      <c r="G35" s="193"/>
      <c r="H35" s="366">
        <f>'SO04 001 Pol'!F430</f>
        <v>0</v>
      </c>
      <c r="I35" s="32"/>
      <c r="J35" s="32"/>
    </row>
    <row r="36" spans="1:10" ht="12.75" customHeight="1" x14ac:dyDescent="0.2">
      <c r="A36" s="194" t="s">
        <v>79</v>
      </c>
      <c r="B36" s="192" t="s">
        <v>80</v>
      </c>
      <c r="C36" s="191"/>
      <c r="D36" s="191"/>
      <c r="E36" s="191"/>
      <c r="F36" s="191"/>
      <c r="G36" s="193"/>
      <c r="H36" s="366">
        <f>'SO04 001 Pol'!F438</f>
        <v>0</v>
      </c>
      <c r="I36" s="32"/>
      <c r="J36" s="32"/>
    </row>
    <row r="37" spans="1:10" ht="12.75" customHeight="1" x14ac:dyDescent="0.2">
      <c r="A37" s="194" t="s">
        <v>81</v>
      </c>
      <c r="B37" s="192" t="s">
        <v>82</v>
      </c>
      <c r="C37" s="191"/>
      <c r="D37" s="191"/>
      <c r="E37" s="191"/>
      <c r="F37" s="191"/>
      <c r="G37" s="193"/>
      <c r="H37" s="366">
        <f>'SO04 001 Pol'!F443</f>
        <v>0</v>
      </c>
      <c r="I37" s="32"/>
      <c r="J37" s="32"/>
    </row>
    <row r="38" spans="1:10" ht="12.75" customHeight="1" x14ac:dyDescent="0.2">
      <c r="A38" s="194" t="s">
        <v>83</v>
      </c>
      <c r="B38" s="192" t="s">
        <v>84</v>
      </c>
      <c r="C38" s="191"/>
      <c r="D38" s="191"/>
      <c r="E38" s="191"/>
      <c r="F38" s="191"/>
      <c r="G38" s="193"/>
      <c r="H38" s="366">
        <f>'SO04 001 Pol'!F448</f>
        <v>0</v>
      </c>
      <c r="I38" s="32"/>
      <c r="J38" s="32"/>
    </row>
    <row r="39" spans="1:10" ht="12.75" customHeight="1" x14ac:dyDescent="0.2">
      <c r="A39" s="194" t="s">
        <v>85</v>
      </c>
      <c r="B39" s="192" t="s">
        <v>86</v>
      </c>
      <c r="C39" s="191"/>
      <c r="D39" s="191"/>
      <c r="E39" s="191"/>
      <c r="F39" s="191"/>
      <c r="G39" s="193"/>
      <c r="H39" s="366">
        <f>'SO04 001 Pol'!F458</f>
        <v>0</v>
      </c>
      <c r="I39" s="32"/>
      <c r="J39" s="32"/>
    </row>
    <row r="40" spans="1:10" ht="12.75" customHeight="1" x14ac:dyDescent="0.2">
      <c r="A40" s="194" t="s">
        <v>87</v>
      </c>
      <c r="B40" s="192" t="s">
        <v>88</v>
      </c>
      <c r="C40" s="191"/>
      <c r="D40" s="191"/>
      <c r="E40" s="191"/>
      <c r="F40" s="191"/>
      <c r="G40" s="193"/>
      <c r="H40" s="366">
        <f>'SO04 001 Pol'!F462</f>
        <v>0</v>
      </c>
      <c r="I40" s="32"/>
      <c r="J40" s="32"/>
    </row>
    <row r="41" spans="1:10" ht="12.75" customHeight="1" thickBot="1" x14ac:dyDescent="0.25">
      <c r="A41" s="201"/>
      <c r="B41" s="202" t="s">
        <v>554</v>
      </c>
      <c r="C41" s="203"/>
      <c r="D41" s="204" t="str">
        <f>D29</f>
        <v>001</v>
      </c>
      <c r="E41" s="203"/>
      <c r="F41" s="203"/>
      <c r="G41" s="205"/>
      <c r="H41" s="367">
        <f>SUM(H31:H40)</f>
        <v>0</v>
      </c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108</v>
      </c>
      <c r="B1" s="227"/>
      <c r="C1" s="261"/>
      <c r="D1" s="227"/>
      <c r="E1" s="227"/>
      <c r="F1" s="227"/>
      <c r="G1" s="227"/>
      <c r="AC1" t="s">
        <v>111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55</v>
      </c>
      <c r="C3" s="263" t="s">
        <v>56</v>
      </c>
      <c r="D3" s="229"/>
      <c r="E3" s="228"/>
      <c r="F3" s="228"/>
      <c r="G3" s="231"/>
      <c r="AC3" s="8" t="s">
        <v>91</v>
      </c>
    </row>
    <row r="4" spans="1:60" ht="13.5" thickBot="1" x14ac:dyDescent="0.25">
      <c r="A4" s="238" t="s">
        <v>30</v>
      </c>
      <c r="B4" s="239" t="s">
        <v>104</v>
      </c>
      <c r="C4" s="264" t="s">
        <v>105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9" t="s">
        <v>31</v>
      </c>
      <c r="B6" s="350" t="s">
        <v>32</v>
      </c>
      <c r="C6" s="351" t="s">
        <v>33</v>
      </c>
      <c r="D6" s="352" t="s">
        <v>34</v>
      </c>
      <c r="E6" s="353" t="s">
        <v>35</v>
      </c>
      <c r="F6" s="354" t="s">
        <v>36</v>
      </c>
      <c r="G6" s="349" t="s">
        <v>37</v>
      </c>
      <c r="H6" s="355" t="s">
        <v>109</v>
      </c>
      <c r="I6" s="356" t="s">
        <v>110</v>
      </c>
      <c r="J6" s="54"/>
      <c r="AN6">
        <f>SUMIF(AM8:AM469,AN5,G8:G469)</f>
        <v>0</v>
      </c>
      <c r="AO6">
        <f>SUMIF(AM8:AM469,AO5,G8:G469)</f>
        <v>0</v>
      </c>
    </row>
    <row r="7" spans="1:60" x14ac:dyDescent="0.2">
      <c r="A7" s="243"/>
      <c r="B7" s="357" t="s">
        <v>112</v>
      </c>
      <c r="C7" s="358" t="s">
        <v>113</v>
      </c>
      <c r="D7" s="359"/>
      <c r="E7" s="360"/>
      <c r="F7" s="361"/>
      <c r="G7" s="361"/>
      <c r="H7" s="362"/>
      <c r="I7" s="362"/>
    </row>
    <row r="8" spans="1:60" hidden="1" x14ac:dyDescent="0.2">
      <c r="A8" s="245"/>
      <c r="B8" s="335"/>
      <c r="C8" s="324"/>
      <c r="D8" s="271"/>
      <c r="E8" s="284"/>
      <c r="F8" s="297"/>
      <c r="G8" s="297"/>
      <c r="H8" s="297"/>
      <c r="I8" s="297"/>
    </row>
    <row r="9" spans="1:60" x14ac:dyDescent="0.2">
      <c r="A9" s="249" t="s">
        <v>114</v>
      </c>
      <c r="B9" s="266" t="s">
        <v>69</v>
      </c>
      <c r="C9" s="325" t="s">
        <v>70</v>
      </c>
      <c r="D9" s="272"/>
      <c r="E9" s="285"/>
      <c r="F9" s="298">
        <f>SUM(G10:G291)</f>
        <v>0</v>
      </c>
      <c r="G9" s="298"/>
      <c r="H9" s="299"/>
      <c r="I9" s="300"/>
      <c r="AE9" t="s">
        <v>115</v>
      </c>
    </row>
    <row r="10" spans="1:60" outlineLevel="1" x14ac:dyDescent="0.2">
      <c r="A10" s="252"/>
      <c r="B10" s="251" t="s">
        <v>116</v>
      </c>
      <c r="C10" s="326"/>
      <c r="D10" s="273"/>
      <c r="E10" s="286"/>
      <c r="F10" s="301"/>
      <c r="G10" s="301"/>
      <c r="H10" s="302"/>
      <c r="I10" s="303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117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118</v>
      </c>
      <c r="C11" s="327"/>
      <c r="D11" s="274"/>
      <c r="E11" s="287"/>
      <c r="F11" s="304"/>
      <c r="G11" s="304"/>
      <c r="H11" s="305"/>
      <c r="I11" s="306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119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6"/>
      <c r="B12" s="253" t="s">
        <v>120</v>
      </c>
      <c r="C12" s="327"/>
      <c r="D12" s="274"/>
      <c r="E12" s="287"/>
      <c r="F12" s="304"/>
      <c r="G12" s="304"/>
      <c r="H12" s="305"/>
      <c r="I12" s="306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>
        <v>1</v>
      </c>
      <c r="AD12" s="244"/>
      <c r="AE12" s="244" t="s">
        <v>117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6">
        <v>1</v>
      </c>
      <c r="B13" s="267" t="s">
        <v>121</v>
      </c>
      <c r="C13" s="328" t="s">
        <v>122</v>
      </c>
      <c r="D13" s="275" t="s">
        <v>123</v>
      </c>
      <c r="E13" s="288">
        <v>17.04</v>
      </c>
      <c r="F13" s="307"/>
      <c r="G13" s="308">
        <f>ROUND(E13*F13,2)</f>
        <v>0</v>
      </c>
      <c r="H13" s="308" t="s">
        <v>124</v>
      </c>
      <c r="I13" s="308" t="s">
        <v>125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126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9" t="s">
        <v>127</v>
      </c>
      <c r="D14" s="276"/>
      <c r="E14" s="289">
        <v>17.04</v>
      </c>
      <c r="F14" s="305"/>
      <c r="G14" s="305"/>
      <c r="H14" s="305"/>
      <c r="I14" s="306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128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2"/>
      <c r="B15" s="251" t="s">
        <v>129</v>
      </c>
      <c r="C15" s="326"/>
      <c r="D15" s="273"/>
      <c r="E15" s="286"/>
      <c r="F15" s="301"/>
      <c r="G15" s="301"/>
      <c r="H15" s="302"/>
      <c r="I15" s="303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>
        <v>0</v>
      </c>
      <c r="AD15" s="244"/>
      <c r="AE15" s="244" t="s">
        <v>117</v>
      </c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6">
        <v>2</v>
      </c>
      <c r="B16" s="267" t="s">
        <v>130</v>
      </c>
      <c r="C16" s="328" t="s">
        <v>131</v>
      </c>
      <c r="D16" s="275" t="s">
        <v>123</v>
      </c>
      <c r="E16" s="288">
        <v>6.12</v>
      </c>
      <c r="F16" s="307"/>
      <c r="G16" s="308">
        <f>ROUND(E16*F16,2)</f>
        <v>0</v>
      </c>
      <c r="H16" s="308" t="s">
        <v>124</v>
      </c>
      <c r="I16" s="308" t="s">
        <v>125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126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47"/>
      <c r="B17" s="250"/>
      <c r="C17" s="329" t="s">
        <v>132</v>
      </c>
      <c r="D17" s="276"/>
      <c r="E17" s="289">
        <v>6.12</v>
      </c>
      <c r="F17" s="305"/>
      <c r="G17" s="305"/>
      <c r="H17" s="305"/>
      <c r="I17" s="306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128</v>
      </c>
      <c r="AF17" s="244">
        <v>0</v>
      </c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7">
        <v>3</v>
      </c>
      <c r="B18" s="268" t="s">
        <v>133</v>
      </c>
      <c r="C18" s="330" t="s">
        <v>134</v>
      </c>
      <c r="D18" s="277" t="s">
        <v>123</v>
      </c>
      <c r="E18" s="290">
        <v>6.12</v>
      </c>
      <c r="F18" s="309"/>
      <c r="G18" s="310">
        <f>ROUND(E18*F18,2)</f>
        <v>0</v>
      </c>
      <c r="H18" s="310" t="s">
        <v>124</v>
      </c>
      <c r="I18" s="311" t="s">
        <v>125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135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7">
        <v>4</v>
      </c>
      <c r="B19" s="268" t="s">
        <v>136</v>
      </c>
      <c r="C19" s="330" t="s">
        <v>137</v>
      </c>
      <c r="D19" s="277" t="s">
        <v>123</v>
      </c>
      <c r="E19" s="290">
        <v>17.04</v>
      </c>
      <c r="F19" s="309"/>
      <c r="G19" s="310">
        <f>ROUND(E19*F19,2)</f>
        <v>0</v>
      </c>
      <c r="H19" s="310" t="s">
        <v>124</v>
      </c>
      <c r="I19" s="311" t="s">
        <v>125</v>
      </c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126</v>
      </c>
      <c r="AF19" s="244"/>
      <c r="AG19" s="244"/>
      <c r="AH19" s="244"/>
      <c r="AI19" s="244"/>
      <c r="AJ19" s="244"/>
      <c r="AK19" s="244"/>
      <c r="AL19" s="244"/>
      <c r="AM19" s="244">
        <v>21</v>
      </c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7">
        <v>5</v>
      </c>
      <c r="B20" s="268" t="s">
        <v>138</v>
      </c>
      <c r="C20" s="330" t="s">
        <v>139</v>
      </c>
      <c r="D20" s="277" t="s">
        <v>123</v>
      </c>
      <c r="E20" s="290">
        <v>6.12</v>
      </c>
      <c r="F20" s="309"/>
      <c r="G20" s="310">
        <f>ROUND(E20*F20,2)</f>
        <v>0</v>
      </c>
      <c r="H20" s="310" t="s">
        <v>124</v>
      </c>
      <c r="I20" s="311" t="s">
        <v>125</v>
      </c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 t="s">
        <v>126</v>
      </c>
      <c r="AF20" s="244"/>
      <c r="AG20" s="244"/>
      <c r="AH20" s="244"/>
      <c r="AI20" s="244"/>
      <c r="AJ20" s="244"/>
      <c r="AK20" s="244"/>
      <c r="AL20" s="244"/>
      <c r="AM20" s="244">
        <v>21</v>
      </c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2"/>
      <c r="B21" s="251" t="s">
        <v>140</v>
      </c>
      <c r="C21" s="326"/>
      <c r="D21" s="273"/>
      <c r="E21" s="286"/>
      <c r="F21" s="301"/>
      <c r="G21" s="301"/>
      <c r="H21" s="302"/>
      <c r="I21" s="303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>
        <v>0</v>
      </c>
      <c r="AD21" s="244"/>
      <c r="AE21" s="244" t="s">
        <v>117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46"/>
      <c r="B22" s="253" t="s">
        <v>141</v>
      </c>
      <c r="C22" s="327"/>
      <c r="D22" s="274"/>
      <c r="E22" s="287"/>
      <c r="F22" s="304"/>
      <c r="G22" s="304"/>
      <c r="H22" s="305"/>
      <c r="I22" s="306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119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4">
        <v>6</v>
      </c>
      <c r="B23" s="269" t="s">
        <v>142</v>
      </c>
      <c r="C23" s="328" t="s">
        <v>143</v>
      </c>
      <c r="D23" s="278" t="s">
        <v>144</v>
      </c>
      <c r="E23" s="291">
        <v>17</v>
      </c>
      <c r="F23" s="312"/>
      <c r="G23" s="313">
        <f>ROUND(E23*F23,2)</f>
        <v>0</v>
      </c>
      <c r="H23" s="313" t="s">
        <v>124</v>
      </c>
      <c r="I23" s="313" t="s">
        <v>125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126</v>
      </c>
      <c r="AF23" s="244"/>
      <c r="AG23" s="244"/>
      <c r="AH23" s="244"/>
      <c r="AI23" s="244"/>
      <c r="AJ23" s="244"/>
      <c r="AK23" s="244"/>
      <c r="AL23" s="244"/>
      <c r="AM23" s="244">
        <v>21</v>
      </c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2"/>
      <c r="B24" s="251" t="s">
        <v>145</v>
      </c>
      <c r="C24" s="326"/>
      <c r="D24" s="273"/>
      <c r="E24" s="286"/>
      <c r="F24" s="301"/>
      <c r="G24" s="301"/>
      <c r="H24" s="302"/>
      <c r="I24" s="303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>
        <v>0</v>
      </c>
      <c r="AD24" s="244"/>
      <c r="AE24" s="244" t="s">
        <v>117</v>
      </c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ht="22.5" outlineLevel="1" x14ac:dyDescent="0.2">
      <c r="A25" s="246"/>
      <c r="B25" s="253" t="s">
        <v>146</v>
      </c>
      <c r="C25" s="327"/>
      <c r="D25" s="274"/>
      <c r="E25" s="287"/>
      <c r="F25" s="304"/>
      <c r="G25" s="304"/>
      <c r="H25" s="305"/>
      <c r="I25" s="306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119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59" t="str">
        <f>B25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46"/>
      <c r="B26" s="253" t="s">
        <v>147</v>
      </c>
      <c r="C26" s="327"/>
      <c r="D26" s="274"/>
      <c r="E26" s="287"/>
      <c r="F26" s="304"/>
      <c r="G26" s="304"/>
      <c r="H26" s="305"/>
      <c r="I26" s="306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>
        <v>1</v>
      </c>
      <c r="AD26" s="244"/>
      <c r="AE26" s="244" t="s">
        <v>117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4">
        <v>7</v>
      </c>
      <c r="B27" s="269" t="s">
        <v>148</v>
      </c>
      <c r="C27" s="328" t="s">
        <v>149</v>
      </c>
      <c r="D27" s="278" t="s">
        <v>144</v>
      </c>
      <c r="E27" s="291">
        <v>2.4</v>
      </c>
      <c r="F27" s="312"/>
      <c r="G27" s="313">
        <f>ROUND(E27*F27,2)</f>
        <v>0</v>
      </c>
      <c r="H27" s="313" t="s">
        <v>150</v>
      </c>
      <c r="I27" s="313" t="s">
        <v>125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 t="s">
        <v>126</v>
      </c>
      <c r="AF27" s="244"/>
      <c r="AG27" s="244"/>
      <c r="AH27" s="244"/>
      <c r="AI27" s="244"/>
      <c r="AJ27" s="244"/>
      <c r="AK27" s="244"/>
      <c r="AL27" s="244"/>
      <c r="AM27" s="244">
        <v>21</v>
      </c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2"/>
      <c r="B28" s="251" t="s">
        <v>145</v>
      </c>
      <c r="C28" s="326"/>
      <c r="D28" s="273"/>
      <c r="E28" s="286"/>
      <c r="F28" s="301"/>
      <c r="G28" s="301"/>
      <c r="H28" s="302"/>
      <c r="I28" s="303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>
        <v>0</v>
      </c>
      <c r="AD28" s="244"/>
      <c r="AE28" s="244" t="s">
        <v>117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ht="22.5" outlineLevel="1" x14ac:dyDescent="0.2">
      <c r="A29" s="246"/>
      <c r="B29" s="253" t="s">
        <v>146</v>
      </c>
      <c r="C29" s="327"/>
      <c r="D29" s="274"/>
      <c r="E29" s="287"/>
      <c r="F29" s="304"/>
      <c r="G29" s="304"/>
      <c r="H29" s="305"/>
      <c r="I29" s="306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119</v>
      </c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59" t="str">
        <f>B29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46"/>
      <c r="B30" s="253" t="s">
        <v>151</v>
      </c>
      <c r="C30" s="327"/>
      <c r="D30" s="274"/>
      <c r="E30" s="287"/>
      <c r="F30" s="304"/>
      <c r="G30" s="304"/>
      <c r="H30" s="305"/>
      <c r="I30" s="306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>
        <v>1</v>
      </c>
      <c r="AD30" s="244"/>
      <c r="AE30" s="244" t="s">
        <v>117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4">
        <v>8</v>
      </c>
      <c r="B31" s="269" t="s">
        <v>152</v>
      </c>
      <c r="C31" s="328" t="s">
        <v>153</v>
      </c>
      <c r="D31" s="278" t="s">
        <v>144</v>
      </c>
      <c r="E31" s="291">
        <v>6</v>
      </c>
      <c r="F31" s="312"/>
      <c r="G31" s="313">
        <f>ROUND(E31*F31,2)</f>
        <v>0</v>
      </c>
      <c r="H31" s="313" t="s">
        <v>150</v>
      </c>
      <c r="I31" s="313" t="s">
        <v>125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126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2"/>
      <c r="B32" s="251" t="s">
        <v>154</v>
      </c>
      <c r="C32" s="326"/>
      <c r="D32" s="273"/>
      <c r="E32" s="286"/>
      <c r="F32" s="301"/>
      <c r="G32" s="301"/>
      <c r="H32" s="302"/>
      <c r="I32" s="303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>
        <v>0</v>
      </c>
      <c r="AD32" s="244"/>
      <c r="AE32" s="244" t="s">
        <v>117</v>
      </c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46"/>
      <c r="B33" s="253" t="s">
        <v>155</v>
      </c>
      <c r="C33" s="327"/>
      <c r="D33" s="274"/>
      <c r="E33" s="287"/>
      <c r="F33" s="304"/>
      <c r="G33" s="304"/>
      <c r="H33" s="305"/>
      <c r="I33" s="306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119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6">
        <v>9</v>
      </c>
      <c r="B34" s="267" t="s">
        <v>156</v>
      </c>
      <c r="C34" s="328" t="s">
        <v>157</v>
      </c>
      <c r="D34" s="275" t="s">
        <v>158</v>
      </c>
      <c r="E34" s="288">
        <v>20.16</v>
      </c>
      <c r="F34" s="307"/>
      <c r="G34" s="308">
        <f>ROUND(E34*F34,2)</f>
        <v>0</v>
      </c>
      <c r="H34" s="308" t="s">
        <v>150</v>
      </c>
      <c r="I34" s="308" t="s">
        <v>125</v>
      </c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 t="s">
        <v>126</v>
      </c>
      <c r="AF34" s="244"/>
      <c r="AG34" s="244"/>
      <c r="AH34" s="244"/>
      <c r="AI34" s="244"/>
      <c r="AJ34" s="244"/>
      <c r="AK34" s="244"/>
      <c r="AL34" s="244"/>
      <c r="AM34" s="244">
        <v>21</v>
      </c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ht="33.75" outlineLevel="1" x14ac:dyDescent="0.2">
      <c r="A35" s="247"/>
      <c r="B35" s="250"/>
      <c r="C35" s="331" t="s">
        <v>159</v>
      </c>
      <c r="D35" s="279"/>
      <c r="E35" s="292"/>
      <c r="F35" s="314"/>
      <c r="G35" s="314"/>
      <c r="H35" s="305"/>
      <c r="I35" s="306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160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47"/>
      <c r="B36" s="250"/>
      <c r="C36" s="329" t="s">
        <v>161</v>
      </c>
      <c r="D36" s="280"/>
      <c r="E36" s="293">
        <v>20.16</v>
      </c>
      <c r="F36" s="315"/>
      <c r="G36" s="315"/>
      <c r="H36" s="315"/>
      <c r="I36" s="347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128</v>
      </c>
      <c r="AF36" s="244">
        <v>0</v>
      </c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2"/>
      <c r="B37" s="251" t="s">
        <v>162</v>
      </c>
      <c r="C37" s="326"/>
      <c r="D37" s="273"/>
      <c r="E37" s="286"/>
      <c r="F37" s="301"/>
      <c r="G37" s="301"/>
      <c r="H37" s="302"/>
      <c r="I37" s="303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>
        <v>0</v>
      </c>
      <c r="AD37" s="244"/>
      <c r="AE37" s="244" t="s">
        <v>117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46"/>
      <c r="B38" s="253" t="s">
        <v>163</v>
      </c>
      <c r="C38" s="327"/>
      <c r="D38" s="274"/>
      <c r="E38" s="287"/>
      <c r="F38" s="304"/>
      <c r="G38" s="304"/>
      <c r="H38" s="305"/>
      <c r="I38" s="306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119</v>
      </c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6">
        <v>10</v>
      </c>
      <c r="B39" s="267" t="s">
        <v>164</v>
      </c>
      <c r="C39" s="328" t="s">
        <v>165</v>
      </c>
      <c r="D39" s="275" t="s">
        <v>158</v>
      </c>
      <c r="E39" s="288">
        <v>4.68</v>
      </c>
      <c r="F39" s="307"/>
      <c r="G39" s="308">
        <f>ROUND(E39*F39,2)</f>
        <v>0</v>
      </c>
      <c r="H39" s="308" t="s">
        <v>150</v>
      </c>
      <c r="I39" s="308" t="s">
        <v>125</v>
      </c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 t="s">
        <v>126</v>
      </c>
      <c r="AF39" s="244"/>
      <c r="AG39" s="244"/>
      <c r="AH39" s="244"/>
      <c r="AI39" s="244"/>
      <c r="AJ39" s="244"/>
      <c r="AK39" s="244"/>
      <c r="AL39" s="244"/>
      <c r="AM39" s="244">
        <v>21</v>
      </c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47"/>
      <c r="B40" s="250"/>
      <c r="C40" s="329" t="s">
        <v>166</v>
      </c>
      <c r="D40" s="276"/>
      <c r="E40" s="289">
        <v>4.68</v>
      </c>
      <c r="F40" s="305"/>
      <c r="G40" s="305"/>
      <c r="H40" s="305"/>
      <c r="I40" s="306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128</v>
      </c>
      <c r="AF40" s="244">
        <v>0</v>
      </c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2"/>
      <c r="B41" s="251" t="s">
        <v>167</v>
      </c>
      <c r="C41" s="326"/>
      <c r="D41" s="273"/>
      <c r="E41" s="286"/>
      <c r="F41" s="301"/>
      <c r="G41" s="301"/>
      <c r="H41" s="302"/>
      <c r="I41" s="303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>
        <v>0</v>
      </c>
      <c r="AD41" s="244"/>
      <c r="AE41" s="244" t="s">
        <v>117</v>
      </c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46"/>
      <c r="B42" s="253" t="s">
        <v>168</v>
      </c>
      <c r="C42" s="327"/>
      <c r="D42" s="274"/>
      <c r="E42" s="287"/>
      <c r="F42" s="304"/>
      <c r="G42" s="304"/>
      <c r="H42" s="305"/>
      <c r="I42" s="306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119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6">
        <v>11</v>
      </c>
      <c r="B43" s="267" t="s">
        <v>169</v>
      </c>
      <c r="C43" s="328" t="s">
        <v>170</v>
      </c>
      <c r="D43" s="275" t="s">
        <v>158</v>
      </c>
      <c r="E43" s="288">
        <v>3.3</v>
      </c>
      <c r="F43" s="307"/>
      <c r="G43" s="308">
        <f>ROUND(E43*F43,2)</f>
        <v>0</v>
      </c>
      <c r="H43" s="308" t="s">
        <v>150</v>
      </c>
      <c r="I43" s="308" t="s">
        <v>125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126</v>
      </c>
      <c r="AF43" s="244"/>
      <c r="AG43" s="244"/>
      <c r="AH43" s="244"/>
      <c r="AI43" s="244"/>
      <c r="AJ43" s="244"/>
      <c r="AK43" s="244"/>
      <c r="AL43" s="244"/>
      <c r="AM43" s="244">
        <v>21</v>
      </c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ht="22.5" outlineLevel="1" x14ac:dyDescent="0.2">
      <c r="A44" s="247"/>
      <c r="B44" s="250"/>
      <c r="C44" s="331" t="s">
        <v>171</v>
      </c>
      <c r="D44" s="279"/>
      <c r="E44" s="292"/>
      <c r="F44" s="314"/>
      <c r="G44" s="314"/>
      <c r="H44" s="305"/>
      <c r="I44" s="306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160</v>
      </c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2"/>
      <c r="B45" s="251" t="s">
        <v>172</v>
      </c>
      <c r="C45" s="326"/>
      <c r="D45" s="273"/>
      <c r="E45" s="286"/>
      <c r="F45" s="301"/>
      <c r="G45" s="301"/>
      <c r="H45" s="302"/>
      <c r="I45" s="303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>
        <v>0</v>
      </c>
      <c r="AD45" s="244"/>
      <c r="AE45" s="244" t="s">
        <v>117</v>
      </c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ht="22.5" outlineLevel="1" x14ac:dyDescent="0.2">
      <c r="A46" s="246"/>
      <c r="B46" s="253" t="s">
        <v>173</v>
      </c>
      <c r="C46" s="327"/>
      <c r="D46" s="274"/>
      <c r="E46" s="287"/>
      <c r="F46" s="304"/>
      <c r="G46" s="304"/>
      <c r="H46" s="305"/>
      <c r="I46" s="306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119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59" t="str">
        <f>B46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6">
        <v>12</v>
      </c>
      <c r="B47" s="267" t="s">
        <v>174</v>
      </c>
      <c r="C47" s="328" t="s">
        <v>175</v>
      </c>
      <c r="D47" s="275" t="s">
        <v>158</v>
      </c>
      <c r="E47" s="288">
        <v>30.228000000000002</v>
      </c>
      <c r="F47" s="307"/>
      <c r="G47" s="308">
        <f>ROUND(E47*F47,2)</f>
        <v>0</v>
      </c>
      <c r="H47" s="308" t="s">
        <v>150</v>
      </c>
      <c r="I47" s="308" t="s">
        <v>125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126</v>
      </c>
      <c r="AF47" s="244"/>
      <c r="AG47" s="244"/>
      <c r="AH47" s="244"/>
      <c r="AI47" s="244"/>
      <c r="AJ47" s="244"/>
      <c r="AK47" s="244"/>
      <c r="AL47" s="244"/>
      <c r="AM47" s="244">
        <v>21</v>
      </c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47"/>
      <c r="B48" s="250"/>
      <c r="C48" s="332" t="s">
        <v>176</v>
      </c>
      <c r="D48" s="281"/>
      <c r="E48" s="294">
        <v>12</v>
      </c>
      <c r="F48" s="305"/>
      <c r="G48" s="305"/>
      <c r="H48" s="305"/>
      <c r="I48" s="306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128</v>
      </c>
      <c r="AF48" s="244">
        <v>0</v>
      </c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47"/>
      <c r="B49" s="250"/>
      <c r="C49" s="332" t="s">
        <v>177</v>
      </c>
      <c r="D49" s="282"/>
      <c r="E49" s="295">
        <v>4.2</v>
      </c>
      <c r="F49" s="305"/>
      <c r="G49" s="305"/>
      <c r="H49" s="305"/>
      <c r="I49" s="306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128</v>
      </c>
      <c r="AF49" s="244">
        <v>0</v>
      </c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47"/>
      <c r="B50" s="250"/>
      <c r="C50" s="332" t="s">
        <v>178</v>
      </c>
      <c r="D50" s="282"/>
      <c r="E50" s="295">
        <v>26.88</v>
      </c>
      <c r="F50" s="305"/>
      <c r="G50" s="305"/>
      <c r="H50" s="305"/>
      <c r="I50" s="306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128</v>
      </c>
      <c r="AF50" s="244">
        <v>0</v>
      </c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47"/>
      <c r="B51" s="250"/>
      <c r="C51" s="332" t="s">
        <v>179</v>
      </c>
      <c r="D51" s="282"/>
      <c r="E51" s="295">
        <v>-3.06</v>
      </c>
      <c r="F51" s="305"/>
      <c r="G51" s="305"/>
      <c r="H51" s="305"/>
      <c r="I51" s="306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128</v>
      </c>
      <c r="AF51" s="244">
        <v>0</v>
      </c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47"/>
      <c r="B52" s="250"/>
      <c r="C52" s="332" t="s">
        <v>180</v>
      </c>
      <c r="D52" s="282"/>
      <c r="E52" s="295">
        <v>-5.1120000000000001</v>
      </c>
      <c r="F52" s="305"/>
      <c r="G52" s="305"/>
      <c r="H52" s="305"/>
      <c r="I52" s="306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 t="s">
        <v>128</v>
      </c>
      <c r="AF52" s="244">
        <v>0</v>
      </c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47"/>
      <c r="B53" s="250"/>
      <c r="C53" s="329" t="s">
        <v>181</v>
      </c>
      <c r="D53" s="280"/>
      <c r="E53" s="293">
        <v>-4.68</v>
      </c>
      <c r="F53" s="305"/>
      <c r="G53" s="305"/>
      <c r="H53" s="305"/>
      <c r="I53" s="306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128</v>
      </c>
      <c r="AF53" s="244">
        <v>0</v>
      </c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8">
        <v>13</v>
      </c>
      <c r="B54" s="270" t="s">
        <v>182</v>
      </c>
      <c r="C54" s="330" t="s">
        <v>183</v>
      </c>
      <c r="D54" s="283" t="s">
        <v>158</v>
      </c>
      <c r="E54" s="296">
        <v>42.911999999999999</v>
      </c>
      <c r="F54" s="316"/>
      <c r="G54" s="317">
        <f>ROUND(E54*F54,2)</f>
        <v>0</v>
      </c>
      <c r="H54" s="317" t="s">
        <v>150</v>
      </c>
      <c r="I54" s="318" t="s">
        <v>125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126</v>
      </c>
      <c r="AF54" s="244"/>
      <c r="AG54" s="244"/>
      <c r="AH54" s="244"/>
      <c r="AI54" s="244"/>
      <c r="AJ54" s="244"/>
      <c r="AK54" s="244"/>
      <c r="AL54" s="244"/>
      <c r="AM54" s="244">
        <v>21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47"/>
      <c r="B55" s="250"/>
      <c r="C55" s="332" t="s">
        <v>184</v>
      </c>
      <c r="D55" s="281"/>
      <c r="E55" s="294">
        <v>28.9818</v>
      </c>
      <c r="F55" s="305"/>
      <c r="G55" s="305"/>
      <c r="H55" s="305"/>
      <c r="I55" s="306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128</v>
      </c>
      <c r="AF55" s="244">
        <v>0</v>
      </c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7"/>
      <c r="B56" s="250"/>
      <c r="C56" s="332" t="s">
        <v>185</v>
      </c>
      <c r="D56" s="282"/>
      <c r="E56" s="295">
        <v>17.624400000000001</v>
      </c>
      <c r="F56" s="305"/>
      <c r="G56" s="305"/>
      <c r="H56" s="305"/>
      <c r="I56" s="306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128</v>
      </c>
      <c r="AF56" s="244">
        <v>0</v>
      </c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47"/>
      <c r="B57" s="250"/>
      <c r="C57" s="332" t="s">
        <v>186</v>
      </c>
      <c r="D57" s="282"/>
      <c r="E57" s="295">
        <v>21.550799999999999</v>
      </c>
      <c r="F57" s="305"/>
      <c r="G57" s="305"/>
      <c r="H57" s="305"/>
      <c r="I57" s="306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128</v>
      </c>
      <c r="AF57" s="244">
        <v>0</v>
      </c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47"/>
      <c r="B58" s="250"/>
      <c r="C58" s="332" t="s">
        <v>187</v>
      </c>
      <c r="D58" s="282"/>
      <c r="E58" s="295">
        <v>10.677</v>
      </c>
      <c r="F58" s="305"/>
      <c r="G58" s="305"/>
      <c r="H58" s="305"/>
      <c r="I58" s="306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128</v>
      </c>
      <c r="AF58" s="244">
        <v>0</v>
      </c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2" t="s">
        <v>188</v>
      </c>
      <c r="D59" s="282"/>
      <c r="E59" s="295">
        <v>21.672000000000001</v>
      </c>
      <c r="F59" s="305"/>
      <c r="G59" s="305"/>
      <c r="H59" s="305"/>
      <c r="I59" s="306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128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2" t="s">
        <v>189</v>
      </c>
      <c r="D60" s="282"/>
      <c r="E60" s="295">
        <v>5.94</v>
      </c>
      <c r="F60" s="305"/>
      <c r="G60" s="305"/>
      <c r="H60" s="305"/>
      <c r="I60" s="306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128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32" t="s">
        <v>190</v>
      </c>
      <c r="D61" s="282"/>
      <c r="E61" s="295">
        <v>2.2919999999999998</v>
      </c>
      <c r="F61" s="305"/>
      <c r="G61" s="305"/>
      <c r="H61" s="305"/>
      <c r="I61" s="306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128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47"/>
      <c r="B62" s="250"/>
      <c r="C62" s="332" t="s">
        <v>191</v>
      </c>
      <c r="D62" s="282"/>
      <c r="E62" s="295">
        <v>-43.08</v>
      </c>
      <c r="F62" s="305"/>
      <c r="G62" s="305"/>
      <c r="H62" s="305"/>
      <c r="I62" s="306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128</v>
      </c>
      <c r="AF62" s="244">
        <v>0</v>
      </c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47"/>
      <c r="B63" s="250"/>
      <c r="C63" s="329" t="s">
        <v>192</v>
      </c>
      <c r="D63" s="280"/>
      <c r="E63" s="293">
        <v>-22.745999999999999</v>
      </c>
      <c r="F63" s="305"/>
      <c r="G63" s="305"/>
      <c r="H63" s="305"/>
      <c r="I63" s="306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128</v>
      </c>
      <c r="AF63" s="244">
        <v>0</v>
      </c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58">
        <v>14</v>
      </c>
      <c r="B64" s="270" t="s">
        <v>193</v>
      </c>
      <c r="C64" s="330" t="s">
        <v>194</v>
      </c>
      <c r="D64" s="283" t="s">
        <v>158</v>
      </c>
      <c r="E64" s="296">
        <v>22.745999999999999</v>
      </c>
      <c r="F64" s="316"/>
      <c r="G64" s="317">
        <f>ROUND(E64*F64,2)</f>
        <v>0</v>
      </c>
      <c r="H64" s="317" t="s">
        <v>150</v>
      </c>
      <c r="I64" s="318" t="s">
        <v>125</v>
      </c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126</v>
      </c>
      <c r="AF64" s="244"/>
      <c r="AG64" s="244"/>
      <c r="AH64" s="244"/>
      <c r="AI64" s="244"/>
      <c r="AJ64" s="244"/>
      <c r="AK64" s="244"/>
      <c r="AL64" s="244"/>
      <c r="AM64" s="244">
        <v>21</v>
      </c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47"/>
      <c r="B65" s="250"/>
      <c r="C65" s="332" t="s">
        <v>195</v>
      </c>
      <c r="D65" s="281"/>
      <c r="E65" s="294">
        <v>8.8217999999999996</v>
      </c>
      <c r="F65" s="305"/>
      <c r="G65" s="305"/>
      <c r="H65" s="305"/>
      <c r="I65" s="306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128</v>
      </c>
      <c r="AF65" s="244">
        <v>0</v>
      </c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32" t="s">
        <v>196</v>
      </c>
      <c r="D66" s="282"/>
      <c r="E66" s="295">
        <v>3.7044000000000001</v>
      </c>
      <c r="F66" s="305"/>
      <c r="G66" s="305"/>
      <c r="H66" s="305"/>
      <c r="I66" s="306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128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47"/>
      <c r="B67" s="250"/>
      <c r="C67" s="332" t="s">
        <v>197</v>
      </c>
      <c r="D67" s="282"/>
      <c r="E67" s="295">
        <v>4.0308000000000002</v>
      </c>
      <c r="F67" s="305"/>
      <c r="G67" s="305"/>
      <c r="H67" s="305"/>
      <c r="I67" s="306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128</v>
      </c>
      <c r="AF67" s="244">
        <v>0</v>
      </c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32" t="s">
        <v>198</v>
      </c>
      <c r="D68" s="282"/>
      <c r="E68" s="295">
        <v>1.3169999999999999</v>
      </c>
      <c r="F68" s="305"/>
      <c r="G68" s="305"/>
      <c r="H68" s="305"/>
      <c r="I68" s="306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128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47"/>
      <c r="B69" s="250"/>
      <c r="C69" s="329" t="s">
        <v>199</v>
      </c>
      <c r="D69" s="280"/>
      <c r="E69" s="293">
        <v>4.8719999999999999</v>
      </c>
      <c r="F69" s="305"/>
      <c r="G69" s="305"/>
      <c r="H69" s="305"/>
      <c r="I69" s="306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128</v>
      </c>
      <c r="AF69" s="244">
        <v>0</v>
      </c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2"/>
      <c r="B70" s="251" t="s">
        <v>200</v>
      </c>
      <c r="C70" s="326"/>
      <c r="D70" s="273"/>
      <c r="E70" s="286"/>
      <c r="F70" s="301"/>
      <c r="G70" s="301"/>
      <c r="H70" s="302"/>
      <c r="I70" s="303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>
        <v>0</v>
      </c>
      <c r="AD70" s="244"/>
      <c r="AE70" s="244" t="s">
        <v>117</v>
      </c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ht="22.5" outlineLevel="1" x14ac:dyDescent="0.2">
      <c r="A71" s="246"/>
      <c r="B71" s="253" t="s">
        <v>201</v>
      </c>
      <c r="C71" s="327"/>
      <c r="D71" s="274"/>
      <c r="E71" s="287"/>
      <c r="F71" s="304"/>
      <c r="G71" s="304"/>
      <c r="H71" s="305"/>
      <c r="I71" s="306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119</v>
      </c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59" t="str">
        <f>B71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46"/>
      <c r="B72" s="253" t="s">
        <v>202</v>
      </c>
      <c r="C72" s="327"/>
      <c r="D72" s="274"/>
      <c r="E72" s="287"/>
      <c r="F72" s="304"/>
      <c r="G72" s="304"/>
      <c r="H72" s="305"/>
      <c r="I72" s="306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>
        <v>1</v>
      </c>
      <c r="AD72" s="244"/>
      <c r="AE72" s="244" t="s">
        <v>117</v>
      </c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56">
        <v>15</v>
      </c>
      <c r="B73" s="267" t="s">
        <v>203</v>
      </c>
      <c r="C73" s="328" t="s">
        <v>204</v>
      </c>
      <c r="D73" s="275" t="s">
        <v>158</v>
      </c>
      <c r="E73" s="288">
        <v>4.6592000000000002</v>
      </c>
      <c r="F73" s="307"/>
      <c r="G73" s="308">
        <f>ROUND(E73*F73,2)</f>
        <v>0</v>
      </c>
      <c r="H73" s="308" t="s">
        <v>150</v>
      </c>
      <c r="I73" s="308" t="s">
        <v>125</v>
      </c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126</v>
      </c>
      <c r="AF73" s="244"/>
      <c r="AG73" s="244"/>
      <c r="AH73" s="244"/>
      <c r="AI73" s="244"/>
      <c r="AJ73" s="244"/>
      <c r="AK73" s="244"/>
      <c r="AL73" s="244"/>
      <c r="AM73" s="244">
        <v>21</v>
      </c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47"/>
      <c r="B74" s="250"/>
      <c r="C74" s="329" t="s">
        <v>205</v>
      </c>
      <c r="D74" s="276"/>
      <c r="E74" s="289">
        <v>4.6592000000000002</v>
      </c>
      <c r="F74" s="305"/>
      <c r="G74" s="305"/>
      <c r="H74" s="305"/>
      <c r="I74" s="306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128</v>
      </c>
      <c r="AF74" s="244">
        <v>0</v>
      </c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52"/>
      <c r="B75" s="251" t="s">
        <v>200</v>
      </c>
      <c r="C75" s="326"/>
      <c r="D75" s="273"/>
      <c r="E75" s="286"/>
      <c r="F75" s="301"/>
      <c r="G75" s="301"/>
      <c r="H75" s="302"/>
      <c r="I75" s="30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>
        <v>0</v>
      </c>
      <c r="AD75" s="244"/>
      <c r="AE75" s="244" t="s">
        <v>117</v>
      </c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ht="22.5" outlineLevel="1" x14ac:dyDescent="0.2">
      <c r="A76" s="246"/>
      <c r="B76" s="253" t="s">
        <v>201</v>
      </c>
      <c r="C76" s="327"/>
      <c r="D76" s="274"/>
      <c r="E76" s="287"/>
      <c r="F76" s="304"/>
      <c r="G76" s="304"/>
      <c r="H76" s="305"/>
      <c r="I76" s="306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119</v>
      </c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59" t="str">
        <f>B76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46"/>
      <c r="B77" s="253" t="s">
        <v>206</v>
      </c>
      <c r="C77" s="327"/>
      <c r="D77" s="274"/>
      <c r="E77" s="287"/>
      <c r="F77" s="304"/>
      <c r="G77" s="304"/>
      <c r="H77" s="305"/>
      <c r="I77" s="306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>
        <v>1</v>
      </c>
      <c r="AD77" s="244"/>
      <c r="AE77" s="244" t="s">
        <v>117</v>
      </c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56">
        <v>16</v>
      </c>
      <c r="B78" s="267" t="s">
        <v>207</v>
      </c>
      <c r="C78" s="328" t="s">
        <v>204</v>
      </c>
      <c r="D78" s="275" t="s">
        <v>158</v>
      </c>
      <c r="E78" s="288">
        <v>4.6592000000000002</v>
      </c>
      <c r="F78" s="307"/>
      <c r="G78" s="308">
        <f>ROUND(E78*F78,2)</f>
        <v>0</v>
      </c>
      <c r="H78" s="308" t="s">
        <v>150</v>
      </c>
      <c r="I78" s="308" t="s">
        <v>125</v>
      </c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126</v>
      </c>
      <c r="AF78" s="244"/>
      <c r="AG78" s="244"/>
      <c r="AH78" s="244"/>
      <c r="AI78" s="244"/>
      <c r="AJ78" s="244"/>
      <c r="AK78" s="244"/>
      <c r="AL78" s="244"/>
      <c r="AM78" s="244">
        <v>21</v>
      </c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47"/>
      <c r="B79" s="250"/>
      <c r="C79" s="332" t="s">
        <v>208</v>
      </c>
      <c r="D79" s="281"/>
      <c r="E79" s="294">
        <v>12.32358</v>
      </c>
      <c r="F79" s="305"/>
      <c r="G79" s="305"/>
      <c r="H79" s="305"/>
      <c r="I79" s="306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128</v>
      </c>
      <c r="AF79" s="244">
        <v>0</v>
      </c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outlineLevel="1" x14ac:dyDescent="0.2">
      <c r="A80" s="247"/>
      <c r="B80" s="250"/>
      <c r="C80" s="332" t="s">
        <v>209</v>
      </c>
      <c r="D80" s="282"/>
      <c r="E80" s="295">
        <v>-4.6592000000000002</v>
      </c>
      <c r="F80" s="305"/>
      <c r="G80" s="305"/>
      <c r="H80" s="305"/>
      <c r="I80" s="306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128</v>
      </c>
      <c r="AF80" s="244">
        <v>0</v>
      </c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29" t="s">
        <v>210</v>
      </c>
      <c r="D81" s="280"/>
      <c r="E81" s="293">
        <v>-3.0051999999999999</v>
      </c>
      <c r="F81" s="305"/>
      <c r="G81" s="305"/>
      <c r="H81" s="305"/>
      <c r="I81" s="306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128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outlineLevel="1" x14ac:dyDescent="0.2">
      <c r="A82" s="252"/>
      <c r="B82" s="251" t="s">
        <v>200</v>
      </c>
      <c r="C82" s="326"/>
      <c r="D82" s="273"/>
      <c r="E82" s="286"/>
      <c r="F82" s="301"/>
      <c r="G82" s="301"/>
      <c r="H82" s="302"/>
      <c r="I82" s="303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>
        <v>0</v>
      </c>
      <c r="AD82" s="244"/>
      <c r="AE82" s="244" t="s">
        <v>117</v>
      </c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ht="22.5" outlineLevel="1" x14ac:dyDescent="0.2">
      <c r="A83" s="246"/>
      <c r="B83" s="253" t="s">
        <v>201</v>
      </c>
      <c r="C83" s="327"/>
      <c r="D83" s="274"/>
      <c r="E83" s="287"/>
      <c r="F83" s="304"/>
      <c r="G83" s="304"/>
      <c r="H83" s="305"/>
      <c r="I83" s="306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119</v>
      </c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59" t="str">
        <f>B83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46"/>
      <c r="B84" s="253" t="s">
        <v>211</v>
      </c>
      <c r="C84" s="327"/>
      <c r="D84" s="274"/>
      <c r="E84" s="287"/>
      <c r="F84" s="304"/>
      <c r="G84" s="304"/>
      <c r="H84" s="305"/>
      <c r="I84" s="306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>
        <v>1</v>
      </c>
      <c r="AD84" s="244"/>
      <c r="AE84" s="244" t="s">
        <v>117</v>
      </c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56">
        <v>17</v>
      </c>
      <c r="B85" s="267" t="s">
        <v>212</v>
      </c>
      <c r="C85" s="328" t="s">
        <v>213</v>
      </c>
      <c r="D85" s="275" t="s">
        <v>158</v>
      </c>
      <c r="E85" s="288">
        <v>3.0051999999999999</v>
      </c>
      <c r="F85" s="307"/>
      <c r="G85" s="308">
        <f>ROUND(E85*F85,2)</f>
        <v>0</v>
      </c>
      <c r="H85" s="308" t="s">
        <v>150</v>
      </c>
      <c r="I85" s="308" t="s">
        <v>125</v>
      </c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 t="s">
        <v>126</v>
      </c>
      <c r="AF85" s="244"/>
      <c r="AG85" s="244"/>
      <c r="AH85" s="244"/>
      <c r="AI85" s="244"/>
      <c r="AJ85" s="244"/>
      <c r="AK85" s="244"/>
      <c r="AL85" s="244"/>
      <c r="AM85" s="244">
        <v>21</v>
      </c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ht="22.5" outlineLevel="1" x14ac:dyDescent="0.2">
      <c r="A86" s="247"/>
      <c r="B86" s="250"/>
      <c r="C86" s="331" t="s">
        <v>171</v>
      </c>
      <c r="D86" s="279"/>
      <c r="E86" s="292"/>
      <c r="F86" s="314"/>
      <c r="G86" s="314"/>
      <c r="H86" s="305"/>
      <c r="I86" s="306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160</v>
      </c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47"/>
      <c r="B87" s="250"/>
      <c r="C87" s="329" t="s">
        <v>214</v>
      </c>
      <c r="D87" s="280"/>
      <c r="E87" s="293">
        <v>3.0051800000000002</v>
      </c>
      <c r="F87" s="315"/>
      <c r="G87" s="315"/>
      <c r="H87" s="315"/>
      <c r="I87" s="347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128</v>
      </c>
      <c r="AF87" s="244">
        <v>0</v>
      </c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52"/>
      <c r="B88" s="251" t="s">
        <v>215</v>
      </c>
      <c r="C88" s="326"/>
      <c r="D88" s="273"/>
      <c r="E88" s="286"/>
      <c r="F88" s="301"/>
      <c r="G88" s="301"/>
      <c r="H88" s="302"/>
      <c r="I88" s="303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>
        <v>0</v>
      </c>
      <c r="AD88" s="244"/>
      <c r="AE88" s="244" t="s">
        <v>117</v>
      </c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46"/>
      <c r="B89" s="253" t="s">
        <v>216</v>
      </c>
      <c r="C89" s="327"/>
      <c r="D89" s="274"/>
      <c r="E89" s="287"/>
      <c r="F89" s="304"/>
      <c r="G89" s="304"/>
      <c r="H89" s="305"/>
      <c r="I89" s="306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 t="s">
        <v>119</v>
      </c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1" x14ac:dyDescent="0.2">
      <c r="A90" s="246"/>
      <c r="B90" s="253" t="s">
        <v>217</v>
      </c>
      <c r="C90" s="327"/>
      <c r="D90" s="274"/>
      <c r="E90" s="287"/>
      <c r="F90" s="304"/>
      <c r="G90" s="304"/>
      <c r="H90" s="305"/>
      <c r="I90" s="306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>
        <v>1</v>
      </c>
      <c r="AD90" s="244"/>
      <c r="AE90" s="244" t="s">
        <v>117</v>
      </c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56">
        <v>18</v>
      </c>
      <c r="B91" s="267" t="s">
        <v>218</v>
      </c>
      <c r="C91" s="328" t="s">
        <v>219</v>
      </c>
      <c r="D91" s="275" t="s">
        <v>158</v>
      </c>
      <c r="E91" s="288">
        <v>2.5750999999999999</v>
      </c>
      <c r="F91" s="307"/>
      <c r="G91" s="308">
        <f>ROUND(E91*F91,2)</f>
        <v>0</v>
      </c>
      <c r="H91" s="308" t="s">
        <v>150</v>
      </c>
      <c r="I91" s="308" t="s">
        <v>125</v>
      </c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126</v>
      </c>
      <c r="AF91" s="244"/>
      <c r="AG91" s="244"/>
      <c r="AH91" s="244"/>
      <c r="AI91" s="244"/>
      <c r="AJ91" s="244"/>
      <c r="AK91" s="244"/>
      <c r="AL91" s="244"/>
      <c r="AM91" s="244">
        <v>21</v>
      </c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ht="22.5" outlineLevel="1" x14ac:dyDescent="0.2">
      <c r="A92" s="247"/>
      <c r="B92" s="250"/>
      <c r="C92" s="331" t="s">
        <v>171</v>
      </c>
      <c r="D92" s="279"/>
      <c r="E92" s="292"/>
      <c r="F92" s="314"/>
      <c r="G92" s="314"/>
      <c r="H92" s="305"/>
      <c r="I92" s="306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 t="s">
        <v>160</v>
      </c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47"/>
      <c r="B93" s="250"/>
      <c r="C93" s="329" t="s">
        <v>220</v>
      </c>
      <c r="D93" s="280"/>
      <c r="E93" s="293">
        <v>2.5751200000000001</v>
      </c>
      <c r="F93" s="315"/>
      <c r="G93" s="315"/>
      <c r="H93" s="315"/>
      <c r="I93" s="347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128</v>
      </c>
      <c r="AF93" s="244">
        <v>0</v>
      </c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52"/>
      <c r="B94" s="251" t="s">
        <v>221</v>
      </c>
      <c r="C94" s="326"/>
      <c r="D94" s="273"/>
      <c r="E94" s="286"/>
      <c r="F94" s="301"/>
      <c r="G94" s="301"/>
      <c r="H94" s="302"/>
      <c r="I94" s="303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>
        <v>0</v>
      </c>
      <c r="AD94" s="244"/>
      <c r="AE94" s="244" t="s">
        <v>117</v>
      </c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46"/>
      <c r="B95" s="253" t="s">
        <v>222</v>
      </c>
      <c r="C95" s="327"/>
      <c r="D95" s="274"/>
      <c r="E95" s="287"/>
      <c r="F95" s="304"/>
      <c r="G95" s="304"/>
      <c r="H95" s="305"/>
      <c r="I95" s="306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 t="s">
        <v>119</v>
      </c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56">
        <v>19</v>
      </c>
      <c r="B96" s="267" t="s">
        <v>223</v>
      </c>
      <c r="C96" s="328" t="s">
        <v>224</v>
      </c>
      <c r="D96" s="275" t="s">
        <v>123</v>
      </c>
      <c r="E96" s="288">
        <v>13.72</v>
      </c>
      <c r="F96" s="307"/>
      <c r="G96" s="308">
        <f>ROUND(E96*F96,2)</f>
        <v>0</v>
      </c>
      <c r="H96" s="308" t="s">
        <v>150</v>
      </c>
      <c r="I96" s="308" t="s">
        <v>125</v>
      </c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126</v>
      </c>
      <c r="AF96" s="244"/>
      <c r="AG96" s="244"/>
      <c r="AH96" s="244"/>
      <c r="AI96" s="244"/>
      <c r="AJ96" s="244"/>
      <c r="AK96" s="244"/>
      <c r="AL96" s="244"/>
      <c r="AM96" s="244">
        <v>21</v>
      </c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ht="22.5" outlineLevel="1" x14ac:dyDescent="0.2">
      <c r="A97" s="247"/>
      <c r="B97" s="250"/>
      <c r="C97" s="331" t="s">
        <v>171</v>
      </c>
      <c r="D97" s="279"/>
      <c r="E97" s="292"/>
      <c r="F97" s="314"/>
      <c r="G97" s="314"/>
      <c r="H97" s="305"/>
      <c r="I97" s="306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160</v>
      </c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47"/>
      <c r="B98" s="250"/>
      <c r="C98" s="332" t="s">
        <v>225</v>
      </c>
      <c r="D98" s="282"/>
      <c r="E98" s="295">
        <v>4.95</v>
      </c>
      <c r="F98" s="315"/>
      <c r="G98" s="315"/>
      <c r="H98" s="315"/>
      <c r="I98" s="347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128</v>
      </c>
      <c r="AF98" s="244">
        <v>0</v>
      </c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outlineLevel="1" x14ac:dyDescent="0.2">
      <c r="A99" s="247"/>
      <c r="B99" s="250"/>
      <c r="C99" s="332" t="s">
        <v>226</v>
      </c>
      <c r="D99" s="282"/>
      <c r="E99" s="295">
        <v>1.91</v>
      </c>
      <c r="F99" s="305"/>
      <c r="G99" s="305"/>
      <c r="H99" s="305"/>
      <c r="I99" s="306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 t="s">
        <v>128</v>
      </c>
      <c r="AF99" s="244">
        <v>0</v>
      </c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47"/>
      <c r="B100" s="250"/>
      <c r="C100" s="329" t="s">
        <v>227</v>
      </c>
      <c r="D100" s="280"/>
      <c r="E100" s="293">
        <v>6.86</v>
      </c>
      <c r="F100" s="305"/>
      <c r="G100" s="305"/>
      <c r="H100" s="305"/>
      <c r="I100" s="306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 t="s">
        <v>128</v>
      </c>
      <c r="AF100" s="244">
        <v>0</v>
      </c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58">
        <v>20</v>
      </c>
      <c r="B101" s="270" t="s">
        <v>228</v>
      </c>
      <c r="C101" s="330" t="s">
        <v>229</v>
      </c>
      <c r="D101" s="283" t="s">
        <v>123</v>
      </c>
      <c r="E101" s="296">
        <v>167.51</v>
      </c>
      <c r="F101" s="316"/>
      <c r="G101" s="317">
        <f>ROUND(E101*F101,2)</f>
        <v>0</v>
      </c>
      <c r="H101" s="317" t="s">
        <v>150</v>
      </c>
      <c r="I101" s="318" t="s">
        <v>125</v>
      </c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126</v>
      </c>
      <c r="AF101" s="244"/>
      <c r="AG101" s="244"/>
      <c r="AH101" s="244"/>
      <c r="AI101" s="244"/>
      <c r="AJ101" s="244"/>
      <c r="AK101" s="244"/>
      <c r="AL101" s="244"/>
      <c r="AM101" s="244">
        <v>21</v>
      </c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ht="22.5" outlineLevel="1" x14ac:dyDescent="0.2">
      <c r="A102" s="247"/>
      <c r="B102" s="250"/>
      <c r="C102" s="331" t="s">
        <v>171</v>
      </c>
      <c r="D102" s="279"/>
      <c r="E102" s="292"/>
      <c r="F102" s="314"/>
      <c r="G102" s="314"/>
      <c r="H102" s="305"/>
      <c r="I102" s="306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160</v>
      </c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1" x14ac:dyDescent="0.2">
      <c r="A103" s="247"/>
      <c r="B103" s="250"/>
      <c r="C103" s="332" t="s">
        <v>230</v>
      </c>
      <c r="D103" s="282"/>
      <c r="E103" s="295">
        <v>24.151499999999999</v>
      </c>
      <c r="F103" s="315"/>
      <c r="G103" s="315"/>
      <c r="H103" s="315"/>
      <c r="I103" s="347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 t="s">
        <v>128</v>
      </c>
      <c r="AF103" s="244">
        <v>0</v>
      </c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47"/>
      <c r="B104" s="250"/>
      <c r="C104" s="332" t="s">
        <v>231</v>
      </c>
      <c r="D104" s="282"/>
      <c r="E104" s="295">
        <v>14.686999999999999</v>
      </c>
      <c r="F104" s="305"/>
      <c r="G104" s="305"/>
      <c r="H104" s="305"/>
      <c r="I104" s="306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 t="s">
        <v>128</v>
      </c>
      <c r="AF104" s="244">
        <v>0</v>
      </c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7"/>
      <c r="B105" s="250"/>
      <c r="C105" s="332" t="s">
        <v>232</v>
      </c>
      <c r="D105" s="282"/>
      <c r="E105" s="295">
        <v>17.959</v>
      </c>
      <c r="F105" s="305"/>
      <c r="G105" s="305"/>
      <c r="H105" s="305"/>
      <c r="I105" s="306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128</v>
      </c>
      <c r="AF105" s="244">
        <v>0</v>
      </c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outlineLevel="1" x14ac:dyDescent="0.2">
      <c r="A106" s="247"/>
      <c r="B106" s="250"/>
      <c r="C106" s="332" t="s">
        <v>233</v>
      </c>
      <c r="D106" s="282"/>
      <c r="E106" s="295">
        <v>8.8975000000000009</v>
      </c>
      <c r="F106" s="305"/>
      <c r="G106" s="305"/>
      <c r="H106" s="305"/>
      <c r="I106" s="306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 t="s">
        <v>128</v>
      </c>
      <c r="AF106" s="244">
        <v>0</v>
      </c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1" x14ac:dyDescent="0.2">
      <c r="A107" s="247"/>
      <c r="B107" s="250"/>
      <c r="C107" s="332" t="s">
        <v>234</v>
      </c>
      <c r="D107" s="282"/>
      <c r="E107" s="295">
        <v>18.059999999999999</v>
      </c>
      <c r="F107" s="305"/>
      <c r="G107" s="305"/>
      <c r="H107" s="305"/>
      <c r="I107" s="306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128</v>
      </c>
      <c r="AF107" s="244">
        <v>0</v>
      </c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1" x14ac:dyDescent="0.2">
      <c r="A108" s="247"/>
      <c r="B108" s="250"/>
      <c r="C108" s="329" t="s">
        <v>235</v>
      </c>
      <c r="D108" s="280"/>
      <c r="E108" s="293">
        <v>83.754999999999995</v>
      </c>
      <c r="F108" s="305"/>
      <c r="G108" s="305"/>
      <c r="H108" s="305"/>
      <c r="I108" s="306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 t="s">
        <v>128</v>
      </c>
      <c r="AF108" s="244">
        <v>0</v>
      </c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1" x14ac:dyDescent="0.2">
      <c r="A109" s="252"/>
      <c r="B109" s="251" t="s">
        <v>236</v>
      </c>
      <c r="C109" s="326"/>
      <c r="D109" s="273"/>
      <c r="E109" s="286"/>
      <c r="F109" s="301"/>
      <c r="G109" s="301"/>
      <c r="H109" s="302"/>
      <c r="I109" s="303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>
        <v>0</v>
      </c>
      <c r="AD109" s="244"/>
      <c r="AE109" s="244" t="s">
        <v>117</v>
      </c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outlineLevel="1" x14ac:dyDescent="0.2">
      <c r="A110" s="246"/>
      <c r="B110" s="253" t="s">
        <v>237</v>
      </c>
      <c r="C110" s="327"/>
      <c r="D110" s="274"/>
      <c r="E110" s="287"/>
      <c r="F110" s="304"/>
      <c r="G110" s="304"/>
      <c r="H110" s="305"/>
      <c r="I110" s="306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 t="s">
        <v>119</v>
      </c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1" x14ac:dyDescent="0.2">
      <c r="A111" s="256">
        <v>21</v>
      </c>
      <c r="B111" s="267" t="s">
        <v>238</v>
      </c>
      <c r="C111" s="328" t="s">
        <v>239</v>
      </c>
      <c r="D111" s="275" t="s">
        <v>123</v>
      </c>
      <c r="E111" s="288">
        <v>13.72</v>
      </c>
      <c r="F111" s="307"/>
      <c r="G111" s="308">
        <f>ROUND(E111*F111,2)</f>
        <v>0</v>
      </c>
      <c r="H111" s="308" t="s">
        <v>150</v>
      </c>
      <c r="I111" s="308" t="s">
        <v>125</v>
      </c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 t="s">
        <v>126</v>
      </c>
      <c r="AF111" s="244"/>
      <c r="AG111" s="244"/>
      <c r="AH111" s="244"/>
      <c r="AI111" s="244"/>
      <c r="AJ111" s="244"/>
      <c r="AK111" s="244"/>
      <c r="AL111" s="244"/>
      <c r="AM111" s="244">
        <v>21</v>
      </c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ht="22.5" outlineLevel="1" x14ac:dyDescent="0.2">
      <c r="A112" s="247"/>
      <c r="B112" s="250"/>
      <c r="C112" s="331" t="s">
        <v>171</v>
      </c>
      <c r="D112" s="279"/>
      <c r="E112" s="292"/>
      <c r="F112" s="314"/>
      <c r="G112" s="314"/>
      <c r="H112" s="305"/>
      <c r="I112" s="306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 t="s">
        <v>160</v>
      </c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1" x14ac:dyDescent="0.2">
      <c r="A113" s="258">
        <v>22</v>
      </c>
      <c r="B113" s="270" t="s">
        <v>240</v>
      </c>
      <c r="C113" s="330" t="s">
        <v>241</v>
      </c>
      <c r="D113" s="283" t="s">
        <v>123</v>
      </c>
      <c r="E113" s="296">
        <v>167.51</v>
      </c>
      <c r="F113" s="316"/>
      <c r="G113" s="317">
        <f>ROUND(E113*F113,2)</f>
        <v>0</v>
      </c>
      <c r="H113" s="317" t="s">
        <v>150</v>
      </c>
      <c r="I113" s="318" t="s">
        <v>125</v>
      </c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 t="s">
        <v>126</v>
      </c>
      <c r="AF113" s="244"/>
      <c r="AG113" s="244"/>
      <c r="AH113" s="244"/>
      <c r="AI113" s="244"/>
      <c r="AJ113" s="244"/>
      <c r="AK113" s="244"/>
      <c r="AL113" s="244"/>
      <c r="AM113" s="244">
        <v>21</v>
      </c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ht="22.5" outlineLevel="1" x14ac:dyDescent="0.2">
      <c r="A114" s="247"/>
      <c r="B114" s="250"/>
      <c r="C114" s="331" t="s">
        <v>171</v>
      </c>
      <c r="D114" s="279"/>
      <c r="E114" s="292"/>
      <c r="F114" s="314"/>
      <c r="G114" s="314"/>
      <c r="H114" s="305"/>
      <c r="I114" s="306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160</v>
      </c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1" x14ac:dyDescent="0.2">
      <c r="A115" s="252"/>
      <c r="B115" s="251" t="s">
        <v>242</v>
      </c>
      <c r="C115" s="326"/>
      <c r="D115" s="273"/>
      <c r="E115" s="286"/>
      <c r="F115" s="301"/>
      <c r="G115" s="301"/>
      <c r="H115" s="302"/>
      <c r="I115" s="303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>
        <v>0</v>
      </c>
      <c r="AD115" s="244"/>
      <c r="AE115" s="244" t="s">
        <v>117</v>
      </c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46"/>
      <c r="B116" s="253" t="s">
        <v>243</v>
      </c>
      <c r="C116" s="327"/>
      <c r="D116" s="274"/>
      <c r="E116" s="287"/>
      <c r="F116" s="304"/>
      <c r="G116" s="304"/>
      <c r="H116" s="305"/>
      <c r="I116" s="306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 t="s">
        <v>119</v>
      </c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1" x14ac:dyDescent="0.2">
      <c r="A117" s="256">
        <v>23</v>
      </c>
      <c r="B117" s="267" t="s">
        <v>244</v>
      </c>
      <c r="C117" s="328" t="s">
        <v>245</v>
      </c>
      <c r="D117" s="275" t="s">
        <v>158</v>
      </c>
      <c r="E117" s="288">
        <v>21.456</v>
      </c>
      <c r="F117" s="307"/>
      <c r="G117" s="308">
        <f>ROUND(E117*F117,2)</f>
        <v>0</v>
      </c>
      <c r="H117" s="308" t="s">
        <v>150</v>
      </c>
      <c r="I117" s="308" t="s">
        <v>125</v>
      </c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 t="s">
        <v>126</v>
      </c>
      <c r="AF117" s="244"/>
      <c r="AG117" s="244"/>
      <c r="AH117" s="244"/>
      <c r="AI117" s="244"/>
      <c r="AJ117" s="244"/>
      <c r="AK117" s="244"/>
      <c r="AL117" s="244"/>
      <c r="AM117" s="244">
        <v>21</v>
      </c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ht="22.5" outlineLevel="1" x14ac:dyDescent="0.2">
      <c r="A118" s="247"/>
      <c r="B118" s="250"/>
      <c r="C118" s="331" t="s">
        <v>171</v>
      </c>
      <c r="D118" s="279"/>
      <c r="E118" s="292"/>
      <c r="F118" s="314"/>
      <c r="G118" s="314"/>
      <c r="H118" s="305"/>
      <c r="I118" s="306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 t="s">
        <v>160</v>
      </c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47"/>
      <c r="B119" s="250"/>
      <c r="C119" s="329" t="s">
        <v>246</v>
      </c>
      <c r="D119" s="280"/>
      <c r="E119" s="293">
        <v>21.456</v>
      </c>
      <c r="F119" s="315"/>
      <c r="G119" s="315"/>
      <c r="H119" s="315"/>
      <c r="I119" s="347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 t="s">
        <v>128</v>
      </c>
      <c r="AF119" s="244">
        <v>0</v>
      </c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8">
        <v>24</v>
      </c>
      <c r="B120" s="270" t="s">
        <v>247</v>
      </c>
      <c r="C120" s="330" t="s">
        <v>248</v>
      </c>
      <c r="D120" s="283" t="s">
        <v>158</v>
      </c>
      <c r="E120" s="296">
        <v>2.9133</v>
      </c>
      <c r="F120" s="316"/>
      <c r="G120" s="317">
        <f>ROUND(E120*F120,2)</f>
        <v>0</v>
      </c>
      <c r="H120" s="317" t="s">
        <v>150</v>
      </c>
      <c r="I120" s="318" t="s">
        <v>125</v>
      </c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 t="s">
        <v>126</v>
      </c>
      <c r="AF120" s="244"/>
      <c r="AG120" s="244"/>
      <c r="AH120" s="244"/>
      <c r="AI120" s="244"/>
      <c r="AJ120" s="244"/>
      <c r="AK120" s="244"/>
      <c r="AL120" s="244"/>
      <c r="AM120" s="244">
        <v>21</v>
      </c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ht="33.75" outlineLevel="1" x14ac:dyDescent="0.2">
      <c r="A121" s="247"/>
      <c r="B121" s="250"/>
      <c r="C121" s="331" t="s">
        <v>249</v>
      </c>
      <c r="D121" s="279"/>
      <c r="E121" s="292"/>
      <c r="F121" s="314"/>
      <c r="G121" s="314"/>
      <c r="H121" s="305"/>
      <c r="I121" s="306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 t="s">
        <v>160</v>
      </c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47"/>
      <c r="B122" s="250"/>
      <c r="C122" s="333" t="s">
        <v>250</v>
      </c>
      <c r="D122" s="279"/>
      <c r="E122" s="292"/>
      <c r="F122" s="314"/>
      <c r="G122" s="314"/>
      <c r="H122" s="305"/>
      <c r="I122" s="306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 t="s">
        <v>160</v>
      </c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47"/>
      <c r="B123" s="250"/>
      <c r="C123" s="333" t="s">
        <v>251</v>
      </c>
      <c r="D123" s="279"/>
      <c r="E123" s="292"/>
      <c r="F123" s="314"/>
      <c r="G123" s="314"/>
      <c r="H123" s="305"/>
      <c r="I123" s="306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 t="s">
        <v>160</v>
      </c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outlineLevel="1" x14ac:dyDescent="0.2">
      <c r="A124" s="247"/>
      <c r="B124" s="250"/>
      <c r="C124" s="333" t="s">
        <v>252</v>
      </c>
      <c r="D124" s="279"/>
      <c r="E124" s="292"/>
      <c r="F124" s="314"/>
      <c r="G124" s="314"/>
      <c r="H124" s="305"/>
      <c r="I124" s="306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 t="s">
        <v>160</v>
      </c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1" x14ac:dyDescent="0.2">
      <c r="A125" s="247"/>
      <c r="B125" s="250"/>
      <c r="C125" s="333" t="s">
        <v>253</v>
      </c>
      <c r="D125" s="279"/>
      <c r="E125" s="292"/>
      <c r="F125" s="314"/>
      <c r="G125" s="314"/>
      <c r="H125" s="305"/>
      <c r="I125" s="306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 t="s">
        <v>160</v>
      </c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outlineLevel="1" x14ac:dyDescent="0.2">
      <c r="A126" s="247"/>
      <c r="B126" s="250"/>
      <c r="C126" s="333" t="s">
        <v>254</v>
      </c>
      <c r="D126" s="279"/>
      <c r="E126" s="292"/>
      <c r="F126" s="314"/>
      <c r="G126" s="314"/>
      <c r="H126" s="305"/>
      <c r="I126" s="306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 t="s">
        <v>160</v>
      </c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47"/>
      <c r="B127" s="250"/>
      <c r="C127" s="333" t="s">
        <v>255</v>
      </c>
      <c r="D127" s="279"/>
      <c r="E127" s="292"/>
      <c r="F127" s="314"/>
      <c r="G127" s="314"/>
      <c r="H127" s="305"/>
      <c r="I127" s="306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 t="s">
        <v>160</v>
      </c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outlineLevel="1" x14ac:dyDescent="0.2">
      <c r="A128" s="247"/>
      <c r="B128" s="250"/>
      <c r="C128" s="333" t="s">
        <v>250</v>
      </c>
      <c r="D128" s="279"/>
      <c r="E128" s="292"/>
      <c r="F128" s="314"/>
      <c r="G128" s="314"/>
      <c r="H128" s="305"/>
      <c r="I128" s="306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 t="s">
        <v>160</v>
      </c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47"/>
      <c r="B129" s="250"/>
      <c r="C129" s="333" t="s">
        <v>256</v>
      </c>
      <c r="D129" s="279"/>
      <c r="E129" s="292"/>
      <c r="F129" s="314"/>
      <c r="G129" s="314"/>
      <c r="H129" s="305"/>
      <c r="I129" s="306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 t="s">
        <v>160</v>
      </c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47"/>
      <c r="B130" s="250"/>
      <c r="C130" s="333" t="s">
        <v>257</v>
      </c>
      <c r="D130" s="279"/>
      <c r="E130" s="292"/>
      <c r="F130" s="314"/>
      <c r="G130" s="314"/>
      <c r="H130" s="305"/>
      <c r="I130" s="306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 t="s">
        <v>160</v>
      </c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47"/>
      <c r="B131" s="250"/>
      <c r="C131" s="333" t="s">
        <v>250</v>
      </c>
      <c r="D131" s="279"/>
      <c r="E131" s="292"/>
      <c r="F131" s="314"/>
      <c r="G131" s="314"/>
      <c r="H131" s="305"/>
      <c r="I131" s="306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 t="s">
        <v>160</v>
      </c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47"/>
      <c r="B132" s="250"/>
      <c r="C132" s="333" t="s">
        <v>258</v>
      </c>
      <c r="D132" s="279"/>
      <c r="E132" s="292"/>
      <c r="F132" s="314"/>
      <c r="G132" s="314"/>
      <c r="H132" s="305"/>
      <c r="I132" s="306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 t="s">
        <v>160</v>
      </c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47"/>
      <c r="B133" s="250"/>
      <c r="C133" s="333" t="s">
        <v>259</v>
      </c>
      <c r="D133" s="279"/>
      <c r="E133" s="292"/>
      <c r="F133" s="314"/>
      <c r="G133" s="314"/>
      <c r="H133" s="305"/>
      <c r="I133" s="306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 t="s">
        <v>160</v>
      </c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47"/>
      <c r="B134" s="250"/>
      <c r="C134" s="333" t="s">
        <v>260</v>
      </c>
      <c r="D134" s="279"/>
      <c r="E134" s="292"/>
      <c r="F134" s="314"/>
      <c r="G134" s="314"/>
      <c r="H134" s="305"/>
      <c r="I134" s="306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 t="s">
        <v>160</v>
      </c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outlineLevel="1" x14ac:dyDescent="0.2">
      <c r="A135" s="247"/>
      <c r="B135" s="250"/>
      <c r="C135" s="333" t="s">
        <v>250</v>
      </c>
      <c r="D135" s="279"/>
      <c r="E135" s="292"/>
      <c r="F135" s="314"/>
      <c r="G135" s="314"/>
      <c r="H135" s="305"/>
      <c r="I135" s="306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 t="s">
        <v>160</v>
      </c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outlineLevel="1" x14ac:dyDescent="0.2">
      <c r="A136" s="247"/>
      <c r="B136" s="250"/>
      <c r="C136" s="333" t="s">
        <v>261</v>
      </c>
      <c r="D136" s="279"/>
      <c r="E136" s="292"/>
      <c r="F136" s="314"/>
      <c r="G136" s="314"/>
      <c r="H136" s="305"/>
      <c r="I136" s="306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 t="s">
        <v>160</v>
      </c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1" x14ac:dyDescent="0.2">
      <c r="A137" s="247"/>
      <c r="B137" s="250"/>
      <c r="C137" s="333" t="s">
        <v>262</v>
      </c>
      <c r="D137" s="279"/>
      <c r="E137" s="292"/>
      <c r="F137" s="314"/>
      <c r="G137" s="314"/>
      <c r="H137" s="305"/>
      <c r="I137" s="306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 t="s">
        <v>160</v>
      </c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outlineLevel="1" x14ac:dyDescent="0.2">
      <c r="A138" s="247"/>
      <c r="B138" s="250"/>
      <c r="C138" s="333" t="s">
        <v>263</v>
      </c>
      <c r="D138" s="279"/>
      <c r="E138" s="292"/>
      <c r="F138" s="314"/>
      <c r="G138" s="314"/>
      <c r="H138" s="305"/>
      <c r="I138" s="306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 t="s">
        <v>160</v>
      </c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outlineLevel="1" x14ac:dyDescent="0.2">
      <c r="A139" s="247"/>
      <c r="B139" s="250"/>
      <c r="C139" s="333" t="s">
        <v>264</v>
      </c>
      <c r="D139" s="279"/>
      <c r="E139" s="292"/>
      <c r="F139" s="314"/>
      <c r="G139" s="314"/>
      <c r="H139" s="305"/>
      <c r="I139" s="306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 t="s">
        <v>160</v>
      </c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outlineLevel="1" x14ac:dyDescent="0.2">
      <c r="A140" s="247"/>
      <c r="B140" s="250"/>
      <c r="C140" s="332" t="s">
        <v>265</v>
      </c>
      <c r="D140" s="282"/>
      <c r="E140" s="295">
        <v>2.4948000000000001</v>
      </c>
      <c r="F140" s="315"/>
      <c r="G140" s="315"/>
      <c r="H140" s="315"/>
      <c r="I140" s="347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 t="s">
        <v>128</v>
      </c>
      <c r="AF140" s="244">
        <v>0</v>
      </c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1" x14ac:dyDescent="0.2">
      <c r="A141" s="247"/>
      <c r="B141" s="250"/>
      <c r="C141" s="332" t="s">
        <v>266</v>
      </c>
      <c r="D141" s="282"/>
      <c r="E141" s="295">
        <v>2.0148000000000001</v>
      </c>
      <c r="F141" s="305"/>
      <c r="G141" s="305"/>
      <c r="H141" s="305"/>
      <c r="I141" s="306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 t="s">
        <v>128</v>
      </c>
      <c r="AF141" s="244">
        <v>0</v>
      </c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outlineLevel="1" x14ac:dyDescent="0.2">
      <c r="A142" s="247"/>
      <c r="B142" s="250"/>
      <c r="C142" s="332" t="s">
        <v>198</v>
      </c>
      <c r="D142" s="282"/>
      <c r="E142" s="295">
        <v>1.3169999999999999</v>
      </c>
      <c r="F142" s="305"/>
      <c r="G142" s="305"/>
      <c r="H142" s="305"/>
      <c r="I142" s="306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 t="s">
        <v>128</v>
      </c>
      <c r="AF142" s="244">
        <v>0</v>
      </c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</row>
    <row r="143" spans="1:60" outlineLevel="1" x14ac:dyDescent="0.2">
      <c r="A143" s="247"/>
      <c r="B143" s="250"/>
      <c r="C143" s="329" t="s">
        <v>267</v>
      </c>
      <c r="D143" s="280"/>
      <c r="E143" s="293">
        <v>-2.9133</v>
      </c>
      <c r="F143" s="305"/>
      <c r="G143" s="305"/>
      <c r="H143" s="305"/>
      <c r="I143" s="306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 t="s">
        <v>128</v>
      </c>
      <c r="AF143" s="244">
        <v>0</v>
      </c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1" x14ac:dyDescent="0.2">
      <c r="A144" s="258">
        <v>25</v>
      </c>
      <c r="B144" s="270" t="s">
        <v>268</v>
      </c>
      <c r="C144" s="330" t="s">
        <v>269</v>
      </c>
      <c r="D144" s="283" t="s">
        <v>158</v>
      </c>
      <c r="E144" s="296">
        <v>11.7597</v>
      </c>
      <c r="F144" s="316"/>
      <c r="G144" s="317">
        <f>ROUND(E144*F144,2)</f>
        <v>0</v>
      </c>
      <c r="H144" s="317" t="s">
        <v>150</v>
      </c>
      <c r="I144" s="318" t="s">
        <v>125</v>
      </c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 t="s">
        <v>126</v>
      </c>
      <c r="AF144" s="244"/>
      <c r="AG144" s="244"/>
      <c r="AH144" s="244"/>
      <c r="AI144" s="244"/>
      <c r="AJ144" s="244"/>
      <c r="AK144" s="244"/>
      <c r="AL144" s="244"/>
      <c r="AM144" s="244">
        <v>21</v>
      </c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ht="33.75" outlineLevel="1" x14ac:dyDescent="0.2">
      <c r="A145" s="247"/>
      <c r="B145" s="250"/>
      <c r="C145" s="331" t="s">
        <v>249</v>
      </c>
      <c r="D145" s="279"/>
      <c r="E145" s="292"/>
      <c r="F145" s="314"/>
      <c r="G145" s="314"/>
      <c r="H145" s="305"/>
      <c r="I145" s="306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 t="s">
        <v>160</v>
      </c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outlineLevel="1" x14ac:dyDescent="0.2">
      <c r="A146" s="247"/>
      <c r="B146" s="250"/>
      <c r="C146" s="333" t="s">
        <v>250</v>
      </c>
      <c r="D146" s="279"/>
      <c r="E146" s="292"/>
      <c r="F146" s="314"/>
      <c r="G146" s="314"/>
      <c r="H146" s="305"/>
      <c r="I146" s="306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 t="s">
        <v>160</v>
      </c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1" x14ac:dyDescent="0.2">
      <c r="A147" s="247"/>
      <c r="B147" s="250"/>
      <c r="C147" s="333" t="s">
        <v>251</v>
      </c>
      <c r="D147" s="279"/>
      <c r="E147" s="292"/>
      <c r="F147" s="314"/>
      <c r="G147" s="314"/>
      <c r="H147" s="305"/>
      <c r="I147" s="306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 t="s">
        <v>160</v>
      </c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outlineLevel="1" x14ac:dyDescent="0.2">
      <c r="A148" s="247"/>
      <c r="B148" s="250"/>
      <c r="C148" s="333" t="s">
        <v>252</v>
      </c>
      <c r="D148" s="279"/>
      <c r="E148" s="292"/>
      <c r="F148" s="314"/>
      <c r="G148" s="314"/>
      <c r="H148" s="305"/>
      <c r="I148" s="306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 t="s">
        <v>160</v>
      </c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outlineLevel="1" x14ac:dyDescent="0.2">
      <c r="A149" s="247"/>
      <c r="B149" s="250"/>
      <c r="C149" s="333" t="s">
        <v>253</v>
      </c>
      <c r="D149" s="279"/>
      <c r="E149" s="292"/>
      <c r="F149" s="314"/>
      <c r="G149" s="314"/>
      <c r="H149" s="305"/>
      <c r="I149" s="306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 t="s">
        <v>160</v>
      </c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1" x14ac:dyDescent="0.2">
      <c r="A150" s="247"/>
      <c r="B150" s="250"/>
      <c r="C150" s="333" t="s">
        <v>254</v>
      </c>
      <c r="D150" s="279"/>
      <c r="E150" s="292"/>
      <c r="F150" s="314"/>
      <c r="G150" s="314"/>
      <c r="H150" s="305"/>
      <c r="I150" s="306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 t="s">
        <v>160</v>
      </c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47"/>
      <c r="B151" s="250"/>
      <c r="C151" s="333" t="s">
        <v>255</v>
      </c>
      <c r="D151" s="279"/>
      <c r="E151" s="292"/>
      <c r="F151" s="314"/>
      <c r="G151" s="314"/>
      <c r="H151" s="305"/>
      <c r="I151" s="306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 t="s">
        <v>160</v>
      </c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47"/>
      <c r="B152" s="250"/>
      <c r="C152" s="333" t="s">
        <v>250</v>
      </c>
      <c r="D152" s="279"/>
      <c r="E152" s="292"/>
      <c r="F152" s="314"/>
      <c r="G152" s="314"/>
      <c r="H152" s="305"/>
      <c r="I152" s="306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 t="s">
        <v>160</v>
      </c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outlineLevel="1" x14ac:dyDescent="0.2">
      <c r="A153" s="247"/>
      <c r="B153" s="250"/>
      <c r="C153" s="333" t="s">
        <v>256</v>
      </c>
      <c r="D153" s="279"/>
      <c r="E153" s="292"/>
      <c r="F153" s="314"/>
      <c r="G153" s="314"/>
      <c r="H153" s="305"/>
      <c r="I153" s="306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 t="s">
        <v>160</v>
      </c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</row>
    <row r="154" spans="1:60" outlineLevel="1" x14ac:dyDescent="0.2">
      <c r="A154" s="247"/>
      <c r="B154" s="250"/>
      <c r="C154" s="333" t="s">
        <v>257</v>
      </c>
      <c r="D154" s="279"/>
      <c r="E154" s="292"/>
      <c r="F154" s="314"/>
      <c r="G154" s="314"/>
      <c r="H154" s="305"/>
      <c r="I154" s="306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 t="s">
        <v>160</v>
      </c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outlineLevel="1" x14ac:dyDescent="0.2">
      <c r="A155" s="247"/>
      <c r="B155" s="250"/>
      <c r="C155" s="333" t="s">
        <v>250</v>
      </c>
      <c r="D155" s="279"/>
      <c r="E155" s="292"/>
      <c r="F155" s="314"/>
      <c r="G155" s="314"/>
      <c r="H155" s="305"/>
      <c r="I155" s="306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 t="s">
        <v>160</v>
      </c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outlineLevel="1" x14ac:dyDescent="0.2">
      <c r="A156" s="247"/>
      <c r="B156" s="250"/>
      <c r="C156" s="333" t="s">
        <v>258</v>
      </c>
      <c r="D156" s="279"/>
      <c r="E156" s="292"/>
      <c r="F156" s="314"/>
      <c r="G156" s="314"/>
      <c r="H156" s="305"/>
      <c r="I156" s="306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 t="s">
        <v>160</v>
      </c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outlineLevel="1" x14ac:dyDescent="0.2">
      <c r="A157" s="247"/>
      <c r="B157" s="250"/>
      <c r="C157" s="333" t="s">
        <v>259</v>
      </c>
      <c r="D157" s="279"/>
      <c r="E157" s="292"/>
      <c r="F157" s="314"/>
      <c r="G157" s="314"/>
      <c r="H157" s="305"/>
      <c r="I157" s="306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 t="s">
        <v>160</v>
      </c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1" x14ac:dyDescent="0.2">
      <c r="A158" s="247"/>
      <c r="B158" s="250"/>
      <c r="C158" s="333" t="s">
        <v>260</v>
      </c>
      <c r="D158" s="279"/>
      <c r="E158" s="292"/>
      <c r="F158" s="314"/>
      <c r="G158" s="314"/>
      <c r="H158" s="305"/>
      <c r="I158" s="306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 t="s">
        <v>160</v>
      </c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outlineLevel="1" x14ac:dyDescent="0.2">
      <c r="A159" s="247"/>
      <c r="B159" s="250"/>
      <c r="C159" s="333" t="s">
        <v>250</v>
      </c>
      <c r="D159" s="279"/>
      <c r="E159" s="292"/>
      <c r="F159" s="314"/>
      <c r="G159" s="314"/>
      <c r="H159" s="305"/>
      <c r="I159" s="306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 t="s">
        <v>160</v>
      </c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47"/>
      <c r="B160" s="250"/>
      <c r="C160" s="333" t="s">
        <v>261</v>
      </c>
      <c r="D160" s="279"/>
      <c r="E160" s="292"/>
      <c r="F160" s="314"/>
      <c r="G160" s="314"/>
      <c r="H160" s="305"/>
      <c r="I160" s="306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 t="s">
        <v>160</v>
      </c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247"/>
      <c r="B161" s="250"/>
      <c r="C161" s="333" t="s">
        <v>262</v>
      </c>
      <c r="D161" s="279"/>
      <c r="E161" s="292"/>
      <c r="F161" s="314"/>
      <c r="G161" s="314"/>
      <c r="H161" s="305"/>
      <c r="I161" s="306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 t="s">
        <v>160</v>
      </c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outlineLevel="1" x14ac:dyDescent="0.2">
      <c r="A162" s="247"/>
      <c r="B162" s="250"/>
      <c r="C162" s="333" t="s">
        <v>263</v>
      </c>
      <c r="D162" s="279"/>
      <c r="E162" s="292"/>
      <c r="F162" s="314"/>
      <c r="G162" s="314"/>
      <c r="H162" s="305"/>
      <c r="I162" s="306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 t="s">
        <v>160</v>
      </c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</row>
    <row r="163" spans="1:60" outlineLevel="1" x14ac:dyDescent="0.2">
      <c r="A163" s="247"/>
      <c r="B163" s="250"/>
      <c r="C163" s="333" t="s">
        <v>264</v>
      </c>
      <c r="D163" s="279"/>
      <c r="E163" s="292"/>
      <c r="F163" s="314"/>
      <c r="G163" s="314"/>
      <c r="H163" s="305"/>
      <c r="I163" s="306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 t="s">
        <v>160</v>
      </c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outlineLevel="1" x14ac:dyDescent="0.2">
      <c r="A164" s="247"/>
      <c r="B164" s="250"/>
      <c r="C164" s="332" t="s">
        <v>270</v>
      </c>
      <c r="D164" s="282"/>
      <c r="E164" s="295">
        <v>8.4596999999999998</v>
      </c>
      <c r="F164" s="315"/>
      <c r="G164" s="315"/>
      <c r="H164" s="315"/>
      <c r="I164" s="347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 t="s">
        <v>128</v>
      </c>
      <c r="AF164" s="244">
        <v>0</v>
      </c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outlineLevel="1" x14ac:dyDescent="0.2">
      <c r="A165" s="247"/>
      <c r="B165" s="250"/>
      <c r="C165" s="329" t="s">
        <v>271</v>
      </c>
      <c r="D165" s="280"/>
      <c r="E165" s="293">
        <v>3.3</v>
      </c>
      <c r="F165" s="305"/>
      <c r="G165" s="305"/>
      <c r="H165" s="305"/>
      <c r="I165" s="306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 t="s">
        <v>128</v>
      </c>
      <c r="AF165" s="244">
        <v>0</v>
      </c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1" x14ac:dyDescent="0.2">
      <c r="A166" s="252"/>
      <c r="B166" s="251" t="s">
        <v>272</v>
      </c>
      <c r="C166" s="326"/>
      <c r="D166" s="273"/>
      <c r="E166" s="286"/>
      <c r="F166" s="301"/>
      <c r="G166" s="301"/>
      <c r="H166" s="302"/>
      <c r="I166" s="303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>
        <v>0</v>
      </c>
      <c r="AD166" s="244"/>
      <c r="AE166" s="244" t="s">
        <v>117</v>
      </c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46"/>
      <c r="B167" s="253" t="s">
        <v>273</v>
      </c>
      <c r="C167" s="327"/>
      <c r="D167" s="274"/>
      <c r="E167" s="287"/>
      <c r="F167" s="304"/>
      <c r="G167" s="304"/>
      <c r="H167" s="305"/>
      <c r="I167" s="306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 t="s">
        <v>119</v>
      </c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1" x14ac:dyDescent="0.2">
      <c r="A168" s="256">
        <v>26</v>
      </c>
      <c r="B168" s="267" t="s">
        <v>274</v>
      </c>
      <c r="C168" s="328" t="s">
        <v>275</v>
      </c>
      <c r="D168" s="275" t="s">
        <v>158</v>
      </c>
      <c r="E168" s="288">
        <v>0.76339999999999997</v>
      </c>
      <c r="F168" s="307"/>
      <c r="G168" s="308">
        <f>ROUND(E168*F168,2)</f>
        <v>0</v>
      </c>
      <c r="H168" s="308" t="s">
        <v>150</v>
      </c>
      <c r="I168" s="308" t="s">
        <v>125</v>
      </c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 t="s">
        <v>126</v>
      </c>
      <c r="AF168" s="244"/>
      <c r="AG168" s="244"/>
      <c r="AH168" s="244"/>
      <c r="AI168" s="244"/>
      <c r="AJ168" s="244"/>
      <c r="AK168" s="244"/>
      <c r="AL168" s="244"/>
      <c r="AM168" s="244">
        <v>21</v>
      </c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ht="33.75" outlineLevel="1" x14ac:dyDescent="0.2">
      <c r="A169" s="247"/>
      <c r="B169" s="250"/>
      <c r="C169" s="331" t="s">
        <v>249</v>
      </c>
      <c r="D169" s="279"/>
      <c r="E169" s="292"/>
      <c r="F169" s="314"/>
      <c r="G169" s="314"/>
      <c r="H169" s="305"/>
      <c r="I169" s="306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 t="s">
        <v>160</v>
      </c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1" x14ac:dyDescent="0.2">
      <c r="A170" s="247"/>
      <c r="B170" s="250"/>
      <c r="C170" s="333" t="s">
        <v>250</v>
      </c>
      <c r="D170" s="279"/>
      <c r="E170" s="292"/>
      <c r="F170" s="314"/>
      <c r="G170" s="314"/>
      <c r="H170" s="305"/>
      <c r="I170" s="306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 t="s">
        <v>160</v>
      </c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outlineLevel="1" x14ac:dyDescent="0.2">
      <c r="A171" s="247"/>
      <c r="B171" s="250"/>
      <c r="C171" s="333" t="s">
        <v>251</v>
      </c>
      <c r="D171" s="279"/>
      <c r="E171" s="292"/>
      <c r="F171" s="314"/>
      <c r="G171" s="314"/>
      <c r="H171" s="305"/>
      <c r="I171" s="306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 t="s">
        <v>160</v>
      </c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</row>
    <row r="172" spans="1:60" outlineLevel="1" x14ac:dyDescent="0.2">
      <c r="A172" s="247"/>
      <c r="B172" s="250"/>
      <c r="C172" s="333" t="s">
        <v>252</v>
      </c>
      <c r="D172" s="279"/>
      <c r="E172" s="292"/>
      <c r="F172" s="314"/>
      <c r="G172" s="314"/>
      <c r="H172" s="305"/>
      <c r="I172" s="306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 t="s">
        <v>160</v>
      </c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outlineLevel="1" x14ac:dyDescent="0.2">
      <c r="A173" s="247"/>
      <c r="B173" s="250"/>
      <c r="C173" s="333" t="s">
        <v>253</v>
      </c>
      <c r="D173" s="279"/>
      <c r="E173" s="292"/>
      <c r="F173" s="314"/>
      <c r="G173" s="314"/>
      <c r="H173" s="305"/>
      <c r="I173" s="306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 t="s">
        <v>160</v>
      </c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1" x14ac:dyDescent="0.2">
      <c r="A174" s="247"/>
      <c r="B174" s="250"/>
      <c r="C174" s="333" t="s">
        <v>254</v>
      </c>
      <c r="D174" s="279"/>
      <c r="E174" s="292"/>
      <c r="F174" s="314"/>
      <c r="G174" s="314"/>
      <c r="H174" s="305"/>
      <c r="I174" s="306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 t="s">
        <v>160</v>
      </c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outlineLevel="1" x14ac:dyDescent="0.2">
      <c r="A175" s="247"/>
      <c r="B175" s="250"/>
      <c r="C175" s="333" t="s">
        <v>255</v>
      </c>
      <c r="D175" s="279"/>
      <c r="E175" s="292"/>
      <c r="F175" s="314"/>
      <c r="G175" s="314"/>
      <c r="H175" s="305"/>
      <c r="I175" s="306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 t="s">
        <v>160</v>
      </c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1" x14ac:dyDescent="0.2">
      <c r="A176" s="247"/>
      <c r="B176" s="250"/>
      <c r="C176" s="333" t="s">
        <v>250</v>
      </c>
      <c r="D176" s="279"/>
      <c r="E176" s="292"/>
      <c r="F176" s="314"/>
      <c r="G176" s="314"/>
      <c r="H176" s="305"/>
      <c r="I176" s="306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 t="s">
        <v>160</v>
      </c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outlineLevel="1" x14ac:dyDescent="0.2">
      <c r="A177" s="247"/>
      <c r="B177" s="250"/>
      <c r="C177" s="333" t="s">
        <v>256</v>
      </c>
      <c r="D177" s="279"/>
      <c r="E177" s="292"/>
      <c r="F177" s="314"/>
      <c r="G177" s="314"/>
      <c r="H177" s="305"/>
      <c r="I177" s="306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 t="s">
        <v>160</v>
      </c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1" x14ac:dyDescent="0.2">
      <c r="A178" s="247"/>
      <c r="B178" s="250"/>
      <c r="C178" s="333" t="s">
        <v>257</v>
      </c>
      <c r="D178" s="279"/>
      <c r="E178" s="292"/>
      <c r="F178" s="314"/>
      <c r="G178" s="314"/>
      <c r="H178" s="305"/>
      <c r="I178" s="306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 t="s">
        <v>160</v>
      </c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outlineLevel="1" x14ac:dyDescent="0.2">
      <c r="A179" s="247"/>
      <c r="B179" s="250"/>
      <c r="C179" s="333" t="s">
        <v>250</v>
      </c>
      <c r="D179" s="279"/>
      <c r="E179" s="292"/>
      <c r="F179" s="314"/>
      <c r="G179" s="314"/>
      <c r="H179" s="305"/>
      <c r="I179" s="306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 t="s">
        <v>160</v>
      </c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1" x14ac:dyDescent="0.2">
      <c r="A180" s="247"/>
      <c r="B180" s="250"/>
      <c r="C180" s="333" t="s">
        <v>258</v>
      </c>
      <c r="D180" s="279"/>
      <c r="E180" s="292"/>
      <c r="F180" s="314"/>
      <c r="G180" s="314"/>
      <c r="H180" s="305"/>
      <c r="I180" s="306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 t="s">
        <v>160</v>
      </c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outlineLevel="1" x14ac:dyDescent="0.2">
      <c r="A181" s="247"/>
      <c r="B181" s="250"/>
      <c r="C181" s="333" t="s">
        <v>259</v>
      </c>
      <c r="D181" s="279"/>
      <c r="E181" s="292"/>
      <c r="F181" s="314"/>
      <c r="G181" s="314"/>
      <c r="H181" s="305"/>
      <c r="I181" s="306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 t="s">
        <v>160</v>
      </c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outlineLevel="1" x14ac:dyDescent="0.2">
      <c r="A182" s="247"/>
      <c r="B182" s="250"/>
      <c r="C182" s="333" t="s">
        <v>260</v>
      </c>
      <c r="D182" s="279"/>
      <c r="E182" s="292"/>
      <c r="F182" s="314"/>
      <c r="G182" s="314"/>
      <c r="H182" s="305"/>
      <c r="I182" s="306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 t="s">
        <v>160</v>
      </c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outlineLevel="1" x14ac:dyDescent="0.2">
      <c r="A183" s="247"/>
      <c r="B183" s="250"/>
      <c r="C183" s="333" t="s">
        <v>250</v>
      </c>
      <c r="D183" s="279"/>
      <c r="E183" s="292"/>
      <c r="F183" s="314"/>
      <c r="G183" s="314"/>
      <c r="H183" s="305"/>
      <c r="I183" s="306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 t="s">
        <v>160</v>
      </c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outlineLevel="1" x14ac:dyDescent="0.2">
      <c r="A184" s="247"/>
      <c r="B184" s="250"/>
      <c r="C184" s="333" t="s">
        <v>261</v>
      </c>
      <c r="D184" s="279"/>
      <c r="E184" s="292"/>
      <c r="F184" s="314"/>
      <c r="G184" s="314"/>
      <c r="H184" s="305"/>
      <c r="I184" s="306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 t="s">
        <v>160</v>
      </c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outlineLevel="1" x14ac:dyDescent="0.2">
      <c r="A185" s="247"/>
      <c r="B185" s="250"/>
      <c r="C185" s="333" t="s">
        <v>262</v>
      </c>
      <c r="D185" s="279"/>
      <c r="E185" s="292"/>
      <c r="F185" s="314"/>
      <c r="G185" s="314"/>
      <c r="H185" s="305"/>
      <c r="I185" s="306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 t="s">
        <v>160</v>
      </c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</row>
    <row r="186" spans="1:60" outlineLevel="1" x14ac:dyDescent="0.2">
      <c r="A186" s="247"/>
      <c r="B186" s="250"/>
      <c r="C186" s="333" t="s">
        <v>263</v>
      </c>
      <c r="D186" s="279"/>
      <c r="E186" s="292"/>
      <c r="F186" s="314"/>
      <c r="G186" s="314"/>
      <c r="H186" s="305"/>
      <c r="I186" s="306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 t="s">
        <v>160</v>
      </c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outlineLevel="1" x14ac:dyDescent="0.2">
      <c r="A187" s="247"/>
      <c r="B187" s="250"/>
      <c r="C187" s="333" t="s">
        <v>264</v>
      </c>
      <c r="D187" s="279"/>
      <c r="E187" s="292"/>
      <c r="F187" s="314"/>
      <c r="G187" s="314"/>
      <c r="H187" s="305"/>
      <c r="I187" s="306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 t="s">
        <v>160</v>
      </c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outlineLevel="1" x14ac:dyDescent="0.2">
      <c r="A188" s="247"/>
      <c r="B188" s="250"/>
      <c r="C188" s="332" t="s">
        <v>276</v>
      </c>
      <c r="D188" s="282"/>
      <c r="E188" s="295">
        <v>1.1399999999999999</v>
      </c>
      <c r="F188" s="315"/>
      <c r="G188" s="315"/>
      <c r="H188" s="315"/>
      <c r="I188" s="347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 t="s">
        <v>128</v>
      </c>
      <c r="AF188" s="244">
        <v>0</v>
      </c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outlineLevel="1" x14ac:dyDescent="0.2">
      <c r="A189" s="247"/>
      <c r="B189" s="250"/>
      <c r="C189" s="332" t="s">
        <v>277</v>
      </c>
      <c r="D189" s="282"/>
      <c r="E189" s="295">
        <v>2.3357100000000002</v>
      </c>
      <c r="F189" s="305"/>
      <c r="G189" s="305"/>
      <c r="H189" s="305"/>
      <c r="I189" s="306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 t="s">
        <v>128</v>
      </c>
      <c r="AF189" s="244">
        <v>0</v>
      </c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</row>
    <row r="190" spans="1:60" outlineLevel="1" x14ac:dyDescent="0.2">
      <c r="A190" s="247"/>
      <c r="B190" s="250"/>
      <c r="C190" s="332" t="s">
        <v>278</v>
      </c>
      <c r="D190" s="282"/>
      <c r="E190" s="295">
        <v>2.31</v>
      </c>
      <c r="F190" s="305"/>
      <c r="G190" s="305"/>
      <c r="H190" s="305"/>
      <c r="I190" s="306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 t="s">
        <v>128</v>
      </c>
      <c r="AF190" s="244">
        <v>0</v>
      </c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outlineLevel="1" x14ac:dyDescent="0.2">
      <c r="A191" s="247"/>
      <c r="B191" s="250"/>
      <c r="C191" s="332" t="s">
        <v>279</v>
      </c>
      <c r="D191" s="282"/>
      <c r="E191" s="295">
        <v>14.327999999999999</v>
      </c>
      <c r="F191" s="305"/>
      <c r="G191" s="305"/>
      <c r="H191" s="305"/>
      <c r="I191" s="306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 t="s">
        <v>128</v>
      </c>
      <c r="AF191" s="244">
        <v>0</v>
      </c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</row>
    <row r="192" spans="1:60" outlineLevel="1" x14ac:dyDescent="0.2">
      <c r="A192" s="247"/>
      <c r="B192" s="250"/>
      <c r="C192" s="332" t="s">
        <v>280</v>
      </c>
      <c r="D192" s="282"/>
      <c r="E192" s="295">
        <v>6.4009</v>
      </c>
      <c r="F192" s="305"/>
      <c r="G192" s="305"/>
      <c r="H192" s="305"/>
      <c r="I192" s="306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 t="s">
        <v>128</v>
      </c>
      <c r="AF192" s="244">
        <v>0</v>
      </c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outlineLevel="1" x14ac:dyDescent="0.2">
      <c r="A193" s="247"/>
      <c r="B193" s="250"/>
      <c r="C193" s="329" t="s">
        <v>281</v>
      </c>
      <c r="D193" s="280"/>
      <c r="E193" s="293">
        <v>-25.751200000000001</v>
      </c>
      <c r="F193" s="305"/>
      <c r="G193" s="305"/>
      <c r="H193" s="305"/>
      <c r="I193" s="306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 t="s">
        <v>128</v>
      </c>
      <c r="AF193" s="244">
        <v>0</v>
      </c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outlineLevel="1" x14ac:dyDescent="0.2">
      <c r="A194" s="258">
        <v>27</v>
      </c>
      <c r="B194" s="270" t="s">
        <v>282</v>
      </c>
      <c r="C194" s="330" t="s">
        <v>283</v>
      </c>
      <c r="D194" s="283" t="s">
        <v>158</v>
      </c>
      <c r="E194" s="296">
        <v>29.051200000000001</v>
      </c>
      <c r="F194" s="316"/>
      <c r="G194" s="317">
        <f>ROUND(E194*F194,2)</f>
        <v>0</v>
      </c>
      <c r="H194" s="317" t="s">
        <v>150</v>
      </c>
      <c r="I194" s="318" t="s">
        <v>125</v>
      </c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 t="s">
        <v>126</v>
      </c>
      <c r="AF194" s="244"/>
      <c r="AG194" s="244"/>
      <c r="AH194" s="244"/>
      <c r="AI194" s="244"/>
      <c r="AJ194" s="244"/>
      <c r="AK194" s="244"/>
      <c r="AL194" s="244"/>
      <c r="AM194" s="244">
        <v>21</v>
      </c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</row>
    <row r="195" spans="1:60" ht="33.75" outlineLevel="1" x14ac:dyDescent="0.2">
      <c r="A195" s="247"/>
      <c r="B195" s="250"/>
      <c r="C195" s="331" t="s">
        <v>249</v>
      </c>
      <c r="D195" s="279"/>
      <c r="E195" s="292"/>
      <c r="F195" s="314"/>
      <c r="G195" s="314"/>
      <c r="H195" s="305"/>
      <c r="I195" s="306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 t="s">
        <v>160</v>
      </c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</row>
    <row r="196" spans="1:60" outlineLevel="1" x14ac:dyDescent="0.2">
      <c r="A196" s="247"/>
      <c r="B196" s="250"/>
      <c r="C196" s="333" t="s">
        <v>250</v>
      </c>
      <c r="D196" s="279"/>
      <c r="E196" s="292"/>
      <c r="F196" s="314"/>
      <c r="G196" s="314"/>
      <c r="H196" s="305"/>
      <c r="I196" s="306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 t="s">
        <v>160</v>
      </c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</row>
    <row r="197" spans="1:60" outlineLevel="1" x14ac:dyDescent="0.2">
      <c r="A197" s="247"/>
      <c r="B197" s="250"/>
      <c r="C197" s="333" t="s">
        <v>251</v>
      </c>
      <c r="D197" s="279"/>
      <c r="E197" s="292"/>
      <c r="F197" s="314"/>
      <c r="G197" s="314"/>
      <c r="H197" s="305"/>
      <c r="I197" s="306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 t="s">
        <v>160</v>
      </c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outlineLevel="1" x14ac:dyDescent="0.2">
      <c r="A198" s="247"/>
      <c r="B198" s="250"/>
      <c r="C198" s="333" t="s">
        <v>252</v>
      </c>
      <c r="D198" s="279"/>
      <c r="E198" s="292"/>
      <c r="F198" s="314"/>
      <c r="G198" s="314"/>
      <c r="H198" s="305"/>
      <c r="I198" s="306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 t="s">
        <v>160</v>
      </c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outlineLevel="1" x14ac:dyDescent="0.2">
      <c r="A199" s="247"/>
      <c r="B199" s="250"/>
      <c r="C199" s="333" t="s">
        <v>253</v>
      </c>
      <c r="D199" s="279"/>
      <c r="E199" s="292"/>
      <c r="F199" s="314"/>
      <c r="G199" s="314"/>
      <c r="H199" s="305"/>
      <c r="I199" s="306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 t="s">
        <v>160</v>
      </c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</row>
    <row r="200" spans="1:60" outlineLevel="1" x14ac:dyDescent="0.2">
      <c r="A200" s="247"/>
      <c r="B200" s="250"/>
      <c r="C200" s="333" t="s">
        <v>254</v>
      </c>
      <c r="D200" s="279"/>
      <c r="E200" s="292"/>
      <c r="F200" s="314"/>
      <c r="G200" s="314"/>
      <c r="H200" s="305"/>
      <c r="I200" s="306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 t="s">
        <v>160</v>
      </c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outlineLevel="1" x14ac:dyDescent="0.2">
      <c r="A201" s="247"/>
      <c r="B201" s="250"/>
      <c r="C201" s="333" t="s">
        <v>255</v>
      </c>
      <c r="D201" s="279"/>
      <c r="E201" s="292"/>
      <c r="F201" s="314"/>
      <c r="G201" s="314"/>
      <c r="H201" s="305"/>
      <c r="I201" s="306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 t="s">
        <v>160</v>
      </c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1" x14ac:dyDescent="0.2">
      <c r="A202" s="247"/>
      <c r="B202" s="250"/>
      <c r="C202" s="333" t="s">
        <v>250</v>
      </c>
      <c r="D202" s="279"/>
      <c r="E202" s="292"/>
      <c r="F202" s="314"/>
      <c r="G202" s="314"/>
      <c r="H202" s="305"/>
      <c r="I202" s="306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 t="s">
        <v>160</v>
      </c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outlineLevel="1" x14ac:dyDescent="0.2">
      <c r="A203" s="247"/>
      <c r="B203" s="250"/>
      <c r="C203" s="333" t="s">
        <v>256</v>
      </c>
      <c r="D203" s="279"/>
      <c r="E203" s="292"/>
      <c r="F203" s="314"/>
      <c r="G203" s="314"/>
      <c r="H203" s="305"/>
      <c r="I203" s="306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 t="s">
        <v>160</v>
      </c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</row>
    <row r="204" spans="1:60" outlineLevel="1" x14ac:dyDescent="0.2">
      <c r="A204" s="247"/>
      <c r="B204" s="250"/>
      <c r="C204" s="333" t="s">
        <v>257</v>
      </c>
      <c r="D204" s="279"/>
      <c r="E204" s="292"/>
      <c r="F204" s="314"/>
      <c r="G204" s="314"/>
      <c r="H204" s="305"/>
      <c r="I204" s="306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 t="s">
        <v>160</v>
      </c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1" x14ac:dyDescent="0.2">
      <c r="A205" s="247"/>
      <c r="B205" s="250"/>
      <c r="C205" s="333" t="s">
        <v>250</v>
      </c>
      <c r="D205" s="279"/>
      <c r="E205" s="292"/>
      <c r="F205" s="314"/>
      <c r="G205" s="314"/>
      <c r="H205" s="305"/>
      <c r="I205" s="306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 t="s">
        <v>160</v>
      </c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outlineLevel="1" x14ac:dyDescent="0.2">
      <c r="A206" s="247"/>
      <c r="B206" s="250"/>
      <c r="C206" s="333" t="s">
        <v>258</v>
      </c>
      <c r="D206" s="279"/>
      <c r="E206" s="292"/>
      <c r="F206" s="314"/>
      <c r="G206" s="314"/>
      <c r="H206" s="305"/>
      <c r="I206" s="306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 t="s">
        <v>160</v>
      </c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outlineLevel="1" x14ac:dyDescent="0.2">
      <c r="A207" s="247"/>
      <c r="B207" s="250"/>
      <c r="C207" s="333" t="s">
        <v>259</v>
      </c>
      <c r="D207" s="279"/>
      <c r="E207" s="292"/>
      <c r="F207" s="314"/>
      <c r="G207" s="314"/>
      <c r="H207" s="305"/>
      <c r="I207" s="306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 t="s">
        <v>160</v>
      </c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outlineLevel="1" x14ac:dyDescent="0.2">
      <c r="A208" s="247"/>
      <c r="B208" s="250"/>
      <c r="C208" s="333" t="s">
        <v>260</v>
      </c>
      <c r="D208" s="279"/>
      <c r="E208" s="292"/>
      <c r="F208" s="314"/>
      <c r="G208" s="314"/>
      <c r="H208" s="305"/>
      <c r="I208" s="306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 t="s">
        <v>160</v>
      </c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outlineLevel="1" x14ac:dyDescent="0.2">
      <c r="A209" s="247"/>
      <c r="B209" s="250"/>
      <c r="C209" s="333" t="s">
        <v>250</v>
      </c>
      <c r="D209" s="279"/>
      <c r="E209" s="292"/>
      <c r="F209" s="314"/>
      <c r="G209" s="314"/>
      <c r="H209" s="305"/>
      <c r="I209" s="306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 t="s">
        <v>160</v>
      </c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outlineLevel="1" x14ac:dyDescent="0.2">
      <c r="A210" s="247"/>
      <c r="B210" s="250"/>
      <c r="C210" s="333" t="s">
        <v>261</v>
      </c>
      <c r="D210" s="279"/>
      <c r="E210" s="292"/>
      <c r="F210" s="314"/>
      <c r="G210" s="314"/>
      <c r="H210" s="305"/>
      <c r="I210" s="306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 t="s">
        <v>160</v>
      </c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outlineLevel="1" x14ac:dyDescent="0.2">
      <c r="A211" s="247"/>
      <c r="B211" s="250"/>
      <c r="C211" s="333" t="s">
        <v>262</v>
      </c>
      <c r="D211" s="279"/>
      <c r="E211" s="292"/>
      <c r="F211" s="314"/>
      <c r="G211" s="314"/>
      <c r="H211" s="305"/>
      <c r="I211" s="306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 t="s">
        <v>160</v>
      </c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outlineLevel="1" x14ac:dyDescent="0.2">
      <c r="A212" s="247"/>
      <c r="B212" s="250"/>
      <c r="C212" s="333" t="s">
        <v>263</v>
      </c>
      <c r="D212" s="279"/>
      <c r="E212" s="292"/>
      <c r="F212" s="314"/>
      <c r="G212" s="314"/>
      <c r="H212" s="305"/>
      <c r="I212" s="306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 t="s">
        <v>160</v>
      </c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</row>
    <row r="213" spans="1:60" outlineLevel="1" x14ac:dyDescent="0.2">
      <c r="A213" s="247"/>
      <c r="B213" s="250"/>
      <c r="C213" s="333" t="s">
        <v>264</v>
      </c>
      <c r="D213" s="279"/>
      <c r="E213" s="292"/>
      <c r="F213" s="314"/>
      <c r="G213" s="314"/>
      <c r="H213" s="305"/>
      <c r="I213" s="306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 t="s">
        <v>160</v>
      </c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outlineLevel="1" x14ac:dyDescent="0.2">
      <c r="A214" s="247"/>
      <c r="B214" s="250"/>
      <c r="C214" s="332" t="s">
        <v>284</v>
      </c>
      <c r="D214" s="282"/>
      <c r="E214" s="295">
        <v>25.751200000000001</v>
      </c>
      <c r="F214" s="315"/>
      <c r="G214" s="315"/>
      <c r="H214" s="315"/>
      <c r="I214" s="347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 t="s">
        <v>128</v>
      </c>
      <c r="AF214" s="244">
        <v>0</v>
      </c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outlineLevel="1" x14ac:dyDescent="0.2">
      <c r="A215" s="247"/>
      <c r="B215" s="250"/>
      <c r="C215" s="329" t="s">
        <v>271</v>
      </c>
      <c r="D215" s="280"/>
      <c r="E215" s="293">
        <v>3.3</v>
      </c>
      <c r="F215" s="305"/>
      <c r="G215" s="305"/>
      <c r="H215" s="305"/>
      <c r="I215" s="306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 t="s">
        <v>128</v>
      </c>
      <c r="AF215" s="244">
        <v>0</v>
      </c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outlineLevel="1" x14ac:dyDescent="0.2">
      <c r="A216" s="252"/>
      <c r="B216" s="251" t="s">
        <v>285</v>
      </c>
      <c r="C216" s="326"/>
      <c r="D216" s="273"/>
      <c r="E216" s="286"/>
      <c r="F216" s="301"/>
      <c r="G216" s="301"/>
      <c r="H216" s="302"/>
      <c r="I216" s="303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>
        <v>0</v>
      </c>
      <c r="AD216" s="244"/>
      <c r="AE216" s="244" t="s">
        <v>117</v>
      </c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outlineLevel="1" x14ac:dyDescent="0.2">
      <c r="A217" s="256">
        <v>28</v>
      </c>
      <c r="B217" s="267" t="s">
        <v>286</v>
      </c>
      <c r="C217" s="328" t="s">
        <v>287</v>
      </c>
      <c r="D217" s="275" t="s">
        <v>158</v>
      </c>
      <c r="E217" s="288">
        <v>29.814599999999999</v>
      </c>
      <c r="F217" s="307"/>
      <c r="G217" s="308">
        <f>ROUND(E217*F217,2)</f>
        <v>0</v>
      </c>
      <c r="H217" s="308" t="s">
        <v>150</v>
      </c>
      <c r="I217" s="308" t="s">
        <v>125</v>
      </c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 t="s">
        <v>126</v>
      </c>
      <c r="AF217" s="244"/>
      <c r="AG217" s="244"/>
      <c r="AH217" s="244"/>
      <c r="AI217" s="244"/>
      <c r="AJ217" s="244"/>
      <c r="AK217" s="244"/>
      <c r="AL217" s="244"/>
      <c r="AM217" s="244">
        <v>21</v>
      </c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ht="33.75" outlineLevel="1" x14ac:dyDescent="0.2">
      <c r="A218" s="247"/>
      <c r="B218" s="250"/>
      <c r="C218" s="331" t="s">
        <v>249</v>
      </c>
      <c r="D218" s="279"/>
      <c r="E218" s="292"/>
      <c r="F218" s="314"/>
      <c r="G218" s="314"/>
      <c r="H218" s="305"/>
      <c r="I218" s="306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 t="s">
        <v>160</v>
      </c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outlineLevel="1" x14ac:dyDescent="0.2">
      <c r="A219" s="247"/>
      <c r="B219" s="250"/>
      <c r="C219" s="333" t="s">
        <v>250</v>
      </c>
      <c r="D219" s="279"/>
      <c r="E219" s="292"/>
      <c r="F219" s="314"/>
      <c r="G219" s="314"/>
      <c r="H219" s="305"/>
      <c r="I219" s="306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 t="s">
        <v>160</v>
      </c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outlineLevel="1" x14ac:dyDescent="0.2">
      <c r="A220" s="247"/>
      <c r="B220" s="250"/>
      <c r="C220" s="333" t="s">
        <v>251</v>
      </c>
      <c r="D220" s="279"/>
      <c r="E220" s="292"/>
      <c r="F220" s="314"/>
      <c r="G220" s="314"/>
      <c r="H220" s="305"/>
      <c r="I220" s="306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 t="s">
        <v>160</v>
      </c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outlineLevel="1" x14ac:dyDescent="0.2">
      <c r="A221" s="247"/>
      <c r="B221" s="250"/>
      <c r="C221" s="333" t="s">
        <v>252</v>
      </c>
      <c r="D221" s="279"/>
      <c r="E221" s="292"/>
      <c r="F221" s="314"/>
      <c r="G221" s="314"/>
      <c r="H221" s="305"/>
      <c r="I221" s="306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 t="s">
        <v>160</v>
      </c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outlineLevel="1" x14ac:dyDescent="0.2">
      <c r="A222" s="247"/>
      <c r="B222" s="250"/>
      <c r="C222" s="333" t="s">
        <v>253</v>
      </c>
      <c r="D222" s="279"/>
      <c r="E222" s="292"/>
      <c r="F222" s="314"/>
      <c r="G222" s="314"/>
      <c r="H222" s="305"/>
      <c r="I222" s="306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 t="s">
        <v>160</v>
      </c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outlineLevel="1" x14ac:dyDescent="0.2">
      <c r="A223" s="247"/>
      <c r="B223" s="250"/>
      <c r="C223" s="333" t="s">
        <v>254</v>
      </c>
      <c r="D223" s="279"/>
      <c r="E223" s="292"/>
      <c r="F223" s="314"/>
      <c r="G223" s="314"/>
      <c r="H223" s="305"/>
      <c r="I223" s="306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 t="s">
        <v>160</v>
      </c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</row>
    <row r="224" spans="1:60" outlineLevel="1" x14ac:dyDescent="0.2">
      <c r="A224" s="247"/>
      <c r="B224" s="250"/>
      <c r="C224" s="333" t="s">
        <v>255</v>
      </c>
      <c r="D224" s="279"/>
      <c r="E224" s="292"/>
      <c r="F224" s="314"/>
      <c r="G224" s="314"/>
      <c r="H224" s="305"/>
      <c r="I224" s="306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 t="s">
        <v>160</v>
      </c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outlineLevel="1" x14ac:dyDescent="0.2">
      <c r="A225" s="247"/>
      <c r="B225" s="250"/>
      <c r="C225" s="333" t="s">
        <v>250</v>
      </c>
      <c r="D225" s="279"/>
      <c r="E225" s="292"/>
      <c r="F225" s="314"/>
      <c r="G225" s="314"/>
      <c r="H225" s="305"/>
      <c r="I225" s="306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 t="s">
        <v>160</v>
      </c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outlineLevel="1" x14ac:dyDescent="0.2">
      <c r="A226" s="247"/>
      <c r="B226" s="250"/>
      <c r="C226" s="333" t="s">
        <v>256</v>
      </c>
      <c r="D226" s="279"/>
      <c r="E226" s="292"/>
      <c r="F226" s="314"/>
      <c r="G226" s="314"/>
      <c r="H226" s="305"/>
      <c r="I226" s="306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 t="s">
        <v>160</v>
      </c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</row>
    <row r="227" spans="1:60" outlineLevel="1" x14ac:dyDescent="0.2">
      <c r="A227" s="247"/>
      <c r="B227" s="250"/>
      <c r="C227" s="333" t="s">
        <v>257</v>
      </c>
      <c r="D227" s="279"/>
      <c r="E227" s="292"/>
      <c r="F227" s="314"/>
      <c r="G227" s="314"/>
      <c r="H227" s="305"/>
      <c r="I227" s="306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 t="s">
        <v>160</v>
      </c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1" x14ac:dyDescent="0.2">
      <c r="A228" s="247"/>
      <c r="B228" s="250"/>
      <c r="C228" s="333" t="s">
        <v>250</v>
      </c>
      <c r="D228" s="279"/>
      <c r="E228" s="292"/>
      <c r="F228" s="314"/>
      <c r="G228" s="314"/>
      <c r="H228" s="305"/>
      <c r="I228" s="306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 t="s">
        <v>160</v>
      </c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1" x14ac:dyDescent="0.2">
      <c r="A229" s="247"/>
      <c r="B229" s="250"/>
      <c r="C229" s="333" t="s">
        <v>258</v>
      </c>
      <c r="D229" s="279"/>
      <c r="E229" s="292"/>
      <c r="F229" s="314"/>
      <c r="G229" s="314"/>
      <c r="H229" s="305"/>
      <c r="I229" s="306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 t="s">
        <v>160</v>
      </c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1" x14ac:dyDescent="0.2">
      <c r="A230" s="247"/>
      <c r="B230" s="250"/>
      <c r="C230" s="333" t="s">
        <v>259</v>
      </c>
      <c r="D230" s="279"/>
      <c r="E230" s="292"/>
      <c r="F230" s="314"/>
      <c r="G230" s="314"/>
      <c r="H230" s="305"/>
      <c r="I230" s="306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 t="s">
        <v>160</v>
      </c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outlineLevel="1" x14ac:dyDescent="0.2">
      <c r="A231" s="247"/>
      <c r="B231" s="250"/>
      <c r="C231" s="333" t="s">
        <v>260</v>
      </c>
      <c r="D231" s="279"/>
      <c r="E231" s="292"/>
      <c r="F231" s="314"/>
      <c r="G231" s="314"/>
      <c r="H231" s="305"/>
      <c r="I231" s="306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 t="s">
        <v>160</v>
      </c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outlineLevel="1" x14ac:dyDescent="0.2">
      <c r="A232" s="247"/>
      <c r="B232" s="250"/>
      <c r="C232" s="333" t="s">
        <v>250</v>
      </c>
      <c r="D232" s="279"/>
      <c r="E232" s="292"/>
      <c r="F232" s="314"/>
      <c r="G232" s="314"/>
      <c r="H232" s="305"/>
      <c r="I232" s="306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 t="s">
        <v>160</v>
      </c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outlineLevel="1" x14ac:dyDescent="0.2">
      <c r="A233" s="247"/>
      <c r="B233" s="250"/>
      <c r="C233" s="333" t="s">
        <v>261</v>
      </c>
      <c r="D233" s="279"/>
      <c r="E233" s="292"/>
      <c r="F233" s="314"/>
      <c r="G233" s="314"/>
      <c r="H233" s="305"/>
      <c r="I233" s="306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 t="s">
        <v>160</v>
      </c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outlineLevel="1" x14ac:dyDescent="0.2">
      <c r="A234" s="247"/>
      <c r="B234" s="250"/>
      <c r="C234" s="333" t="s">
        <v>262</v>
      </c>
      <c r="D234" s="279"/>
      <c r="E234" s="292"/>
      <c r="F234" s="314"/>
      <c r="G234" s="314"/>
      <c r="H234" s="305"/>
      <c r="I234" s="306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 t="s">
        <v>160</v>
      </c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outlineLevel="1" x14ac:dyDescent="0.2">
      <c r="A235" s="247"/>
      <c r="B235" s="250"/>
      <c r="C235" s="333" t="s">
        <v>263</v>
      </c>
      <c r="D235" s="279"/>
      <c r="E235" s="292"/>
      <c r="F235" s="314"/>
      <c r="G235" s="314"/>
      <c r="H235" s="305"/>
      <c r="I235" s="306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 t="s">
        <v>160</v>
      </c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outlineLevel="1" x14ac:dyDescent="0.2">
      <c r="A236" s="247"/>
      <c r="B236" s="250"/>
      <c r="C236" s="333" t="s">
        <v>264</v>
      </c>
      <c r="D236" s="279"/>
      <c r="E236" s="292"/>
      <c r="F236" s="314"/>
      <c r="G236" s="314"/>
      <c r="H236" s="305"/>
      <c r="I236" s="306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 t="s">
        <v>160</v>
      </c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47"/>
      <c r="B237" s="250"/>
      <c r="C237" s="329" t="s">
        <v>288</v>
      </c>
      <c r="D237" s="280"/>
      <c r="E237" s="293">
        <v>29.814599999999999</v>
      </c>
      <c r="F237" s="315"/>
      <c r="G237" s="315"/>
      <c r="H237" s="315"/>
      <c r="I237" s="347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 t="s">
        <v>128</v>
      </c>
      <c r="AF237" s="244">
        <v>0</v>
      </c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outlineLevel="1" x14ac:dyDescent="0.2">
      <c r="A238" s="258">
        <v>29</v>
      </c>
      <c r="B238" s="270" t="s">
        <v>289</v>
      </c>
      <c r="C238" s="330" t="s">
        <v>290</v>
      </c>
      <c r="D238" s="283" t="s">
        <v>291</v>
      </c>
      <c r="E238" s="296">
        <v>5.61</v>
      </c>
      <c r="F238" s="316"/>
      <c r="G238" s="317">
        <f>ROUND(E238*F238,2)</f>
        <v>0</v>
      </c>
      <c r="H238" s="317" t="s">
        <v>150</v>
      </c>
      <c r="I238" s="318" t="s">
        <v>292</v>
      </c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 t="s">
        <v>126</v>
      </c>
      <c r="AF238" s="244"/>
      <c r="AG238" s="244"/>
      <c r="AH238" s="244"/>
      <c r="AI238" s="244"/>
      <c r="AJ238" s="244"/>
      <c r="AK238" s="244"/>
      <c r="AL238" s="244"/>
      <c r="AM238" s="244">
        <v>21</v>
      </c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ht="33.75" outlineLevel="1" x14ac:dyDescent="0.2">
      <c r="A239" s="247"/>
      <c r="B239" s="250"/>
      <c r="C239" s="331" t="s">
        <v>249</v>
      </c>
      <c r="D239" s="279"/>
      <c r="E239" s="292"/>
      <c r="F239" s="314"/>
      <c r="G239" s="314"/>
      <c r="H239" s="305"/>
      <c r="I239" s="306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 t="s">
        <v>160</v>
      </c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outlineLevel="1" x14ac:dyDescent="0.2">
      <c r="A240" s="247"/>
      <c r="B240" s="250"/>
      <c r="C240" s="333" t="s">
        <v>250</v>
      </c>
      <c r="D240" s="279"/>
      <c r="E240" s="292"/>
      <c r="F240" s="314"/>
      <c r="G240" s="314"/>
      <c r="H240" s="305"/>
      <c r="I240" s="306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 t="s">
        <v>160</v>
      </c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outlineLevel="1" x14ac:dyDescent="0.2">
      <c r="A241" s="247"/>
      <c r="B241" s="250"/>
      <c r="C241" s="333" t="s">
        <v>251</v>
      </c>
      <c r="D241" s="279"/>
      <c r="E241" s="292"/>
      <c r="F241" s="314"/>
      <c r="G241" s="314"/>
      <c r="H241" s="305"/>
      <c r="I241" s="306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 t="s">
        <v>160</v>
      </c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</row>
    <row r="242" spans="1:60" outlineLevel="1" x14ac:dyDescent="0.2">
      <c r="A242" s="247"/>
      <c r="B242" s="250"/>
      <c r="C242" s="333" t="s">
        <v>252</v>
      </c>
      <c r="D242" s="279"/>
      <c r="E242" s="292"/>
      <c r="F242" s="314"/>
      <c r="G242" s="314"/>
      <c r="H242" s="305"/>
      <c r="I242" s="306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 t="s">
        <v>160</v>
      </c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outlineLevel="1" x14ac:dyDescent="0.2">
      <c r="A243" s="247"/>
      <c r="B243" s="250"/>
      <c r="C243" s="333" t="s">
        <v>253</v>
      </c>
      <c r="D243" s="279"/>
      <c r="E243" s="292"/>
      <c r="F243" s="314"/>
      <c r="G243" s="314"/>
      <c r="H243" s="305"/>
      <c r="I243" s="306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 t="s">
        <v>160</v>
      </c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1" x14ac:dyDescent="0.2">
      <c r="A244" s="247"/>
      <c r="B244" s="250"/>
      <c r="C244" s="333" t="s">
        <v>254</v>
      </c>
      <c r="D244" s="279"/>
      <c r="E244" s="292"/>
      <c r="F244" s="314"/>
      <c r="G244" s="314"/>
      <c r="H244" s="305"/>
      <c r="I244" s="306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 t="s">
        <v>160</v>
      </c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1" x14ac:dyDescent="0.2">
      <c r="A245" s="247"/>
      <c r="B245" s="250"/>
      <c r="C245" s="333" t="s">
        <v>255</v>
      </c>
      <c r="D245" s="279"/>
      <c r="E245" s="292"/>
      <c r="F245" s="314"/>
      <c r="G245" s="314"/>
      <c r="H245" s="305"/>
      <c r="I245" s="306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 t="s">
        <v>160</v>
      </c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outlineLevel="1" x14ac:dyDescent="0.2">
      <c r="A246" s="247"/>
      <c r="B246" s="250"/>
      <c r="C246" s="333" t="s">
        <v>250</v>
      </c>
      <c r="D246" s="279"/>
      <c r="E246" s="292"/>
      <c r="F246" s="314"/>
      <c r="G246" s="314"/>
      <c r="H246" s="305"/>
      <c r="I246" s="306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 t="s">
        <v>160</v>
      </c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outlineLevel="1" x14ac:dyDescent="0.2">
      <c r="A247" s="247"/>
      <c r="B247" s="250"/>
      <c r="C247" s="333" t="s">
        <v>256</v>
      </c>
      <c r="D247" s="279"/>
      <c r="E247" s="292"/>
      <c r="F247" s="314"/>
      <c r="G247" s="314"/>
      <c r="H247" s="305"/>
      <c r="I247" s="306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 t="s">
        <v>160</v>
      </c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outlineLevel="1" x14ac:dyDescent="0.2">
      <c r="A248" s="247"/>
      <c r="B248" s="250"/>
      <c r="C248" s="333" t="s">
        <v>257</v>
      </c>
      <c r="D248" s="279"/>
      <c r="E248" s="292"/>
      <c r="F248" s="314"/>
      <c r="G248" s="314"/>
      <c r="H248" s="305"/>
      <c r="I248" s="306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 t="s">
        <v>160</v>
      </c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outlineLevel="1" x14ac:dyDescent="0.2">
      <c r="A249" s="247"/>
      <c r="B249" s="250"/>
      <c r="C249" s="333" t="s">
        <v>250</v>
      </c>
      <c r="D249" s="279"/>
      <c r="E249" s="292"/>
      <c r="F249" s="314"/>
      <c r="G249" s="314"/>
      <c r="H249" s="305"/>
      <c r="I249" s="306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 t="s">
        <v>160</v>
      </c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</row>
    <row r="250" spans="1:60" outlineLevel="1" x14ac:dyDescent="0.2">
      <c r="A250" s="247"/>
      <c r="B250" s="250"/>
      <c r="C250" s="333" t="s">
        <v>258</v>
      </c>
      <c r="D250" s="279"/>
      <c r="E250" s="292"/>
      <c r="F250" s="314"/>
      <c r="G250" s="314"/>
      <c r="H250" s="305"/>
      <c r="I250" s="306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 t="s">
        <v>160</v>
      </c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1" x14ac:dyDescent="0.2">
      <c r="A251" s="247"/>
      <c r="B251" s="250"/>
      <c r="C251" s="333" t="s">
        <v>259</v>
      </c>
      <c r="D251" s="279"/>
      <c r="E251" s="292"/>
      <c r="F251" s="314"/>
      <c r="G251" s="314"/>
      <c r="H251" s="305"/>
      <c r="I251" s="306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 t="s">
        <v>160</v>
      </c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47"/>
      <c r="B252" s="250"/>
      <c r="C252" s="333" t="s">
        <v>260</v>
      </c>
      <c r="D252" s="279"/>
      <c r="E252" s="292"/>
      <c r="F252" s="314"/>
      <c r="G252" s="314"/>
      <c r="H252" s="305"/>
      <c r="I252" s="306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 t="s">
        <v>160</v>
      </c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outlineLevel="1" x14ac:dyDescent="0.2">
      <c r="A253" s="247"/>
      <c r="B253" s="250"/>
      <c r="C253" s="333" t="s">
        <v>250</v>
      </c>
      <c r="D253" s="279"/>
      <c r="E253" s="292"/>
      <c r="F253" s="314"/>
      <c r="G253" s="314"/>
      <c r="H253" s="305"/>
      <c r="I253" s="306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 t="s">
        <v>160</v>
      </c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outlineLevel="1" x14ac:dyDescent="0.2">
      <c r="A254" s="247"/>
      <c r="B254" s="250"/>
      <c r="C254" s="333" t="s">
        <v>261</v>
      </c>
      <c r="D254" s="279"/>
      <c r="E254" s="292"/>
      <c r="F254" s="314"/>
      <c r="G254" s="314"/>
      <c r="H254" s="305"/>
      <c r="I254" s="306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 t="s">
        <v>160</v>
      </c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</row>
    <row r="255" spans="1:60" outlineLevel="1" x14ac:dyDescent="0.2">
      <c r="A255" s="247"/>
      <c r="B255" s="250"/>
      <c r="C255" s="333" t="s">
        <v>262</v>
      </c>
      <c r="D255" s="279"/>
      <c r="E255" s="292"/>
      <c r="F255" s="314"/>
      <c r="G255" s="314"/>
      <c r="H255" s="305"/>
      <c r="I255" s="306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 t="s">
        <v>160</v>
      </c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outlineLevel="1" x14ac:dyDescent="0.2">
      <c r="A256" s="247"/>
      <c r="B256" s="250"/>
      <c r="C256" s="333" t="s">
        <v>263</v>
      </c>
      <c r="D256" s="279"/>
      <c r="E256" s="292"/>
      <c r="F256" s="314"/>
      <c r="G256" s="314"/>
      <c r="H256" s="305"/>
      <c r="I256" s="306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 t="s">
        <v>160</v>
      </c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outlineLevel="1" x14ac:dyDescent="0.2">
      <c r="A257" s="247"/>
      <c r="B257" s="250"/>
      <c r="C257" s="333" t="s">
        <v>264</v>
      </c>
      <c r="D257" s="279"/>
      <c r="E257" s="292"/>
      <c r="F257" s="314"/>
      <c r="G257" s="314"/>
      <c r="H257" s="305"/>
      <c r="I257" s="306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 t="s">
        <v>160</v>
      </c>
      <c r="AF257" s="244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outlineLevel="1" x14ac:dyDescent="0.2">
      <c r="A258" s="247"/>
      <c r="B258" s="250"/>
      <c r="C258" s="329" t="s">
        <v>293</v>
      </c>
      <c r="D258" s="280"/>
      <c r="E258" s="293">
        <v>5.61</v>
      </c>
      <c r="F258" s="315"/>
      <c r="G258" s="315"/>
      <c r="H258" s="315"/>
      <c r="I258" s="347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 t="s">
        <v>128</v>
      </c>
      <c r="AF258" s="244">
        <v>0</v>
      </c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outlineLevel="1" x14ac:dyDescent="0.2">
      <c r="A259" s="252"/>
      <c r="B259" s="251" t="s">
        <v>294</v>
      </c>
      <c r="C259" s="326"/>
      <c r="D259" s="273"/>
      <c r="E259" s="286"/>
      <c r="F259" s="301"/>
      <c r="G259" s="301"/>
      <c r="H259" s="302"/>
      <c r="I259" s="303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>
        <v>0</v>
      </c>
      <c r="AD259" s="244"/>
      <c r="AE259" s="244" t="s">
        <v>117</v>
      </c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outlineLevel="1" x14ac:dyDescent="0.2">
      <c r="A260" s="246"/>
      <c r="B260" s="253" t="s">
        <v>295</v>
      </c>
      <c r="C260" s="327"/>
      <c r="D260" s="274"/>
      <c r="E260" s="287"/>
      <c r="F260" s="304"/>
      <c r="G260" s="304"/>
      <c r="H260" s="305"/>
      <c r="I260" s="306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 t="s">
        <v>119</v>
      </c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</row>
    <row r="261" spans="1:60" outlineLevel="1" x14ac:dyDescent="0.2">
      <c r="A261" s="256">
        <v>30</v>
      </c>
      <c r="B261" s="267" t="s">
        <v>296</v>
      </c>
      <c r="C261" s="328" t="s">
        <v>297</v>
      </c>
      <c r="D261" s="275" t="s">
        <v>158</v>
      </c>
      <c r="E261" s="288">
        <v>81.694999999999993</v>
      </c>
      <c r="F261" s="307"/>
      <c r="G261" s="308">
        <f>ROUND(E261*F261,2)</f>
        <v>0</v>
      </c>
      <c r="H261" s="308" t="s">
        <v>150</v>
      </c>
      <c r="I261" s="308" t="s">
        <v>125</v>
      </c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 t="s">
        <v>126</v>
      </c>
      <c r="AF261" s="244"/>
      <c r="AG261" s="244"/>
      <c r="AH261" s="244"/>
      <c r="AI261" s="244"/>
      <c r="AJ261" s="244"/>
      <c r="AK261" s="244"/>
      <c r="AL261" s="244"/>
      <c r="AM261" s="244">
        <v>21</v>
      </c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ht="22.5" outlineLevel="1" x14ac:dyDescent="0.2">
      <c r="A262" s="247"/>
      <c r="B262" s="250"/>
      <c r="C262" s="331" t="s">
        <v>298</v>
      </c>
      <c r="D262" s="279"/>
      <c r="E262" s="292"/>
      <c r="F262" s="314"/>
      <c r="G262" s="314"/>
      <c r="H262" s="305"/>
      <c r="I262" s="306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 t="s">
        <v>160</v>
      </c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outlineLevel="1" x14ac:dyDescent="0.2">
      <c r="A263" s="247"/>
      <c r="B263" s="250"/>
      <c r="C263" s="332" t="s">
        <v>299</v>
      </c>
      <c r="D263" s="282"/>
      <c r="E263" s="295">
        <v>108.20959999999999</v>
      </c>
      <c r="F263" s="315"/>
      <c r="G263" s="315"/>
      <c r="H263" s="315"/>
      <c r="I263" s="347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 t="s">
        <v>128</v>
      </c>
      <c r="AF263" s="244">
        <v>0</v>
      </c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</row>
    <row r="264" spans="1:60" outlineLevel="1" x14ac:dyDescent="0.2">
      <c r="A264" s="247"/>
      <c r="B264" s="250"/>
      <c r="C264" s="332" t="s">
        <v>300</v>
      </c>
      <c r="D264" s="282"/>
      <c r="E264" s="295">
        <v>-29.814599999999999</v>
      </c>
      <c r="F264" s="305"/>
      <c r="G264" s="305"/>
      <c r="H264" s="305"/>
      <c r="I264" s="306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 t="s">
        <v>128</v>
      </c>
      <c r="AF264" s="244">
        <v>0</v>
      </c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outlineLevel="1" x14ac:dyDescent="0.2">
      <c r="A265" s="247"/>
      <c r="B265" s="250"/>
      <c r="C265" s="329" t="s">
        <v>301</v>
      </c>
      <c r="D265" s="280"/>
      <c r="E265" s="293">
        <v>3.3</v>
      </c>
      <c r="F265" s="305"/>
      <c r="G265" s="305"/>
      <c r="H265" s="305"/>
      <c r="I265" s="306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 t="s">
        <v>128</v>
      </c>
      <c r="AF265" s="244">
        <v>0</v>
      </c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outlineLevel="1" x14ac:dyDescent="0.2">
      <c r="A266" s="252"/>
      <c r="B266" s="251" t="s">
        <v>302</v>
      </c>
      <c r="C266" s="326"/>
      <c r="D266" s="273"/>
      <c r="E266" s="286"/>
      <c r="F266" s="301"/>
      <c r="G266" s="301"/>
      <c r="H266" s="302"/>
      <c r="I266" s="303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>
        <v>0</v>
      </c>
      <c r="AD266" s="244"/>
      <c r="AE266" s="244" t="s">
        <v>117</v>
      </c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ht="22.5" outlineLevel="1" x14ac:dyDescent="0.2">
      <c r="A267" s="246"/>
      <c r="B267" s="253" t="s">
        <v>303</v>
      </c>
      <c r="C267" s="327"/>
      <c r="D267" s="274"/>
      <c r="E267" s="287"/>
      <c r="F267" s="304"/>
      <c r="G267" s="304"/>
      <c r="H267" s="305"/>
      <c r="I267" s="306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 t="s">
        <v>119</v>
      </c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59" t="str">
        <f>B267</f>
        <v>sypaninou z vhodných hornin tř. 1 - 4 nebo materiálem připraveným podél výkopu ve vzdálenosti do 3 m od jeho kraje, pro jakoukoliv hloubku výkopu a jakoukoliv míru zhutnění,</v>
      </c>
      <c r="BA267" s="244"/>
      <c r="BB267" s="244"/>
      <c r="BC267" s="244"/>
      <c r="BD267" s="244"/>
      <c r="BE267" s="244"/>
      <c r="BF267" s="244"/>
      <c r="BG267" s="244"/>
      <c r="BH267" s="244"/>
    </row>
    <row r="268" spans="1:60" outlineLevel="1" x14ac:dyDescent="0.2">
      <c r="A268" s="256">
        <v>31</v>
      </c>
      <c r="B268" s="267" t="s">
        <v>304</v>
      </c>
      <c r="C268" s="328" t="s">
        <v>305</v>
      </c>
      <c r="D268" s="275" t="s">
        <v>158</v>
      </c>
      <c r="E268" s="288">
        <v>13.1432</v>
      </c>
      <c r="F268" s="307"/>
      <c r="G268" s="308">
        <f>ROUND(E268*F268,2)</f>
        <v>0</v>
      </c>
      <c r="H268" s="308" t="s">
        <v>150</v>
      </c>
      <c r="I268" s="308" t="s">
        <v>125</v>
      </c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 t="s">
        <v>126</v>
      </c>
      <c r="AF268" s="244"/>
      <c r="AG268" s="244"/>
      <c r="AH268" s="244"/>
      <c r="AI268" s="244"/>
      <c r="AJ268" s="244"/>
      <c r="AK268" s="244"/>
      <c r="AL268" s="244"/>
      <c r="AM268" s="244">
        <v>21</v>
      </c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ht="22.5" outlineLevel="1" x14ac:dyDescent="0.2">
      <c r="A269" s="247"/>
      <c r="B269" s="250"/>
      <c r="C269" s="331" t="s">
        <v>306</v>
      </c>
      <c r="D269" s="279"/>
      <c r="E269" s="292"/>
      <c r="F269" s="314"/>
      <c r="G269" s="314"/>
      <c r="H269" s="305"/>
      <c r="I269" s="306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 t="s">
        <v>160</v>
      </c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outlineLevel="1" x14ac:dyDescent="0.2">
      <c r="A270" s="247"/>
      <c r="B270" s="250"/>
      <c r="C270" s="332" t="s">
        <v>307</v>
      </c>
      <c r="D270" s="282"/>
      <c r="E270" s="295">
        <v>1.82805</v>
      </c>
      <c r="F270" s="315"/>
      <c r="G270" s="315"/>
      <c r="H270" s="315"/>
      <c r="I270" s="347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 t="s">
        <v>128</v>
      </c>
      <c r="AF270" s="244">
        <v>0</v>
      </c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outlineLevel="1" x14ac:dyDescent="0.2">
      <c r="A271" s="247"/>
      <c r="B271" s="250"/>
      <c r="C271" s="329" t="s">
        <v>308</v>
      </c>
      <c r="D271" s="280"/>
      <c r="E271" s="293">
        <v>11.31514</v>
      </c>
      <c r="F271" s="305"/>
      <c r="G271" s="305"/>
      <c r="H271" s="305"/>
      <c r="I271" s="306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 t="s">
        <v>128</v>
      </c>
      <c r="AF271" s="244">
        <v>0</v>
      </c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outlineLevel="1" x14ac:dyDescent="0.2">
      <c r="A272" s="252"/>
      <c r="B272" s="251" t="s">
        <v>309</v>
      </c>
      <c r="C272" s="326"/>
      <c r="D272" s="273"/>
      <c r="E272" s="286"/>
      <c r="F272" s="301"/>
      <c r="G272" s="301"/>
      <c r="H272" s="302"/>
      <c r="I272" s="303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>
        <v>0</v>
      </c>
      <c r="AD272" s="244"/>
      <c r="AE272" s="244" t="s">
        <v>117</v>
      </c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outlineLevel="1" x14ac:dyDescent="0.2">
      <c r="A273" s="246"/>
      <c r="B273" s="253" t="s">
        <v>310</v>
      </c>
      <c r="C273" s="327"/>
      <c r="D273" s="274"/>
      <c r="E273" s="287"/>
      <c r="F273" s="304"/>
      <c r="G273" s="304"/>
      <c r="H273" s="305"/>
      <c r="I273" s="306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 t="s">
        <v>119</v>
      </c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outlineLevel="1" x14ac:dyDescent="0.2">
      <c r="A274" s="256">
        <v>32</v>
      </c>
      <c r="B274" s="267" t="s">
        <v>311</v>
      </c>
      <c r="C274" s="328" t="s">
        <v>312</v>
      </c>
      <c r="D274" s="275" t="s">
        <v>123</v>
      </c>
      <c r="E274" s="288">
        <v>18.72</v>
      </c>
      <c r="F274" s="307"/>
      <c r="G274" s="308">
        <f>ROUND(E274*F274,2)</f>
        <v>0</v>
      </c>
      <c r="H274" s="308" t="s">
        <v>313</v>
      </c>
      <c r="I274" s="308" t="s">
        <v>125</v>
      </c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 t="s">
        <v>126</v>
      </c>
      <c r="AF274" s="244"/>
      <c r="AG274" s="244"/>
      <c r="AH274" s="244"/>
      <c r="AI274" s="244"/>
      <c r="AJ274" s="244"/>
      <c r="AK274" s="244"/>
      <c r="AL274" s="244"/>
      <c r="AM274" s="244">
        <v>21</v>
      </c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outlineLevel="1" x14ac:dyDescent="0.2">
      <c r="A275" s="247"/>
      <c r="B275" s="250"/>
      <c r="C275" s="331" t="s">
        <v>314</v>
      </c>
      <c r="D275" s="279"/>
      <c r="E275" s="292"/>
      <c r="F275" s="314"/>
      <c r="G275" s="314"/>
      <c r="H275" s="305"/>
      <c r="I275" s="306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 t="s">
        <v>160</v>
      </c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outlineLevel="1" x14ac:dyDescent="0.2">
      <c r="A276" s="247"/>
      <c r="B276" s="250"/>
      <c r="C276" s="329" t="s">
        <v>315</v>
      </c>
      <c r="D276" s="280"/>
      <c r="E276" s="293">
        <v>18.72</v>
      </c>
      <c r="F276" s="315"/>
      <c r="G276" s="315"/>
      <c r="H276" s="315"/>
      <c r="I276" s="347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 t="s">
        <v>128</v>
      </c>
      <c r="AF276" s="244">
        <v>0</v>
      </c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1" x14ac:dyDescent="0.2">
      <c r="A277" s="252"/>
      <c r="B277" s="251" t="s">
        <v>316</v>
      </c>
      <c r="C277" s="326"/>
      <c r="D277" s="273"/>
      <c r="E277" s="286"/>
      <c r="F277" s="301"/>
      <c r="G277" s="301"/>
      <c r="H277" s="302"/>
      <c r="I277" s="303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>
        <v>0</v>
      </c>
      <c r="AD277" s="244"/>
      <c r="AE277" s="244" t="s">
        <v>117</v>
      </c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outlineLevel="1" x14ac:dyDescent="0.2">
      <c r="A278" s="246"/>
      <c r="B278" s="253" t="s">
        <v>317</v>
      </c>
      <c r="C278" s="327"/>
      <c r="D278" s="274"/>
      <c r="E278" s="287"/>
      <c r="F278" s="304"/>
      <c r="G278" s="304"/>
      <c r="H278" s="305"/>
      <c r="I278" s="306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 t="s">
        <v>119</v>
      </c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outlineLevel="1" x14ac:dyDescent="0.2">
      <c r="A279" s="256">
        <v>33</v>
      </c>
      <c r="B279" s="267" t="s">
        <v>318</v>
      </c>
      <c r="C279" s="328" t="s">
        <v>319</v>
      </c>
      <c r="D279" s="275" t="s">
        <v>123</v>
      </c>
      <c r="E279" s="288">
        <v>18.72</v>
      </c>
      <c r="F279" s="307"/>
      <c r="G279" s="308">
        <f>ROUND(E279*F279,2)</f>
        <v>0</v>
      </c>
      <c r="H279" s="308" t="s">
        <v>150</v>
      </c>
      <c r="I279" s="308" t="s">
        <v>125</v>
      </c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 t="s">
        <v>126</v>
      </c>
      <c r="AF279" s="244"/>
      <c r="AG279" s="244"/>
      <c r="AH279" s="244"/>
      <c r="AI279" s="244"/>
      <c r="AJ279" s="244"/>
      <c r="AK279" s="244"/>
      <c r="AL279" s="244"/>
      <c r="AM279" s="244">
        <v>21</v>
      </c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outlineLevel="1" x14ac:dyDescent="0.2">
      <c r="A280" s="247"/>
      <c r="B280" s="250"/>
      <c r="C280" s="331" t="s">
        <v>314</v>
      </c>
      <c r="D280" s="279"/>
      <c r="E280" s="292"/>
      <c r="F280" s="314"/>
      <c r="G280" s="314"/>
      <c r="H280" s="305"/>
      <c r="I280" s="306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 t="s">
        <v>160</v>
      </c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</row>
    <row r="281" spans="1:60" outlineLevel="1" x14ac:dyDescent="0.2">
      <c r="A281" s="252"/>
      <c r="B281" s="251" t="s">
        <v>320</v>
      </c>
      <c r="C281" s="326"/>
      <c r="D281" s="273"/>
      <c r="E281" s="286"/>
      <c r="F281" s="301"/>
      <c r="G281" s="301"/>
      <c r="H281" s="302"/>
      <c r="I281" s="303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>
        <v>0</v>
      </c>
      <c r="AD281" s="244"/>
      <c r="AE281" s="244" t="s">
        <v>117</v>
      </c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outlineLevel="1" x14ac:dyDescent="0.2">
      <c r="A282" s="246"/>
      <c r="B282" s="253" t="s">
        <v>321</v>
      </c>
      <c r="C282" s="327"/>
      <c r="D282" s="274"/>
      <c r="E282" s="287"/>
      <c r="F282" s="304"/>
      <c r="G282" s="304"/>
      <c r="H282" s="305"/>
      <c r="I282" s="306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 t="s">
        <v>119</v>
      </c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outlineLevel="1" x14ac:dyDescent="0.2">
      <c r="A283" s="256">
        <v>34</v>
      </c>
      <c r="B283" s="267" t="s">
        <v>322</v>
      </c>
      <c r="C283" s="328" t="s">
        <v>323</v>
      </c>
      <c r="D283" s="275" t="s">
        <v>123</v>
      </c>
      <c r="E283" s="288">
        <v>18.72</v>
      </c>
      <c r="F283" s="307"/>
      <c r="G283" s="308">
        <f>ROUND(E283*F283,2)</f>
        <v>0</v>
      </c>
      <c r="H283" s="308" t="s">
        <v>150</v>
      </c>
      <c r="I283" s="308" t="s">
        <v>125</v>
      </c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 t="s">
        <v>126</v>
      </c>
      <c r="AF283" s="244"/>
      <c r="AG283" s="244"/>
      <c r="AH283" s="244"/>
      <c r="AI283" s="244"/>
      <c r="AJ283" s="244"/>
      <c r="AK283" s="244"/>
      <c r="AL283" s="244"/>
      <c r="AM283" s="244">
        <v>21</v>
      </c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1" x14ac:dyDescent="0.2">
      <c r="A284" s="247"/>
      <c r="B284" s="250"/>
      <c r="C284" s="331" t="s">
        <v>324</v>
      </c>
      <c r="D284" s="279"/>
      <c r="E284" s="292"/>
      <c r="F284" s="314"/>
      <c r="G284" s="314"/>
      <c r="H284" s="305"/>
      <c r="I284" s="306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 t="s">
        <v>160</v>
      </c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outlineLevel="1" x14ac:dyDescent="0.2">
      <c r="A285" s="252"/>
      <c r="B285" s="251" t="s">
        <v>325</v>
      </c>
      <c r="C285" s="326"/>
      <c r="D285" s="273"/>
      <c r="E285" s="286"/>
      <c r="F285" s="301"/>
      <c r="G285" s="301"/>
      <c r="H285" s="302"/>
      <c r="I285" s="303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>
        <v>0</v>
      </c>
      <c r="AD285" s="244"/>
      <c r="AE285" s="244" t="s">
        <v>117</v>
      </c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outlineLevel="1" x14ac:dyDescent="0.2">
      <c r="A286" s="254">
        <v>35</v>
      </c>
      <c r="B286" s="269" t="s">
        <v>326</v>
      </c>
      <c r="C286" s="328" t="s">
        <v>327</v>
      </c>
      <c r="D286" s="278" t="s">
        <v>158</v>
      </c>
      <c r="E286" s="291">
        <v>0.76339999999999997</v>
      </c>
      <c r="F286" s="312"/>
      <c r="G286" s="313">
        <f>ROUND(E286*F286,2)</f>
        <v>0</v>
      </c>
      <c r="H286" s="313" t="s">
        <v>150</v>
      </c>
      <c r="I286" s="313" t="s">
        <v>125</v>
      </c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 t="s">
        <v>126</v>
      </c>
      <c r="AF286" s="244"/>
      <c r="AG286" s="244"/>
      <c r="AH286" s="244"/>
      <c r="AI286" s="244"/>
      <c r="AJ286" s="244"/>
      <c r="AK286" s="244"/>
      <c r="AL286" s="244"/>
      <c r="AM286" s="244">
        <v>21</v>
      </c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outlineLevel="1" x14ac:dyDescent="0.2">
      <c r="A287" s="255">
        <v>36</v>
      </c>
      <c r="B287" s="269" t="s">
        <v>328</v>
      </c>
      <c r="C287" s="330" t="s">
        <v>329</v>
      </c>
      <c r="D287" s="278" t="s">
        <v>158</v>
      </c>
      <c r="E287" s="291">
        <v>29.051200000000001</v>
      </c>
      <c r="F287" s="312"/>
      <c r="G287" s="313">
        <f>ROUND(E287*F287,2)</f>
        <v>0</v>
      </c>
      <c r="H287" s="313" t="s">
        <v>150</v>
      </c>
      <c r="I287" s="313" t="s">
        <v>125</v>
      </c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 t="s">
        <v>135</v>
      </c>
      <c r="AF287" s="244"/>
      <c r="AG287" s="244"/>
      <c r="AH287" s="244"/>
      <c r="AI287" s="244"/>
      <c r="AJ287" s="244"/>
      <c r="AK287" s="244"/>
      <c r="AL287" s="244"/>
      <c r="AM287" s="244">
        <v>21</v>
      </c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</row>
    <row r="288" spans="1:60" outlineLevel="1" x14ac:dyDescent="0.2">
      <c r="A288" s="260">
        <v>37</v>
      </c>
      <c r="B288" s="267" t="s">
        <v>330</v>
      </c>
      <c r="C288" s="330" t="s">
        <v>331</v>
      </c>
      <c r="D288" s="275" t="s">
        <v>332</v>
      </c>
      <c r="E288" s="288">
        <v>0.4914</v>
      </c>
      <c r="F288" s="307"/>
      <c r="G288" s="308">
        <f>ROUND(E288*F288,2)</f>
        <v>0</v>
      </c>
      <c r="H288" s="308" t="s">
        <v>333</v>
      </c>
      <c r="I288" s="308" t="s">
        <v>125</v>
      </c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 t="s">
        <v>334</v>
      </c>
      <c r="AF288" s="244"/>
      <c r="AG288" s="244"/>
      <c r="AH288" s="244"/>
      <c r="AI288" s="244"/>
      <c r="AJ288" s="244"/>
      <c r="AK288" s="244"/>
      <c r="AL288" s="244"/>
      <c r="AM288" s="244">
        <v>21</v>
      </c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</row>
    <row r="289" spans="1:60" outlineLevel="1" x14ac:dyDescent="0.2">
      <c r="A289" s="247"/>
      <c r="B289" s="250"/>
      <c r="C289" s="329" t="s">
        <v>335</v>
      </c>
      <c r="D289" s="276"/>
      <c r="E289" s="289">
        <v>0.4914</v>
      </c>
      <c r="F289" s="305"/>
      <c r="G289" s="305"/>
      <c r="H289" s="305"/>
      <c r="I289" s="306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 t="s">
        <v>128</v>
      </c>
      <c r="AF289" s="244">
        <v>0</v>
      </c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outlineLevel="1" x14ac:dyDescent="0.2">
      <c r="A290" s="258">
        <v>38</v>
      </c>
      <c r="B290" s="270" t="s">
        <v>336</v>
      </c>
      <c r="C290" s="330" t="s">
        <v>337</v>
      </c>
      <c r="D290" s="283" t="s">
        <v>291</v>
      </c>
      <c r="E290" s="296">
        <v>22.5669</v>
      </c>
      <c r="F290" s="316"/>
      <c r="G290" s="317">
        <f>ROUND(E290*F290,2)</f>
        <v>0</v>
      </c>
      <c r="H290" s="317" t="s">
        <v>333</v>
      </c>
      <c r="I290" s="318" t="s">
        <v>125</v>
      </c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 t="s">
        <v>334</v>
      </c>
      <c r="AF290" s="244"/>
      <c r="AG290" s="244"/>
      <c r="AH290" s="244"/>
      <c r="AI290" s="244"/>
      <c r="AJ290" s="244"/>
      <c r="AK290" s="244"/>
      <c r="AL290" s="244"/>
      <c r="AM290" s="244">
        <v>21</v>
      </c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outlineLevel="1" x14ac:dyDescent="0.2">
      <c r="A291" s="247"/>
      <c r="B291" s="250"/>
      <c r="C291" s="329" t="s">
        <v>338</v>
      </c>
      <c r="D291" s="276"/>
      <c r="E291" s="289">
        <v>22.566870000000002</v>
      </c>
      <c r="F291" s="305"/>
      <c r="G291" s="305"/>
      <c r="H291" s="305"/>
      <c r="I291" s="306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 t="s">
        <v>128</v>
      </c>
      <c r="AF291" s="244">
        <v>0</v>
      </c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</row>
    <row r="292" spans="1:60" x14ac:dyDescent="0.2">
      <c r="A292" s="249" t="s">
        <v>114</v>
      </c>
      <c r="B292" s="266" t="s">
        <v>71</v>
      </c>
      <c r="C292" s="325" t="s">
        <v>72</v>
      </c>
      <c r="D292" s="272"/>
      <c r="E292" s="285"/>
      <c r="F292" s="298">
        <f>SUM(G293:G315)</f>
        <v>0</v>
      </c>
      <c r="G292" s="298"/>
      <c r="H292" s="299"/>
      <c r="I292" s="300"/>
      <c r="AE292" t="s">
        <v>115</v>
      </c>
    </row>
    <row r="293" spans="1:60" outlineLevel="1" x14ac:dyDescent="0.2">
      <c r="A293" s="252"/>
      <c r="B293" s="251" t="s">
        <v>339</v>
      </c>
      <c r="C293" s="326"/>
      <c r="D293" s="273"/>
      <c r="E293" s="286"/>
      <c r="F293" s="301"/>
      <c r="G293" s="301"/>
      <c r="H293" s="302"/>
      <c r="I293" s="303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>
        <v>0</v>
      </c>
      <c r="AD293" s="244"/>
      <c r="AE293" s="244" t="s">
        <v>117</v>
      </c>
      <c r="AF293" s="244"/>
      <c r="AG293" s="244"/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</row>
    <row r="294" spans="1:60" outlineLevel="1" x14ac:dyDescent="0.2">
      <c r="A294" s="246"/>
      <c r="B294" s="253" t="s">
        <v>340</v>
      </c>
      <c r="C294" s="327"/>
      <c r="D294" s="274"/>
      <c r="E294" s="287"/>
      <c r="F294" s="304"/>
      <c r="G294" s="304"/>
      <c r="H294" s="305"/>
      <c r="I294" s="306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 t="s">
        <v>119</v>
      </c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1" x14ac:dyDescent="0.2">
      <c r="A295" s="256">
        <v>39</v>
      </c>
      <c r="B295" s="267" t="s">
        <v>341</v>
      </c>
      <c r="C295" s="328" t="s">
        <v>342</v>
      </c>
      <c r="D295" s="275" t="s">
        <v>158</v>
      </c>
      <c r="E295" s="288">
        <v>2.8079999999999998</v>
      </c>
      <c r="F295" s="307"/>
      <c r="G295" s="308">
        <f>ROUND(E295*F295,2)</f>
        <v>0</v>
      </c>
      <c r="H295" s="308" t="s">
        <v>343</v>
      </c>
      <c r="I295" s="308" t="s">
        <v>125</v>
      </c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 t="s">
        <v>126</v>
      </c>
      <c r="AF295" s="244"/>
      <c r="AG295" s="244"/>
      <c r="AH295" s="244"/>
      <c r="AI295" s="244"/>
      <c r="AJ295" s="244"/>
      <c r="AK295" s="244"/>
      <c r="AL295" s="244"/>
      <c r="AM295" s="244">
        <v>21</v>
      </c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ht="22.5" outlineLevel="1" x14ac:dyDescent="0.2">
      <c r="A296" s="247"/>
      <c r="B296" s="250"/>
      <c r="C296" s="331" t="s">
        <v>344</v>
      </c>
      <c r="D296" s="279"/>
      <c r="E296" s="292"/>
      <c r="F296" s="314"/>
      <c r="G296" s="314"/>
      <c r="H296" s="305"/>
      <c r="I296" s="306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 t="s">
        <v>160</v>
      </c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1" x14ac:dyDescent="0.2">
      <c r="A297" s="247"/>
      <c r="B297" s="250"/>
      <c r="C297" s="332" t="s">
        <v>345</v>
      </c>
      <c r="D297" s="282"/>
      <c r="E297" s="295">
        <v>0.42</v>
      </c>
      <c r="F297" s="315"/>
      <c r="G297" s="315"/>
      <c r="H297" s="315"/>
      <c r="I297" s="347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 t="s">
        <v>128</v>
      </c>
      <c r="AF297" s="244">
        <v>0</v>
      </c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1" x14ac:dyDescent="0.2">
      <c r="A298" s="247"/>
      <c r="B298" s="250"/>
      <c r="C298" s="329" t="s">
        <v>346</v>
      </c>
      <c r="D298" s="280"/>
      <c r="E298" s="293">
        <v>2.3879999999999999</v>
      </c>
      <c r="F298" s="305"/>
      <c r="G298" s="305"/>
      <c r="H298" s="305"/>
      <c r="I298" s="306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 t="s">
        <v>128</v>
      </c>
      <c r="AF298" s="244">
        <v>0</v>
      </c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1" x14ac:dyDescent="0.2">
      <c r="A299" s="252"/>
      <c r="B299" s="251" t="s">
        <v>347</v>
      </c>
      <c r="C299" s="326"/>
      <c r="D299" s="273"/>
      <c r="E299" s="286"/>
      <c r="F299" s="301"/>
      <c r="G299" s="301"/>
      <c r="H299" s="302"/>
      <c r="I299" s="303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>
        <v>0</v>
      </c>
      <c r="AD299" s="244"/>
      <c r="AE299" s="244" t="s">
        <v>117</v>
      </c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1" x14ac:dyDescent="0.2">
      <c r="A300" s="246"/>
      <c r="B300" s="253" t="s">
        <v>348</v>
      </c>
      <c r="C300" s="327"/>
      <c r="D300" s="274"/>
      <c r="E300" s="287"/>
      <c r="F300" s="304"/>
      <c r="G300" s="304"/>
      <c r="H300" s="305"/>
      <c r="I300" s="306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>
        <v>1</v>
      </c>
      <c r="AD300" s="244"/>
      <c r="AE300" s="244" t="s">
        <v>117</v>
      </c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outlineLevel="1" x14ac:dyDescent="0.2">
      <c r="A301" s="256">
        <v>40</v>
      </c>
      <c r="B301" s="267" t="s">
        <v>349</v>
      </c>
      <c r="C301" s="328" t="s">
        <v>350</v>
      </c>
      <c r="D301" s="275" t="s">
        <v>351</v>
      </c>
      <c r="E301" s="288">
        <v>1</v>
      </c>
      <c r="F301" s="307"/>
      <c r="G301" s="308">
        <f>ROUND(E301*F301,2)</f>
        <v>0</v>
      </c>
      <c r="H301" s="308" t="s">
        <v>343</v>
      </c>
      <c r="I301" s="308" t="s">
        <v>125</v>
      </c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 t="s">
        <v>126</v>
      </c>
      <c r="AF301" s="244"/>
      <c r="AG301" s="244"/>
      <c r="AH301" s="244"/>
      <c r="AI301" s="244"/>
      <c r="AJ301" s="244"/>
      <c r="AK301" s="244"/>
      <c r="AL301" s="244"/>
      <c r="AM301" s="244">
        <v>21</v>
      </c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</row>
    <row r="302" spans="1:60" ht="33.75" outlineLevel="1" x14ac:dyDescent="0.2">
      <c r="A302" s="247"/>
      <c r="B302" s="250"/>
      <c r="C302" s="331" t="s">
        <v>352</v>
      </c>
      <c r="D302" s="279"/>
      <c r="E302" s="292"/>
      <c r="F302" s="314"/>
      <c r="G302" s="314"/>
      <c r="H302" s="305"/>
      <c r="I302" s="306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 t="s">
        <v>160</v>
      </c>
      <c r="AF302" s="244"/>
      <c r="AG302" s="244"/>
      <c r="AH302" s="244"/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1" x14ac:dyDescent="0.2">
      <c r="A303" s="252"/>
      <c r="B303" s="251" t="s">
        <v>353</v>
      </c>
      <c r="C303" s="326"/>
      <c r="D303" s="273"/>
      <c r="E303" s="286"/>
      <c r="F303" s="301"/>
      <c r="G303" s="301"/>
      <c r="H303" s="302"/>
      <c r="I303" s="303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>
        <v>0</v>
      </c>
      <c r="AD303" s="244"/>
      <c r="AE303" s="244" t="s">
        <v>117</v>
      </c>
      <c r="AF303" s="244"/>
      <c r="AG303" s="244"/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outlineLevel="1" x14ac:dyDescent="0.2">
      <c r="A304" s="246"/>
      <c r="B304" s="253" t="s">
        <v>354</v>
      </c>
      <c r="C304" s="327"/>
      <c r="D304" s="274"/>
      <c r="E304" s="287"/>
      <c r="F304" s="304"/>
      <c r="G304" s="304"/>
      <c r="H304" s="305"/>
      <c r="I304" s="306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 t="s">
        <v>119</v>
      </c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</row>
    <row r="305" spans="1:60" outlineLevel="1" x14ac:dyDescent="0.2">
      <c r="A305" s="256">
        <v>41</v>
      </c>
      <c r="B305" s="267" t="s">
        <v>355</v>
      </c>
      <c r="C305" s="328" t="s">
        <v>356</v>
      </c>
      <c r="D305" s="275" t="s">
        <v>158</v>
      </c>
      <c r="E305" s="288">
        <v>0.78800000000000003</v>
      </c>
      <c r="F305" s="307"/>
      <c r="G305" s="308">
        <f>ROUND(E305*F305,2)</f>
        <v>0</v>
      </c>
      <c r="H305" s="308" t="s">
        <v>343</v>
      </c>
      <c r="I305" s="308" t="s">
        <v>125</v>
      </c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 t="s">
        <v>126</v>
      </c>
      <c r="AF305" s="244"/>
      <c r="AG305" s="244"/>
      <c r="AH305" s="244"/>
      <c r="AI305" s="244"/>
      <c r="AJ305" s="244"/>
      <c r="AK305" s="244"/>
      <c r="AL305" s="244"/>
      <c r="AM305" s="244">
        <v>21</v>
      </c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</row>
    <row r="306" spans="1:60" ht="33.75" outlineLevel="1" x14ac:dyDescent="0.2">
      <c r="A306" s="247"/>
      <c r="B306" s="250"/>
      <c r="C306" s="331" t="s">
        <v>352</v>
      </c>
      <c r="D306" s="279"/>
      <c r="E306" s="292"/>
      <c r="F306" s="314"/>
      <c r="G306" s="314"/>
      <c r="H306" s="305"/>
      <c r="I306" s="306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 t="s">
        <v>160</v>
      </c>
      <c r="AF306" s="244"/>
      <c r="AG306" s="244"/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outlineLevel="1" x14ac:dyDescent="0.2">
      <c r="A307" s="247"/>
      <c r="B307" s="250"/>
      <c r="C307" s="329" t="s">
        <v>357</v>
      </c>
      <c r="D307" s="280"/>
      <c r="E307" s="293">
        <v>0.78800000000000003</v>
      </c>
      <c r="F307" s="315"/>
      <c r="G307" s="315"/>
      <c r="H307" s="315"/>
      <c r="I307" s="347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 t="s">
        <v>128</v>
      </c>
      <c r="AF307" s="244">
        <v>0</v>
      </c>
      <c r="AG307" s="244"/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outlineLevel="1" x14ac:dyDescent="0.2">
      <c r="A308" s="258">
        <v>42</v>
      </c>
      <c r="B308" s="270" t="s">
        <v>358</v>
      </c>
      <c r="C308" s="330" t="s">
        <v>359</v>
      </c>
      <c r="D308" s="283" t="s">
        <v>158</v>
      </c>
      <c r="E308" s="296">
        <v>1.1399999999999999</v>
      </c>
      <c r="F308" s="316"/>
      <c r="G308" s="317">
        <f>ROUND(E308*F308,2)</f>
        <v>0</v>
      </c>
      <c r="H308" s="317" t="s">
        <v>343</v>
      </c>
      <c r="I308" s="318" t="s">
        <v>125</v>
      </c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 t="s">
        <v>126</v>
      </c>
      <c r="AF308" s="244"/>
      <c r="AG308" s="244"/>
      <c r="AH308" s="244"/>
      <c r="AI308" s="244"/>
      <c r="AJ308" s="244"/>
      <c r="AK308" s="244"/>
      <c r="AL308" s="244"/>
      <c r="AM308" s="244">
        <v>21</v>
      </c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outlineLevel="1" x14ac:dyDescent="0.2">
      <c r="A309" s="247"/>
      <c r="B309" s="250"/>
      <c r="C309" s="329" t="s">
        <v>276</v>
      </c>
      <c r="D309" s="276"/>
      <c r="E309" s="289">
        <v>1.1399999999999999</v>
      </c>
      <c r="F309" s="305"/>
      <c r="G309" s="305"/>
      <c r="H309" s="305"/>
      <c r="I309" s="306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 t="s">
        <v>128</v>
      </c>
      <c r="AF309" s="244">
        <v>0</v>
      </c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</row>
    <row r="310" spans="1:60" outlineLevel="1" x14ac:dyDescent="0.2">
      <c r="A310" s="252"/>
      <c r="B310" s="251" t="s">
        <v>360</v>
      </c>
      <c r="C310" s="326"/>
      <c r="D310" s="273"/>
      <c r="E310" s="286"/>
      <c r="F310" s="301"/>
      <c r="G310" s="301"/>
      <c r="H310" s="302"/>
      <c r="I310" s="303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>
        <v>0</v>
      </c>
      <c r="AD310" s="244"/>
      <c r="AE310" s="244" t="s">
        <v>117</v>
      </c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56">
        <v>43</v>
      </c>
      <c r="B311" s="267" t="s">
        <v>361</v>
      </c>
      <c r="C311" s="328" t="s">
        <v>362</v>
      </c>
      <c r="D311" s="275" t="s">
        <v>123</v>
      </c>
      <c r="E311" s="288">
        <v>0.92</v>
      </c>
      <c r="F311" s="307"/>
      <c r="G311" s="308">
        <f>ROUND(E311*F311,2)</f>
        <v>0</v>
      </c>
      <c r="H311" s="308" t="s">
        <v>343</v>
      </c>
      <c r="I311" s="308" t="s">
        <v>292</v>
      </c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 t="s">
        <v>126</v>
      </c>
      <c r="AF311" s="244"/>
      <c r="AG311" s="244"/>
      <c r="AH311" s="244"/>
      <c r="AI311" s="244"/>
      <c r="AJ311" s="244"/>
      <c r="AK311" s="244"/>
      <c r="AL311" s="244"/>
      <c r="AM311" s="244">
        <v>21</v>
      </c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ht="33.75" outlineLevel="1" x14ac:dyDescent="0.2">
      <c r="A312" s="247"/>
      <c r="B312" s="250"/>
      <c r="C312" s="331" t="s">
        <v>352</v>
      </c>
      <c r="D312" s="279"/>
      <c r="E312" s="292"/>
      <c r="F312" s="314"/>
      <c r="G312" s="314"/>
      <c r="H312" s="305"/>
      <c r="I312" s="306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 t="s">
        <v>160</v>
      </c>
      <c r="AF312" s="244"/>
      <c r="AG312" s="244"/>
      <c r="AH312" s="244"/>
      <c r="AI312" s="244"/>
      <c r="AJ312" s="244"/>
      <c r="AK312" s="244"/>
      <c r="AL312" s="244"/>
      <c r="AM312" s="244"/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</row>
    <row r="313" spans="1:60" outlineLevel="1" x14ac:dyDescent="0.2">
      <c r="A313" s="247"/>
      <c r="B313" s="250"/>
      <c r="C313" s="329" t="s">
        <v>363</v>
      </c>
      <c r="D313" s="280"/>
      <c r="E313" s="293">
        <v>0.92</v>
      </c>
      <c r="F313" s="315"/>
      <c r="G313" s="315"/>
      <c r="H313" s="315"/>
      <c r="I313" s="347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 t="s">
        <v>128</v>
      </c>
      <c r="AF313" s="244">
        <v>0</v>
      </c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ht="22.5" outlineLevel="1" x14ac:dyDescent="0.2">
      <c r="A314" s="258">
        <v>44</v>
      </c>
      <c r="B314" s="270" t="s">
        <v>364</v>
      </c>
      <c r="C314" s="330" t="s">
        <v>365</v>
      </c>
      <c r="D314" s="283" t="s">
        <v>351</v>
      </c>
      <c r="E314" s="296">
        <v>1.01</v>
      </c>
      <c r="F314" s="316"/>
      <c r="G314" s="317">
        <f>ROUND(E314*F314,2)</f>
        <v>0</v>
      </c>
      <c r="H314" s="317" t="s">
        <v>333</v>
      </c>
      <c r="I314" s="318" t="s">
        <v>125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 t="s">
        <v>334</v>
      </c>
      <c r="AF314" s="244"/>
      <c r="AG314" s="244"/>
      <c r="AH314" s="244"/>
      <c r="AI314" s="244"/>
      <c r="AJ314" s="244"/>
      <c r="AK314" s="244"/>
      <c r="AL314" s="244"/>
      <c r="AM314" s="244">
        <v>21</v>
      </c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</row>
    <row r="315" spans="1:60" outlineLevel="1" x14ac:dyDescent="0.2">
      <c r="A315" s="247"/>
      <c r="B315" s="250"/>
      <c r="C315" s="329" t="s">
        <v>366</v>
      </c>
      <c r="D315" s="276"/>
      <c r="E315" s="289">
        <v>1.01</v>
      </c>
      <c r="F315" s="305"/>
      <c r="G315" s="305"/>
      <c r="H315" s="305"/>
      <c r="I315" s="306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 t="s">
        <v>128</v>
      </c>
      <c r="AF315" s="244">
        <v>0</v>
      </c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x14ac:dyDescent="0.2">
      <c r="A316" s="249" t="s">
        <v>114</v>
      </c>
      <c r="B316" s="266" t="s">
        <v>73</v>
      </c>
      <c r="C316" s="325" t="s">
        <v>74</v>
      </c>
      <c r="D316" s="272"/>
      <c r="E316" s="285"/>
      <c r="F316" s="298">
        <f>SUM(G317:G331)</f>
        <v>0</v>
      </c>
      <c r="G316" s="298"/>
      <c r="H316" s="299"/>
      <c r="I316" s="300"/>
      <c r="AE316" t="s">
        <v>115</v>
      </c>
    </row>
    <row r="317" spans="1:60" outlineLevel="1" x14ac:dyDescent="0.2">
      <c r="A317" s="252"/>
      <c r="B317" s="251" t="s">
        <v>367</v>
      </c>
      <c r="C317" s="326"/>
      <c r="D317" s="273"/>
      <c r="E317" s="286"/>
      <c r="F317" s="301"/>
      <c r="G317" s="301"/>
      <c r="H317" s="302"/>
      <c r="I317" s="303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>
        <v>0</v>
      </c>
      <c r="AD317" s="244"/>
      <c r="AE317" s="244" t="s">
        <v>117</v>
      </c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outlineLevel="1" x14ac:dyDescent="0.2">
      <c r="A318" s="246"/>
      <c r="B318" s="253" t="s">
        <v>368</v>
      </c>
      <c r="C318" s="327"/>
      <c r="D318" s="274"/>
      <c r="E318" s="287"/>
      <c r="F318" s="304"/>
      <c r="G318" s="304"/>
      <c r="H318" s="305"/>
      <c r="I318" s="306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 t="s">
        <v>119</v>
      </c>
      <c r="AF318" s="244"/>
      <c r="AG318" s="244"/>
      <c r="AH318" s="244"/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56">
        <v>45</v>
      </c>
      <c r="B319" s="267" t="s">
        <v>369</v>
      </c>
      <c r="C319" s="328" t="s">
        <v>370</v>
      </c>
      <c r="D319" s="275" t="s">
        <v>158</v>
      </c>
      <c r="E319" s="288">
        <v>3.4740000000000002</v>
      </c>
      <c r="F319" s="307"/>
      <c r="G319" s="308">
        <f>ROUND(E319*F319,2)</f>
        <v>0</v>
      </c>
      <c r="H319" s="308" t="s">
        <v>124</v>
      </c>
      <c r="I319" s="308" t="s">
        <v>125</v>
      </c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 t="s">
        <v>126</v>
      </c>
      <c r="AF319" s="244"/>
      <c r="AG319" s="244"/>
      <c r="AH319" s="244"/>
      <c r="AI319" s="244"/>
      <c r="AJ319" s="244"/>
      <c r="AK319" s="244"/>
      <c r="AL319" s="244"/>
      <c r="AM319" s="244">
        <v>21</v>
      </c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outlineLevel="1" x14ac:dyDescent="0.2">
      <c r="A320" s="247"/>
      <c r="B320" s="250"/>
      <c r="C320" s="332" t="s">
        <v>371</v>
      </c>
      <c r="D320" s="281"/>
      <c r="E320" s="294">
        <v>2.556</v>
      </c>
      <c r="F320" s="305"/>
      <c r="G320" s="305"/>
      <c r="H320" s="305"/>
      <c r="I320" s="306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 t="s">
        <v>128</v>
      </c>
      <c r="AF320" s="244">
        <v>0</v>
      </c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</row>
    <row r="321" spans="1:60" outlineLevel="1" x14ac:dyDescent="0.2">
      <c r="A321" s="247"/>
      <c r="B321" s="250"/>
      <c r="C321" s="329" t="s">
        <v>372</v>
      </c>
      <c r="D321" s="280"/>
      <c r="E321" s="293">
        <v>0.91800000000000004</v>
      </c>
      <c r="F321" s="305"/>
      <c r="G321" s="305"/>
      <c r="H321" s="305"/>
      <c r="I321" s="306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 t="s">
        <v>128</v>
      </c>
      <c r="AF321" s="244">
        <v>0</v>
      </c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1" x14ac:dyDescent="0.2">
      <c r="A322" s="258">
        <v>46</v>
      </c>
      <c r="B322" s="270" t="s">
        <v>373</v>
      </c>
      <c r="C322" s="330" t="s">
        <v>374</v>
      </c>
      <c r="D322" s="283" t="s">
        <v>291</v>
      </c>
      <c r="E322" s="296">
        <v>4.9775999999999998</v>
      </c>
      <c r="F322" s="316"/>
      <c r="G322" s="317">
        <f>ROUND(E322*F322,2)</f>
        <v>0</v>
      </c>
      <c r="H322" s="317" t="s">
        <v>124</v>
      </c>
      <c r="I322" s="318" t="s">
        <v>125</v>
      </c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 t="s">
        <v>126</v>
      </c>
      <c r="AF322" s="244"/>
      <c r="AG322" s="244"/>
      <c r="AH322" s="244"/>
      <c r="AI322" s="244"/>
      <c r="AJ322" s="244"/>
      <c r="AK322" s="244"/>
      <c r="AL322" s="244"/>
      <c r="AM322" s="244">
        <v>21</v>
      </c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1" x14ac:dyDescent="0.2">
      <c r="A323" s="247"/>
      <c r="B323" s="250"/>
      <c r="C323" s="332" t="s">
        <v>375</v>
      </c>
      <c r="D323" s="281"/>
      <c r="E323" s="294">
        <v>2.8967999999999998</v>
      </c>
      <c r="F323" s="305"/>
      <c r="G323" s="305"/>
      <c r="H323" s="305"/>
      <c r="I323" s="306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 t="s">
        <v>128</v>
      </c>
      <c r="AF323" s="244">
        <v>0</v>
      </c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outlineLevel="1" x14ac:dyDescent="0.2">
      <c r="A324" s="247"/>
      <c r="B324" s="250"/>
      <c r="C324" s="329" t="s">
        <v>376</v>
      </c>
      <c r="D324" s="280"/>
      <c r="E324" s="293">
        <v>2.0808</v>
      </c>
      <c r="F324" s="305"/>
      <c r="G324" s="305"/>
      <c r="H324" s="305"/>
      <c r="I324" s="306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 t="s">
        <v>128</v>
      </c>
      <c r="AF324" s="244">
        <v>0</v>
      </c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1" x14ac:dyDescent="0.2">
      <c r="A325" s="258">
        <v>47</v>
      </c>
      <c r="B325" s="270" t="s">
        <v>377</v>
      </c>
      <c r="C325" s="330" t="s">
        <v>378</v>
      </c>
      <c r="D325" s="283" t="s">
        <v>291</v>
      </c>
      <c r="E325" s="296">
        <v>0.83230000000000004</v>
      </c>
      <c r="F325" s="316"/>
      <c r="G325" s="317">
        <f>ROUND(E325*F325,2)</f>
        <v>0</v>
      </c>
      <c r="H325" s="317" t="s">
        <v>124</v>
      </c>
      <c r="I325" s="318" t="s">
        <v>125</v>
      </c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 t="s">
        <v>126</v>
      </c>
      <c r="AF325" s="244"/>
      <c r="AG325" s="244"/>
      <c r="AH325" s="244"/>
      <c r="AI325" s="244"/>
      <c r="AJ325" s="244"/>
      <c r="AK325" s="244"/>
      <c r="AL325" s="244"/>
      <c r="AM325" s="244">
        <v>21</v>
      </c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1" x14ac:dyDescent="0.2">
      <c r="A326" s="247"/>
      <c r="B326" s="250"/>
      <c r="C326" s="329" t="s">
        <v>379</v>
      </c>
      <c r="D326" s="276"/>
      <c r="E326" s="289">
        <v>0.83231999999999995</v>
      </c>
      <c r="F326" s="305"/>
      <c r="G326" s="305"/>
      <c r="H326" s="305"/>
      <c r="I326" s="306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 t="s">
        <v>128</v>
      </c>
      <c r="AF326" s="244">
        <v>0</v>
      </c>
      <c r="AG326" s="244"/>
      <c r="AH326" s="244"/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outlineLevel="1" x14ac:dyDescent="0.2">
      <c r="A327" s="252"/>
      <c r="B327" s="251" t="s">
        <v>380</v>
      </c>
      <c r="C327" s="326"/>
      <c r="D327" s="273"/>
      <c r="E327" s="286"/>
      <c r="F327" s="301"/>
      <c r="G327" s="301"/>
      <c r="H327" s="302"/>
      <c r="I327" s="303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>
        <v>0</v>
      </c>
      <c r="AD327" s="244"/>
      <c r="AE327" s="244" t="s">
        <v>117</v>
      </c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outlineLevel="1" x14ac:dyDescent="0.2">
      <c r="A328" s="254">
        <v>48</v>
      </c>
      <c r="B328" s="269" t="s">
        <v>381</v>
      </c>
      <c r="C328" s="328" t="s">
        <v>382</v>
      </c>
      <c r="D328" s="278" t="s">
        <v>123</v>
      </c>
      <c r="E328" s="291">
        <v>6.12</v>
      </c>
      <c r="F328" s="312"/>
      <c r="G328" s="313">
        <f>ROUND(E328*F328,2)</f>
        <v>0</v>
      </c>
      <c r="H328" s="313" t="s">
        <v>124</v>
      </c>
      <c r="I328" s="313" t="s">
        <v>125</v>
      </c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 t="s">
        <v>126</v>
      </c>
      <c r="AF328" s="244"/>
      <c r="AG328" s="244"/>
      <c r="AH328" s="244"/>
      <c r="AI328" s="244"/>
      <c r="AJ328" s="244"/>
      <c r="AK328" s="244"/>
      <c r="AL328" s="244"/>
      <c r="AM328" s="244">
        <v>21</v>
      </c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outlineLevel="1" x14ac:dyDescent="0.2">
      <c r="A329" s="252"/>
      <c r="B329" s="251" t="s">
        <v>383</v>
      </c>
      <c r="C329" s="326"/>
      <c r="D329" s="273"/>
      <c r="E329" s="286"/>
      <c r="F329" s="301"/>
      <c r="G329" s="301"/>
      <c r="H329" s="302"/>
      <c r="I329" s="303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>
        <v>0</v>
      </c>
      <c r="AD329" s="244"/>
      <c r="AE329" s="244" t="s">
        <v>117</v>
      </c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</row>
    <row r="330" spans="1:60" ht="22.5" outlineLevel="1" x14ac:dyDescent="0.2">
      <c r="A330" s="246"/>
      <c r="B330" s="253" t="s">
        <v>384</v>
      </c>
      <c r="C330" s="327"/>
      <c r="D330" s="274"/>
      <c r="E330" s="287"/>
      <c r="F330" s="304"/>
      <c r="G330" s="304"/>
      <c r="H330" s="305"/>
      <c r="I330" s="306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 t="s">
        <v>119</v>
      </c>
      <c r="AF330" s="244"/>
      <c r="AG330" s="244"/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59" t="str">
        <f>B330</f>
        <v>s provedením lože z kameniva drceného, s vyplněním spár, s dvojitým hutněním a se smetením přebytečného materiálu na krajnici. S dodáním hmot pro lože a výplň spár.</v>
      </c>
      <c r="BA330" s="244"/>
      <c r="BB330" s="244"/>
      <c r="BC330" s="244"/>
      <c r="BD330" s="244"/>
      <c r="BE330" s="244"/>
      <c r="BF330" s="244"/>
      <c r="BG330" s="244"/>
      <c r="BH330" s="244"/>
    </row>
    <row r="331" spans="1:60" outlineLevel="1" x14ac:dyDescent="0.2">
      <c r="A331" s="254">
        <v>49</v>
      </c>
      <c r="B331" s="269" t="s">
        <v>385</v>
      </c>
      <c r="C331" s="328" t="s">
        <v>386</v>
      </c>
      <c r="D331" s="278" t="s">
        <v>123</v>
      </c>
      <c r="E331" s="291">
        <v>17.04</v>
      </c>
      <c r="F331" s="312"/>
      <c r="G331" s="313">
        <f>ROUND(E331*F331,2)</f>
        <v>0</v>
      </c>
      <c r="H331" s="313" t="s">
        <v>124</v>
      </c>
      <c r="I331" s="313" t="s">
        <v>125</v>
      </c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 t="s">
        <v>126</v>
      </c>
      <c r="AF331" s="244"/>
      <c r="AG331" s="244"/>
      <c r="AH331" s="244"/>
      <c r="AI331" s="244"/>
      <c r="AJ331" s="244"/>
      <c r="AK331" s="244"/>
      <c r="AL331" s="244"/>
      <c r="AM331" s="244">
        <v>21</v>
      </c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x14ac:dyDescent="0.2">
      <c r="A332" s="249" t="s">
        <v>114</v>
      </c>
      <c r="B332" s="266" t="s">
        <v>75</v>
      </c>
      <c r="C332" s="325" t="s">
        <v>76</v>
      </c>
      <c r="D332" s="272"/>
      <c r="E332" s="285"/>
      <c r="F332" s="298">
        <f>SUM(G333:G429)</f>
        <v>0</v>
      </c>
      <c r="G332" s="298"/>
      <c r="H332" s="299"/>
      <c r="I332" s="300"/>
      <c r="AE332" t="s">
        <v>115</v>
      </c>
    </row>
    <row r="333" spans="1:60" outlineLevel="1" x14ac:dyDescent="0.2">
      <c r="A333" s="252"/>
      <c r="B333" s="251" t="s">
        <v>387</v>
      </c>
      <c r="C333" s="326"/>
      <c r="D333" s="273"/>
      <c r="E333" s="286"/>
      <c r="F333" s="301"/>
      <c r="G333" s="301"/>
      <c r="H333" s="302"/>
      <c r="I333" s="303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>
        <v>0</v>
      </c>
      <c r="AD333" s="244"/>
      <c r="AE333" s="244" t="s">
        <v>117</v>
      </c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outlineLevel="1" x14ac:dyDescent="0.2">
      <c r="A334" s="246"/>
      <c r="B334" s="253" t="s">
        <v>388</v>
      </c>
      <c r="C334" s="327"/>
      <c r="D334" s="274"/>
      <c r="E334" s="287"/>
      <c r="F334" s="304"/>
      <c r="G334" s="304"/>
      <c r="H334" s="305"/>
      <c r="I334" s="306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 t="s">
        <v>119</v>
      </c>
      <c r="AF334" s="244"/>
      <c r="AG334" s="244"/>
      <c r="AH334" s="244"/>
      <c r="AI334" s="244"/>
      <c r="AJ334" s="244"/>
      <c r="AK334" s="244"/>
      <c r="AL334" s="244"/>
      <c r="AM334" s="244"/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</row>
    <row r="335" spans="1:60" outlineLevel="1" x14ac:dyDescent="0.2">
      <c r="A335" s="254">
        <v>50</v>
      </c>
      <c r="B335" s="269" t="s">
        <v>389</v>
      </c>
      <c r="C335" s="328" t="s">
        <v>390</v>
      </c>
      <c r="D335" s="278" t="s">
        <v>351</v>
      </c>
      <c r="E335" s="291">
        <v>3</v>
      </c>
      <c r="F335" s="312"/>
      <c r="G335" s="313">
        <f>ROUND(E335*F335,2)</f>
        <v>0</v>
      </c>
      <c r="H335" s="313" t="s">
        <v>391</v>
      </c>
      <c r="I335" s="313" t="s">
        <v>125</v>
      </c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 t="s">
        <v>126</v>
      </c>
      <c r="AF335" s="244"/>
      <c r="AG335" s="244"/>
      <c r="AH335" s="244"/>
      <c r="AI335" s="244"/>
      <c r="AJ335" s="244"/>
      <c r="AK335" s="244"/>
      <c r="AL335" s="244"/>
      <c r="AM335" s="244">
        <v>21</v>
      </c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</row>
    <row r="336" spans="1:60" outlineLevel="1" x14ac:dyDescent="0.2">
      <c r="A336" s="252"/>
      <c r="B336" s="251" t="s">
        <v>392</v>
      </c>
      <c r="C336" s="326"/>
      <c r="D336" s="273"/>
      <c r="E336" s="286"/>
      <c r="F336" s="301"/>
      <c r="G336" s="301"/>
      <c r="H336" s="302"/>
      <c r="I336" s="303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>
        <v>0</v>
      </c>
      <c r="AD336" s="244"/>
      <c r="AE336" s="244" t="s">
        <v>117</v>
      </c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outlineLevel="1" x14ac:dyDescent="0.2">
      <c r="A337" s="246"/>
      <c r="B337" s="253" t="s">
        <v>393</v>
      </c>
      <c r="C337" s="327"/>
      <c r="D337" s="274"/>
      <c r="E337" s="287"/>
      <c r="F337" s="304"/>
      <c r="G337" s="304"/>
      <c r="H337" s="305"/>
      <c r="I337" s="306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 t="s">
        <v>119</v>
      </c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</row>
    <row r="338" spans="1:60" outlineLevel="1" x14ac:dyDescent="0.2">
      <c r="A338" s="246"/>
      <c r="B338" s="253" t="s">
        <v>394</v>
      </c>
      <c r="C338" s="327"/>
      <c r="D338" s="274"/>
      <c r="E338" s="287"/>
      <c r="F338" s="304"/>
      <c r="G338" s="304"/>
      <c r="H338" s="305"/>
      <c r="I338" s="306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>
        <v>1</v>
      </c>
      <c r="AD338" s="244"/>
      <c r="AE338" s="244" t="s">
        <v>117</v>
      </c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outlineLevel="1" x14ac:dyDescent="0.2">
      <c r="A339" s="254">
        <v>51</v>
      </c>
      <c r="B339" s="269" t="s">
        <v>395</v>
      </c>
      <c r="C339" s="328" t="s">
        <v>396</v>
      </c>
      <c r="D339" s="278" t="s">
        <v>144</v>
      </c>
      <c r="E339" s="291">
        <v>9.5</v>
      </c>
      <c r="F339" s="312"/>
      <c r="G339" s="313">
        <f>ROUND(E339*F339,2)</f>
        <v>0</v>
      </c>
      <c r="H339" s="313" t="s">
        <v>343</v>
      </c>
      <c r="I339" s="313" t="s">
        <v>125</v>
      </c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 t="s">
        <v>126</v>
      </c>
      <c r="AF339" s="244"/>
      <c r="AG339" s="244"/>
      <c r="AH339" s="244"/>
      <c r="AI339" s="244"/>
      <c r="AJ339" s="244"/>
      <c r="AK339" s="244"/>
      <c r="AL339" s="244"/>
      <c r="AM339" s="244">
        <v>21</v>
      </c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outlineLevel="1" x14ac:dyDescent="0.2">
      <c r="A340" s="252"/>
      <c r="B340" s="251" t="s">
        <v>392</v>
      </c>
      <c r="C340" s="326"/>
      <c r="D340" s="273"/>
      <c r="E340" s="286"/>
      <c r="F340" s="301"/>
      <c r="G340" s="301"/>
      <c r="H340" s="302"/>
      <c r="I340" s="303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>
        <v>0</v>
      </c>
      <c r="AD340" s="244"/>
      <c r="AE340" s="244" t="s">
        <v>117</v>
      </c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outlineLevel="1" x14ac:dyDescent="0.2">
      <c r="A341" s="246"/>
      <c r="B341" s="253" t="s">
        <v>393</v>
      </c>
      <c r="C341" s="327"/>
      <c r="D341" s="274"/>
      <c r="E341" s="287"/>
      <c r="F341" s="304"/>
      <c r="G341" s="304"/>
      <c r="H341" s="305"/>
      <c r="I341" s="306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 t="s">
        <v>119</v>
      </c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1" x14ac:dyDescent="0.2">
      <c r="A342" s="246"/>
      <c r="B342" s="253" t="s">
        <v>397</v>
      </c>
      <c r="C342" s="327"/>
      <c r="D342" s="274"/>
      <c r="E342" s="287"/>
      <c r="F342" s="304"/>
      <c r="G342" s="304"/>
      <c r="H342" s="305"/>
      <c r="I342" s="306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>
        <v>1</v>
      </c>
      <c r="AD342" s="244"/>
      <c r="AE342" s="244" t="s">
        <v>117</v>
      </c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outlineLevel="1" x14ac:dyDescent="0.2">
      <c r="A343" s="254">
        <v>52</v>
      </c>
      <c r="B343" s="269" t="s">
        <v>398</v>
      </c>
      <c r="C343" s="328" t="s">
        <v>399</v>
      </c>
      <c r="D343" s="278" t="s">
        <v>351</v>
      </c>
      <c r="E343" s="291">
        <v>5</v>
      </c>
      <c r="F343" s="312"/>
      <c r="G343" s="313">
        <f>ROUND(E343*F343,2)</f>
        <v>0</v>
      </c>
      <c r="H343" s="313" t="s">
        <v>343</v>
      </c>
      <c r="I343" s="313" t="s">
        <v>125</v>
      </c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 t="s">
        <v>126</v>
      </c>
      <c r="AF343" s="244"/>
      <c r="AG343" s="244"/>
      <c r="AH343" s="244"/>
      <c r="AI343" s="244"/>
      <c r="AJ343" s="244"/>
      <c r="AK343" s="244"/>
      <c r="AL343" s="244"/>
      <c r="AM343" s="244">
        <v>21</v>
      </c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1" x14ac:dyDescent="0.2">
      <c r="A344" s="252"/>
      <c r="B344" s="251" t="s">
        <v>400</v>
      </c>
      <c r="C344" s="326"/>
      <c r="D344" s="273"/>
      <c r="E344" s="286"/>
      <c r="F344" s="301"/>
      <c r="G344" s="301"/>
      <c r="H344" s="302"/>
      <c r="I344" s="303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>
        <v>0</v>
      </c>
      <c r="AD344" s="244"/>
      <c r="AE344" s="244" t="s">
        <v>117</v>
      </c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outlineLevel="1" x14ac:dyDescent="0.2">
      <c r="A345" s="246"/>
      <c r="B345" s="253" t="s">
        <v>401</v>
      </c>
      <c r="C345" s="327"/>
      <c r="D345" s="274"/>
      <c r="E345" s="287"/>
      <c r="F345" s="304"/>
      <c r="G345" s="304"/>
      <c r="H345" s="305"/>
      <c r="I345" s="306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 t="s">
        <v>119</v>
      </c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outlineLevel="1" x14ac:dyDescent="0.2">
      <c r="A346" s="254">
        <v>53</v>
      </c>
      <c r="B346" s="269" t="s">
        <v>402</v>
      </c>
      <c r="C346" s="328" t="s">
        <v>403</v>
      </c>
      <c r="D346" s="278" t="s">
        <v>144</v>
      </c>
      <c r="E346" s="291">
        <v>3.5</v>
      </c>
      <c r="F346" s="312"/>
      <c r="G346" s="313">
        <f>ROUND(E346*F346,2)</f>
        <v>0</v>
      </c>
      <c r="H346" s="313" t="s">
        <v>343</v>
      </c>
      <c r="I346" s="313" t="s">
        <v>125</v>
      </c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 t="s">
        <v>126</v>
      </c>
      <c r="AF346" s="244"/>
      <c r="AG346" s="244"/>
      <c r="AH346" s="244"/>
      <c r="AI346" s="244"/>
      <c r="AJ346" s="244"/>
      <c r="AK346" s="244"/>
      <c r="AL346" s="244"/>
      <c r="AM346" s="244">
        <v>21</v>
      </c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outlineLevel="1" x14ac:dyDescent="0.2">
      <c r="A347" s="255">
        <v>54</v>
      </c>
      <c r="B347" s="269" t="s">
        <v>404</v>
      </c>
      <c r="C347" s="330" t="s">
        <v>396</v>
      </c>
      <c r="D347" s="278" t="s">
        <v>144</v>
      </c>
      <c r="E347" s="291">
        <v>19.899999999999999</v>
      </c>
      <c r="F347" s="312"/>
      <c r="G347" s="313">
        <f>ROUND(E347*F347,2)</f>
        <v>0</v>
      </c>
      <c r="H347" s="313" t="s">
        <v>343</v>
      </c>
      <c r="I347" s="313" t="s">
        <v>125</v>
      </c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 t="s">
        <v>126</v>
      </c>
      <c r="AF347" s="244"/>
      <c r="AG347" s="244"/>
      <c r="AH347" s="244"/>
      <c r="AI347" s="244"/>
      <c r="AJ347" s="244"/>
      <c r="AK347" s="244"/>
      <c r="AL347" s="244"/>
      <c r="AM347" s="244">
        <v>21</v>
      </c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1" x14ac:dyDescent="0.2">
      <c r="A348" s="252"/>
      <c r="B348" s="251" t="s">
        <v>405</v>
      </c>
      <c r="C348" s="326"/>
      <c r="D348" s="273"/>
      <c r="E348" s="286"/>
      <c r="F348" s="301"/>
      <c r="G348" s="301"/>
      <c r="H348" s="302"/>
      <c r="I348" s="303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>
        <v>0</v>
      </c>
      <c r="AD348" s="244"/>
      <c r="AE348" s="244" t="s">
        <v>117</v>
      </c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1" x14ac:dyDescent="0.2">
      <c r="A349" s="246"/>
      <c r="B349" s="253" t="s">
        <v>340</v>
      </c>
      <c r="C349" s="327"/>
      <c r="D349" s="274"/>
      <c r="E349" s="287"/>
      <c r="F349" s="304"/>
      <c r="G349" s="304"/>
      <c r="H349" s="305"/>
      <c r="I349" s="306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 t="s">
        <v>119</v>
      </c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outlineLevel="1" x14ac:dyDescent="0.2">
      <c r="A350" s="246"/>
      <c r="B350" s="253" t="s">
        <v>406</v>
      </c>
      <c r="C350" s="327"/>
      <c r="D350" s="274"/>
      <c r="E350" s="287"/>
      <c r="F350" s="304"/>
      <c r="G350" s="304"/>
      <c r="H350" s="305"/>
      <c r="I350" s="306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>
        <v>1</v>
      </c>
      <c r="AD350" s="244"/>
      <c r="AE350" s="244" t="s">
        <v>117</v>
      </c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</row>
    <row r="351" spans="1:60" outlineLevel="1" x14ac:dyDescent="0.2">
      <c r="A351" s="254">
        <v>55</v>
      </c>
      <c r="B351" s="269" t="s">
        <v>407</v>
      </c>
      <c r="C351" s="328" t="s">
        <v>396</v>
      </c>
      <c r="D351" s="278" t="s">
        <v>351</v>
      </c>
      <c r="E351" s="291">
        <v>2</v>
      </c>
      <c r="F351" s="312"/>
      <c r="G351" s="313">
        <f>ROUND(E351*F351,2)</f>
        <v>0</v>
      </c>
      <c r="H351" s="313" t="s">
        <v>343</v>
      </c>
      <c r="I351" s="313" t="s">
        <v>125</v>
      </c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 t="s">
        <v>126</v>
      </c>
      <c r="AF351" s="244"/>
      <c r="AG351" s="244"/>
      <c r="AH351" s="244"/>
      <c r="AI351" s="244"/>
      <c r="AJ351" s="244"/>
      <c r="AK351" s="244"/>
      <c r="AL351" s="244"/>
      <c r="AM351" s="244">
        <v>21</v>
      </c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outlineLevel="1" x14ac:dyDescent="0.2">
      <c r="A352" s="252"/>
      <c r="B352" s="251" t="s">
        <v>405</v>
      </c>
      <c r="C352" s="326"/>
      <c r="D352" s="273"/>
      <c r="E352" s="286"/>
      <c r="F352" s="301"/>
      <c r="G352" s="301"/>
      <c r="H352" s="302"/>
      <c r="I352" s="303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>
        <v>0</v>
      </c>
      <c r="AD352" s="244"/>
      <c r="AE352" s="244" t="s">
        <v>117</v>
      </c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outlineLevel="1" x14ac:dyDescent="0.2">
      <c r="A353" s="246"/>
      <c r="B353" s="253" t="s">
        <v>340</v>
      </c>
      <c r="C353" s="327"/>
      <c r="D353" s="274"/>
      <c r="E353" s="287"/>
      <c r="F353" s="304"/>
      <c r="G353" s="304"/>
      <c r="H353" s="305"/>
      <c r="I353" s="306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 t="s">
        <v>119</v>
      </c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outlineLevel="1" x14ac:dyDescent="0.2">
      <c r="A354" s="246"/>
      <c r="B354" s="253" t="s">
        <v>408</v>
      </c>
      <c r="C354" s="327"/>
      <c r="D354" s="274"/>
      <c r="E354" s="287"/>
      <c r="F354" s="304"/>
      <c r="G354" s="304"/>
      <c r="H354" s="305"/>
      <c r="I354" s="306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>
        <v>1</v>
      </c>
      <c r="AD354" s="244"/>
      <c r="AE354" s="244" t="s">
        <v>117</v>
      </c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</row>
    <row r="355" spans="1:60" outlineLevel="1" x14ac:dyDescent="0.2">
      <c r="A355" s="254">
        <v>56</v>
      </c>
      <c r="B355" s="269" t="s">
        <v>409</v>
      </c>
      <c r="C355" s="328" t="s">
        <v>403</v>
      </c>
      <c r="D355" s="278" t="s">
        <v>351</v>
      </c>
      <c r="E355" s="291">
        <v>6</v>
      </c>
      <c r="F355" s="312"/>
      <c r="G355" s="313">
        <f>ROUND(E355*F355,2)</f>
        <v>0</v>
      </c>
      <c r="H355" s="313" t="s">
        <v>343</v>
      </c>
      <c r="I355" s="313" t="s">
        <v>125</v>
      </c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 t="s">
        <v>126</v>
      </c>
      <c r="AF355" s="244"/>
      <c r="AG355" s="244"/>
      <c r="AH355" s="244"/>
      <c r="AI355" s="244"/>
      <c r="AJ355" s="244"/>
      <c r="AK355" s="244"/>
      <c r="AL355" s="244"/>
      <c r="AM355" s="244">
        <v>21</v>
      </c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</row>
    <row r="356" spans="1:60" outlineLevel="1" x14ac:dyDescent="0.2">
      <c r="A356" s="252"/>
      <c r="B356" s="251" t="s">
        <v>405</v>
      </c>
      <c r="C356" s="326"/>
      <c r="D356" s="273"/>
      <c r="E356" s="286"/>
      <c r="F356" s="301"/>
      <c r="G356" s="301"/>
      <c r="H356" s="302"/>
      <c r="I356" s="303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>
        <v>0</v>
      </c>
      <c r="AD356" s="244"/>
      <c r="AE356" s="244" t="s">
        <v>117</v>
      </c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</row>
    <row r="357" spans="1:60" outlineLevel="1" x14ac:dyDescent="0.2">
      <c r="A357" s="246"/>
      <c r="B357" s="253" t="s">
        <v>340</v>
      </c>
      <c r="C357" s="327"/>
      <c r="D357" s="274"/>
      <c r="E357" s="287"/>
      <c r="F357" s="304"/>
      <c r="G357" s="304"/>
      <c r="H357" s="305"/>
      <c r="I357" s="306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 t="s">
        <v>119</v>
      </c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</row>
    <row r="358" spans="1:60" outlineLevel="1" x14ac:dyDescent="0.2">
      <c r="A358" s="246"/>
      <c r="B358" s="253" t="s">
        <v>408</v>
      </c>
      <c r="C358" s="327"/>
      <c r="D358" s="274"/>
      <c r="E358" s="287"/>
      <c r="F358" s="304"/>
      <c r="G358" s="304"/>
      <c r="H358" s="305"/>
      <c r="I358" s="306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>
        <v>1</v>
      </c>
      <c r="AD358" s="244"/>
      <c r="AE358" s="244" t="s">
        <v>117</v>
      </c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</row>
    <row r="359" spans="1:60" outlineLevel="1" x14ac:dyDescent="0.2">
      <c r="A359" s="254">
        <v>57</v>
      </c>
      <c r="B359" s="269" t="s">
        <v>410</v>
      </c>
      <c r="C359" s="328" t="s">
        <v>396</v>
      </c>
      <c r="D359" s="278" t="s">
        <v>351</v>
      </c>
      <c r="E359" s="291">
        <v>1</v>
      </c>
      <c r="F359" s="312"/>
      <c r="G359" s="313">
        <f>ROUND(E359*F359,2)</f>
        <v>0</v>
      </c>
      <c r="H359" s="313" t="s">
        <v>343</v>
      </c>
      <c r="I359" s="313" t="s">
        <v>125</v>
      </c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 t="s">
        <v>126</v>
      </c>
      <c r="AF359" s="244"/>
      <c r="AG359" s="244"/>
      <c r="AH359" s="244"/>
      <c r="AI359" s="244"/>
      <c r="AJ359" s="244"/>
      <c r="AK359" s="244"/>
      <c r="AL359" s="244"/>
      <c r="AM359" s="244">
        <v>21</v>
      </c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</row>
    <row r="360" spans="1:60" outlineLevel="1" x14ac:dyDescent="0.2">
      <c r="A360" s="252"/>
      <c r="B360" s="251" t="s">
        <v>411</v>
      </c>
      <c r="C360" s="326"/>
      <c r="D360" s="273"/>
      <c r="E360" s="286"/>
      <c r="F360" s="301"/>
      <c r="G360" s="301"/>
      <c r="H360" s="302"/>
      <c r="I360" s="303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>
        <v>0</v>
      </c>
      <c r="AD360" s="244"/>
      <c r="AE360" s="244" t="s">
        <v>117</v>
      </c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</row>
    <row r="361" spans="1:60" outlineLevel="1" x14ac:dyDescent="0.2">
      <c r="A361" s="246"/>
      <c r="B361" s="253" t="s">
        <v>412</v>
      </c>
      <c r="C361" s="327"/>
      <c r="D361" s="274"/>
      <c r="E361" s="287"/>
      <c r="F361" s="304"/>
      <c r="G361" s="304"/>
      <c r="H361" s="305"/>
      <c r="I361" s="306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 t="s">
        <v>119</v>
      </c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</row>
    <row r="362" spans="1:60" outlineLevel="1" x14ac:dyDescent="0.2">
      <c r="A362" s="246"/>
      <c r="B362" s="253" t="s">
        <v>413</v>
      </c>
      <c r="C362" s="327"/>
      <c r="D362" s="274"/>
      <c r="E362" s="287"/>
      <c r="F362" s="304"/>
      <c r="G362" s="304"/>
      <c r="H362" s="305"/>
      <c r="I362" s="306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>
        <v>1</v>
      </c>
      <c r="AD362" s="244"/>
      <c r="AE362" s="244" t="s">
        <v>117</v>
      </c>
      <c r="AF362" s="244"/>
      <c r="AG362" s="244"/>
      <c r="AH362" s="244"/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</row>
    <row r="363" spans="1:60" outlineLevel="1" x14ac:dyDescent="0.2">
      <c r="A363" s="254">
        <v>58</v>
      </c>
      <c r="B363" s="269" t="s">
        <v>414</v>
      </c>
      <c r="C363" s="328" t="s">
        <v>415</v>
      </c>
      <c r="D363" s="278" t="s">
        <v>144</v>
      </c>
      <c r="E363" s="291">
        <v>35.9</v>
      </c>
      <c r="F363" s="312"/>
      <c r="G363" s="313">
        <f>ROUND(E363*F363,2)</f>
        <v>0</v>
      </c>
      <c r="H363" s="313" t="s">
        <v>343</v>
      </c>
      <c r="I363" s="313" t="s">
        <v>125</v>
      </c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 t="s">
        <v>126</v>
      </c>
      <c r="AF363" s="244"/>
      <c r="AG363" s="244"/>
      <c r="AH363" s="244"/>
      <c r="AI363" s="244"/>
      <c r="AJ363" s="244"/>
      <c r="AK363" s="244"/>
      <c r="AL363" s="244"/>
      <c r="AM363" s="244">
        <v>21</v>
      </c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</row>
    <row r="364" spans="1:60" outlineLevel="1" x14ac:dyDescent="0.2">
      <c r="A364" s="252"/>
      <c r="B364" s="251" t="s">
        <v>411</v>
      </c>
      <c r="C364" s="326"/>
      <c r="D364" s="273"/>
      <c r="E364" s="286"/>
      <c r="F364" s="301"/>
      <c r="G364" s="301"/>
      <c r="H364" s="302"/>
      <c r="I364" s="303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>
        <v>0</v>
      </c>
      <c r="AD364" s="244"/>
      <c r="AE364" s="244" t="s">
        <v>117</v>
      </c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</row>
    <row r="365" spans="1:60" outlineLevel="1" x14ac:dyDescent="0.2">
      <c r="A365" s="246"/>
      <c r="B365" s="253" t="s">
        <v>412</v>
      </c>
      <c r="C365" s="327"/>
      <c r="D365" s="274"/>
      <c r="E365" s="287"/>
      <c r="F365" s="304"/>
      <c r="G365" s="304"/>
      <c r="H365" s="305"/>
      <c r="I365" s="306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 t="s">
        <v>119</v>
      </c>
      <c r="AF365" s="244"/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</row>
    <row r="366" spans="1:60" outlineLevel="1" x14ac:dyDescent="0.2">
      <c r="A366" s="246"/>
      <c r="B366" s="253" t="s">
        <v>416</v>
      </c>
      <c r="C366" s="327"/>
      <c r="D366" s="274"/>
      <c r="E366" s="287"/>
      <c r="F366" s="304"/>
      <c r="G366" s="304"/>
      <c r="H366" s="305"/>
      <c r="I366" s="306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>
        <v>1</v>
      </c>
      <c r="AD366" s="244"/>
      <c r="AE366" s="244" t="s">
        <v>117</v>
      </c>
      <c r="AF366" s="244"/>
      <c r="AG366" s="244"/>
      <c r="AH366" s="244"/>
      <c r="AI366" s="244"/>
      <c r="AJ366" s="244"/>
      <c r="AK366" s="244"/>
      <c r="AL366" s="244"/>
      <c r="AM366" s="244"/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</row>
    <row r="367" spans="1:60" outlineLevel="1" x14ac:dyDescent="0.2">
      <c r="A367" s="254">
        <v>59</v>
      </c>
      <c r="B367" s="269" t="s">
        <v>417</v>
      </c>
      <c r="C367" s="328" t="s">
        <v>415</v>
      </c>
      <c r="D367" s="278" t="s">
        <v>418</v>
      </c>
      <c r="E367" s="291">
        <v>1</v>
      </c>
      <c r="F367" s="312"/>
      <c r="G367" s="313">
        <f>ROUND(E367*F367,2)</f>
        <v>0</v>
      </c>
      <c r="H367" s="313" t="s">
        <v>343</v>
      </c>
      <c r="I367" s="313" t="s">
        <v>125</v>
      </c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 t="s">
        <v>126</v>
      </c>
      <c r="AF367" s="244"/>
      <c r="AG367" s="244"/>
      <c r="AH367" s="244"/>
      <c r="AI367" s="244"/>
      <c r="AJ367" s="244"/>
      <c r="AK367" s="244"/>
      <c r="AL367" s="244"/>
      <c r="AM367" s="244">
        <v>21</v>
      </c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</row>
    <row r="368" spans="1:60" outlineLevel="1" x14ac:dyDescent="0.2">
      <c r="A368" s="252"/>
      <c r="B368" s="251" t="s">
        <v>419</v>
      </c>
      <c r="C368" s="326"/>
      <c r="D368" s="273"/>
      <c r="E368" s="286"/>
      <c r="F368" s="301"/>
      <c r="G368" s="301"/>
      <c r="H368" s="302"/>
      <c r="I368" s="303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>
        <v>0</v>
      </c>
      <c r="AD368" s="244"/>
      <c r="AE368" s="244" t="s">
        <v>117</v>
      </c>
      <c r="AF368" s="244"/>
      <c r="AG368" s="244"/>
      <c r="AH368" s="244"/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</row>
    <row r="369" spans="1:60" outlineLevel="1" x14ac:dyDescent="0.2">
      <c r="A369" s="246"/>
      <c r="B369" s="253" t="s">
        <v>420</v>
      </c>
      <c r="C369" s="327"/>
      <c r="D369" s="274"/>
      <c r="E369" s="287"/>
      <c r="F369" s="304"/>
      <c r="G369" s="304"/>
      <c r="H369" s="305"/>
      <c r="I369" s="306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>
        <v>1</v>
      </c>
      <c r="AD369" s="244"/>
      <c r="AE369" s="244" t="s">
        <v>117</v>
      </c>
      <c r="AF369" s="244"/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</row>
    <row r="370" spans="1:60" outlineLevel="1" x14ac:dyDescent="0.2">
      <c r="A370" s="254">
        <v>60</v>
      </c>
      <c r="B370" s="269" t="s">
        <v>421</v>
      </c>
      <c r="C370" s="328" t="s">
        <v>422</v>
      </c>
      <c r="D370" s="278" t="s">
        <v>351</v>
      </c>
      <c r="E370" s="291">
        <v>1</v>
      </c>
      <c r="F370" s="312"/>
      <c r="G370" s="313">
        <f>ROUND(E370*F370,2)</f>
        <v>0</v>
      </c>
      <c r="H370" s="313" t="s">
        <v>343</v>
      </c>
      <c r="I370" s="313" t="s">
        <v>125</v>
      </c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 t="s">
        <v>126</v>
      </c>
      <c r="AF370" s="244"/>
      <c r="AG370" s="244"/>
      <c r="AH370" s="244"/>
      <c r="AI370" s="244"/>
      <c r="AJ370" s="244"/>
      <c r="AK370" s="244"/>
      <c r="AL370" s="244"/>
      <c r="AM370" s="244">
        <v>21</v>
      </c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</row>
    <row r="371" spans="1:60" outlineLevel="1" x14ac:dyDescent="0.2">
      <c r="A371" s="252"/>
      <c r="B371" s="251" t="s">
        <v>423</v>
      </c>
      <c r="C371" s="326"/>
      <c r="D371" s="273"/>
      <c r="E371" s="286"/>
      <c r="F371" s="301"/>
      <c r="G371" s="301"/>
      <c r="H371" s="302"/>
      <c r="I371" s="303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>
        <v>0</v>
      </c>
      <c r="AD371" s="244"/>
      <c r="AE371" s="244" t="s">
        <v>117</v>
      </c>
      <c r="AF371" s="244"/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</row>
    <row r="372" spans="1:60" outlineLevel="1" x14ac:dyDescent="0.2">
      <c r="A372" s="246"/>
      <c r="B372" s="253" t="s">
        <v>424</v>
      </c>
      <c r="C372" s="327"/>
      <c r="D372" s="274"/>
      <c r="E372" s="287"/>
      <c r="F372" s="304"/>
      <c r="G372" s="304"/>
      <c r="H372" s="305"/>
      <c r="I372" s="306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 t="s">
        <v>119</v>
      </c>
      <c r="AF372" s="244"/>
      <c r="AG372" s="244"/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</row>
    <row r="373" spans="1:60" outlineLevel="1" x14ac:dyDescent="0.2">
      <c r="A373" s="254">
        <v>61</v>
      </c>
      <c r="B373" s="269" t="s">
        <v>425</v>
      </c>
      <c r="C373" s="328" t="s">
        <v>426</v>
      </c>
      <c r="D373" s="278" t="s">
        <v>351</v>
      </c>
      <c r="E373" s="291">
        <v>2</v>
      </c>
      <c r="F373" s="312"/>
      <c r="G373" s="313">
        <f>ROUND(E373*F373,2)</f>
        <v>0</v>
      </c>
      <c r="H373" s="313" t="s">
        <v>343</v>
      </c>
      <c r="I373" s="313" t="s">
        <v>125</v>
      </c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 t="s">
        <v>126</v>
      </c>
      <c r="AF373" s="244"/>
      <c r="AG373" s="244"/>
      <c r="AH373" s="244"/>
      <c r="AI373" s="244"/>
      <c r="AJ373" s="244"/>
      <c r="AK373" s="244"/>
      <c r="AL373" s="244"/>
      <c r="AM373" s="244">
        <v>21</v>
      </c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</row>
    <row r="374" spans="1:60" outlineLevel="1" x14ac:dyDescent="0.2">
      <c r="A374" s="255">
        <v>62</v>
      </c>
      <c r="B374" s="269" t="s">
        <v>427</v>
      </c>
      <c r="C374" s="330" t="s">
        <v>428</v>
      </c>
      <c r="D374" s="278" t="s">
        <v>351</v>
      </c>
      <c r="E374" s="291">
        <v>2</v>
      </c>
      <c r="F374" s="312"/>
      <c r="G374" s="313">
        <f>ROUND(E374*F374,2)</f>
        <v>0</v>
      </c>
      <c r="H374" s="313" t="s">
        <v>343</v>
      </c>
      <c r="I374" s="313" t="s">
        <v>125</v>
      </c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 t="s">
        <v>126</v>
      </c>
      <c r="AF374" s="244"/>
      <c r="AG374" s="244"/>
      <c r="AH374" s="244"/>
      <c r="AI374" s="244"/>
      <c r="AJ374" s="244"/>
      <c r="AK374" s="244"/>
      <c r="AL374" s="244"/>
      <c r="AM374" s="244">
        <v>21</v>
      </c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</row>
    <row r="375" spans="1:60" outlineLevel="1" x14ac:dyDescent="0.2">
      <c r="A375" s="255">
        <v>63</v>
      </c>
      <c r="B375" s="269" t="s">
        <v>429</v>
      </c>
      <c r="C375" s="330" t="s">
        <v>430</v>
      </c>
      <c r="D375" s="278" t="s">
        <v>351</v>
      </c>
      <c r="E375" s="291">
        <v>1</v>
      </c>
      <c r="F375" s="312"/>
      <c r="G375" s="313">
        <f>ROUND(E375*F375,2)</f>
        <v>0</v>
      </c>
      <c r="H375" s="313" t="s">
        <v>343</v>
      </c>
      <c r="I375" s="313" t="s">
        <v>125</v>
      </c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 t="s">
        <v>126</v>
      </c>
      <c r="AF375" s="244"/>
      <c r="AG375" s="244"/>
      <c r="AH375" s="244"/>
      <c r="AI375" s="244"/>
      <c r="AJ375" s="244"/>
      <c r="AK375" s="244"/>
      <c r="AL375" s="244"/>
      <c r="AM375" s="244">
        <v>21</v>
      </c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</row>
    <row r="376" spans="1:60" outlineLevel="1" x14ac:dyDescent="0.2">
      <c r="A376" s="255">
        <v>64</v>
      </c>
      <c r="B376" s="269" t="s">
        <v>431</v>
      </c>
      <c r="C376" s="330" t="s">
        <v>432</v>
      </c>
      <c r="D376" s="278" t="s">
        <v>351</v>
      </c>
      <c r="E376" s="291">
        <v>2</v>
      </c>
      <c r="F376" s="312"/>
      <c r="G376" s="313">
        <f>ROUND(E376*F376,2)</f>
        <v>0</v>
      </c>
      <c r="H376" s="313" t="s">
        <v>343</v>
      </c>
      <c r="I376" s="313" t="s">
        <v>125</v>
      </c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 t="s">
        <v>126</v>
      </c>
      <c r="AF376" s="244"/>
      <c r="AG376" s="244"/>
      <c r="AH376" s="244"/>
      <c r="AI376" s="244"/>
      <c r="AJ376" s="244"/>
      <c r="AK376" s="244"/>
      <c r="AL376" s="244"/>
      <c r="AM376" s="244">
        <v>21</v>
      </c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</row>
    <row r="377" spans="1:60" outlineLevel="1" x14ac:dyDescent="0.2">
      <c r="A377" s="252"/>
      <c r="B377" s="251" t="s">
        <v>433</v>
      </c>
      <c r="C377" s="326"/>
      <c r="D377" s="273"/>
      <c r="E377" s="286"/>
      <c r="F377" s="301"/>
      <c r="G377" s="301"/>
      <c r="H377" s="302"/>
      <c r="I377" s="303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>
        <v>0</v>
      </c>
      <c r="AD377" s="244"/>
      <c r="AE377" s="244" t="s">
        <v>117</v>
      </c>
      <c r="AF377" s="244"/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</row>
    <row r="378" spans="1:60" outlineLevel="1" x14ac:dyDescent="0.2">
      <c r="A378" s="254">
        <v>65</v>
      </c>
      <c r="B378" s="269" t="s">
        <v>434</v>
      </c>
      <c r="C378" s="328" t="s">
        <v>435</v>
      </c>
      <c r="D378" s="278" t="s">
        <v>351</v>
      </c>
      <c r="E378" s="291">
        <v>2</v>
      </c>
      <c r="F378" s="312"/>
      <c r="G378" s="313">
        <f>ROUND(E378*F378,2)</f>
        <v>0</v>
      </c>
      <c r="H378" s="313" t="s">
        <v>343</v>
      </c>
      <c r="I378" s="313" t="s">
        <v>125</v>
      </c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 t="s">
        <v>126</v>
      </c>
      <c r="AF378" s="244"/>
      <c r="AG378" s="244"/>
      <c r="AH378" s="244"/>
      <c r="AI378" s="244"/>
      <c r="AJ378" s="244"/>
      <c r="AK378" s="244"/>
      <c r="AL378" s="244"/>
      <c r="AM378" s="244">
        <v>21</v>
      </c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</row>
    <row r="379" spans="1:60" outlineLevel="1" x14ac:dyDescent="0.2">
      <c r="A379" s="252"/>
      <c r="B379" s="251" t="s">
        <v>436</v>
      </c>
      <c r="C379" s="326"/>
      <c r="D379" s="273"/>
      <c r="E379" s="286"/>
      <c r="F379" s="301"/>
      <c r="G379" s="301"/>
      <c r="H379" s="302"/>
      <c r="I379" s="303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>
        <v>0</v>
      </c>
      <c r="AD379" s="244"/>
      <c r="AE379" s="244" t="s">
        <v>117</v>
      </c>
      <c r="AF379" s="244"/>
      <c r="AG379" s="244"/>
      <c r="AH379" s="244"/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</row>
    <row r="380" spans="1:60" outlineLevel="1" x14ac:dyDescent="0.2">
      <c r="A380" s="246"/>
      <c r="B380" s="253" t="s">
        <v>354</v>
      </c>
      <c r="C380" s="327"/>
      <c r="D380" s="274"/>
      <c r="E380" s="287"/>
      <c r="F380" s="304"/>
      <c r="G380" s="304"/>
      <c r="H380" s="305"/>
      <c r="I380" s="306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 t="s">
        <v>119</v>
      </c>
      <c r="AF380" s="244"/>
      <c r="AG380" s="244"/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</row>
    <row r="381" spans="1:60" outlineLevel="1" x14ac:dyDescent="0.2">
      <c r="A381" s="256">
        <v>66</v>
      </c>
      <c r="B381" s="267" t="s">
        <v>437</v>
      </c>
      <c r="C381" s="328" t="s">
        <v>438</v>
      </c>
      <c r="D381" s="275" t="s">
        <v>158</v>
      </c>
      <c r="E381" s="288">
        <v>1.8987000000000001</v>
      </c>
      <c r="F381" s="307"/>
      <c r="G381" s="308">
        <f>ROUND(E381*F381,2)</f>
        <v>0</v>
      </c>
      <c r="H381" s="308" t="s">
        <v>343</v>
      </c>
      <c r="I381" s="308" t="s">
        <v>125</v>
      </c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 t="s">
        <v>439</v>
      </c>
      <c r="AF381" s="244"/>
      <c r="AG381" s="244"/>
      <c r="AH381" s="244"/>
      <c r="AI381" s="244"/>
      <c r="AJ381" s="244"/>
      <c r="AK381" s="244"/>
      <c r="AL381" s="244"/>
      <c r="AM381" s="244">
        <v>21</v>
      </c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</row>
    <row r="382" spans="1:60" outlineLevel="1" x14ac:dyDescent="0.2">
      <c r="A382" s="247"/>
      <c r="B382" s="250"/>
      <c r="C382" s="329" t="s">
        <v>440</v>
      </c>
      <c r="D382" s="276"/>
      <c r="E382" s="289">
        <v>1.8987099999999999</v>
      </c>
      <c r="F382" s="305"/>
      <c r="G382" s="305"/>
      <c r="H382" s="305"/>
      <c r="I382" s="306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 t="s">
        <v>128</v>
      </c>
      <c r="AF382" s="244">
        <v>0</v>
      </c>
      <c r="AG382" s="244"/>
      <c r="AH382" s="244"/>
      <c r="AI382" s="244"/>
      <c r="AJ382" s="244"/>
      <c r="AK382" s="244"/>
      <c r="AL382" s="244"/>
      <c r="AM382" s="244"/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</row>
    <row r="383" spans="1:60" outlineLevel="1" x14ac:dyDescent="0.2">
      <c r="A383" s="252"/>
      <c r="B383" s="251" t="s">
        <v>441</v>
      </c>
      <c r="C383" s="326"/>
      <c r="D383" s="273"/>
      <c r="E383" s="286"/>
      <c r="F383" s="301"/>
      <c r="G383" s="301"/>
      <c r="H383" s="302"/>
      <c r="I383" s="303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>
        <v>0</v>
      </c>
      <c r="AD383" s="244"/>
      <c r="AE383" s="244" t="s">
        <v>117</v>
      </c>
      <c r="AF383" s="244"/>
      <c r="AG383" s="244"/>
      <c r="AH383" s="244"/>
      <c r="AI383" s="244"/>
      <c r="AJ383" s="244"/>
      <c r="AK383" s="244"/>
      <c r="AL383" s="244"/>
      <c r="AM383" s="244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</row>
    <row r="384" spans="1:60" outlineLevel="1" x14ac:dyDescent="0.2">
      <c r="A384" s="256">
        <v>67</v>
      </c>
      <c r="B384" s="267" t="s">
        <v>442</v>
      </c>
      <c r="C384" s="328" t="s">
        <v>443</v>
      </c>
      <c r="D384" s="275" t="s">
        <v>123</v>
      </c>
      <c r="E384" s="288">
        <v>5.548</v>
      </c>
      <c r="F384" s="307"/>
      <c r="G384" s="308">
        <f>ROUND(E384*F384,2)</f>
        <v>0</v>
      </c>
      <c r="H384" s="308" t="s">
        <v>343</v>
      </c>
      <c r="I384" s="308" t="s">
        <v>125</v>
      </c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 t="s">
        <v>126</v>
      </c>
      <c r="AF384" s="244"/>
      <c r="AG384" s="244"/>
      <c r="AH384" s="244"/>
      <c r="AI384" s="244"/>
      <c r="AJ384" s="244"/>
      <c r="AK384" s="244"/>
      <c r="AL384" s="244"/>
      <c r="AM384" s="244">
        <v>21</v>
      </c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</row>
    <row r="385" spans="1:60" outlineLevel="1" x14ac:dyDescent="0.2">
      <c r="A385" s="247"/>
      <c r="B385" s="250"/>
      <c r="C385" s="329" t="s">
        <v>444</v>
      </c>
      <c r="D385" s="276"/>
      <c r="E385" s="289">
        <v>5.548</v>
      </c>
      <c r="F385" s="305"/>
      <c r="G385" s="305"/>
      <c r="H385" s="305"/>
      <c r="I385" s="306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 t="s">
        <v>128</v>
      </c>
      <c r="AF385" s="244">
        <v>0</v>
      </c>
      <c r="AG385" s="244"/>
      <c r="AH385" s="244"/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</row>
    <row r="386" spans="1:60" outlineLevel="1" x14ac:dyDescent="0.2">
      <c r="A386" s="257">
        <v>68</v>
      </c>
      <c r="B386" s="268" t="s">
        <v>445</v>
      </c>
      <c r="C386" s="330" t="s">
        <v>446</v>
      </c>
      <c r="D386" s="277" t="s">
        <v>447</v>
      </c>
      <c r="E386" s="290">
        <v>3</v>
      </c>
      <c r="F386" s="309"/>
      <c r="G386" s="310">
        <f>ROUND(E386*F386,2)</f>
        <v>0</v>
      </c>
      <c r="H386" s="310"/>
      <c r="I386" s="311" t="s">
        <v>448</v>
      </c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 t="s">
        <v>126</v>
      </c>
      <c r="AF386" s="244"/>
      <c r="AG386" s="244"/>
      <c r="AH386" s="244"/>
      <c r="AI386" s="244"/>
      <c r="AJ386" s="244"/>
      <c r="AK386" s="244"/>
      <c r="AL386" s="244"/>
      <c r="AM386" s="244">
        <v>21</v>
      </c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</row>
    <row r="387" spans="1:60" outlineLevel="1" x14ac:dyDescent="0.2">
      <c r="A387" s="258">
        <v>69</v>
      </c>
      <c r="B387" s="270" t="s">
        <v>449</v>
      </c>
      <c r="C387" s="330" t="s">
        <v>450</v>
      </c>
      <c r="D387" s="283" t="s">
        <v>351</v>
      </c>
      <c r="E387" s="296">
        <v>1.2751999999999999</v>
      </c>
      <c r="F387" s="316"/>
      <c r="G387" s="317">
        <f>ROUND(E387*F387,2)</f>
        <v>0</v>
      </c>
      <c r="H387" s="317"/>
      <c r="I387" s="318" t="s">
        <v>448</v>
      </c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 t="s">
        <v>334</v>
      </c>
      <c r="AF387" s="244"/>
      <c r="AG387" s="244"/>
      <c r="AH387" s="244"/>
      <c r="AI387" s="244"/>
      <c r="AJ387" s="244"/>
      <c r="AK387" s="244"/>
      <c r="AL387" s="244"/>
      <c r="AM387" s="244">
        <v>21</v>
      </c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</row>
    <row r="388" spans="1:60" outlineLevel="1" x14ac:dyDescent="0.2">
      <c r="A388" s="247"/>
      <c r="B388" s="250"/>
      <c r="C388" s="329" t="s">
        <v>451</v>
      </c>
      <c r="D388" s="276"/>
      <c r="E388" s="289">
        <v>1.2751699999999999</v>
      </c>
      <c r="F388" s="305"/>
      <c r="G388" s="305"/>
      <c r="H388" s="305"/>
      <c r="I388" s="306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 t="s">
        <v>128</v>
      </c>
      <c r="AF388" s="244">
        <v>0</v>
      </c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</row>
    <row r="389" spans="1:60" outlineLevel="1" x14ac:dyDescent="0.2">
      <c r="A389" s="258">
        <v>70</v>
      </c>
      <c r="B389" s="270" t="s">
        <v>452</v>
      </c>
      <c r="C389" s="330" t="s">
        <v>453</v>
      </c>
      <c r="D389" s="283" t="s">
        <v>351</v>
      </c>
      <c r="E389" s="296">
        <v>4.3501000000000003</v>
      </c>
      <c r="F389" s="316"/>
      <c r="G389" s="317">
        <f>ROUND(E389*F389,2)</f>
        <v>0</v>
      </c>
      <c r="H389" s="317"/>
      <c r="I389" s="318" t="s">
        <v>448</v>
      </c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 t="s">
        <v>334</v>
      </c>
      <c r="AF389" s="244"/>
      <c r="AG389" s="244"/>
      <c r="AH389" s="244"/>
      <c r="AI389" s="244"/>
      <c r="AJ389" s="244"/>
      <c r="AK389" s="244"/>
      <c r="AL389" s="244"/>
      <c r="AM389" s="244">
        <v>21</v>
      </c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</row>
    <row r="390" spans="1:60" outlineLevel="1" x14ac:dyDescent="0.2">
      <c r="A390" s="247"/>
      <c r="B390" s="250"/>
      <c r="C390" s="329" t="s">
        <v>454</v>
      </c>
      <c r="D390" s="276"/>
      <c r="E390" s="289">
        <v>4.3501399999999997</v>
      </c>
      <c r="F390" s="305"/>
      <c r="G390" s="305"/>
      <c r="H390" s="305"/>
      <c r="I390" s="306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 t="s">
        <v>128</v>
      </c>
      <c r="AF390" s="244">
        <v>0</v>
      </c>
      <c r="AG390" s="244"/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</row>
    <row r="391" spans="1:60" outlineLevel="1" x14ac:dyDescent="0.2">
      <c r="A391" s="258">
        <v>71</v>
      </c>
      <c r="B391" s="270" t="s">
        <v>455</v>
      </c>
      <c r="C391" s="330" t="s">
        <v>456</v>
      </c>
      <c r="D391" s="283" t="s">
        <v>351</v>
      </c>
      <c r="E391" s="296">
        <v>2.0299999999999998</v>
      </c>
      <c r="F391" s="316"/>
      <c r="G391" s="317">
        <f>ROUND(E391*F391,2)</f>
        <v>0</v>
      </c>
      <c r="H391" s="317" t="s">
        <v>333</v>
      </c>
      <c r="I391" s="318" t="s">
        <v>125</v>
      </c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 t="s">
        <v>334</v>
      </c>
      <c r="AF391" s="244"/>
      <c r="AG391" s="244"/>
      <c r="AH391" s="244"/>
      <c r="AI391" s="244"/>
      <c r="AJ391" s="244"/>
      <c r="AK391" s="244"/>
      <c r="AL391" s="244"/>
      <c r="AM391" s="244">
        <v>21</v>
      </c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</row>
    <row r="392" spans="1:60" outlineLevel="1" x14ac:dyDescent="0.2">
      <c r="A392" s="247"/>
      <c r="B392" s="250"/>
      <c r="C392" s="329" t="s">
        <v>457</v>
      </c>
      <c r="D392" s="276"/>
      <c r="E392" s="289">
        <v>2.0299999999999998</v>
      </c>
      <c r="F392" s="305"/>
      <c r="G392" s="305"/>
      <c r="H392" s="305"/>
      <c r="I392" s="306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 t="s">
        <v>128</v>
      </c>
      <c r="AF392" s="244">
        <v>0</v>
      </c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</row>
    <row r="393" spans="1:60" outlineLevel="1" x14ac:dyDescent="0.2">
      <c r="A393" s="258">
        <v>72</v>
      </c>
      <c r="B393" s="270" t="s">
        <v>458</v>
      </c>
      <c r="C393" s="330" t="s">
        <v>459</v>
      </c>
      <c r="D393" s="283" t="s">
        <v>351</v>
      </c>
      <c r="E393" s="296">
        <v>2.0299999999999998</v>
      </c>
      <c r="F393" s="316"/>
      <c r="G393" s="317">
        <f>ROUND(E393*F393,2)</f>
        <v>0</v>
      </c>
      <c r="H393" s="317" t="s">
        <v>333</v>
      </c>
      <c r="I393" s="318" t="s">
        <v>125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 t="s">
        <v>334</v>
      </c>
      <c r="AF393" s="244"/>
      <c r="AG393" s="244"/>
      <c r="AH393" s="244"/>
      <c r="AI393" s="244"/>
      <c r="AJ393" s="244"/>
      <c r="AK393" s="244"/>
      <c r="AL393" s="244"/>
      <c r="AM393" s="244">
        <v>21</v>
      </c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</row>
    <row r="394" spans="1:60" outlineLevel="1" x14ac:dyDescent="0.2">
      <c r="A394" s="247"/>
      <c r="B394" s="250"/>
      <c r="C394" s="329" t="s">
        <v>457</v>
      </c>
      <c r="D394" s="276"/>
      <c r="E394" s="289">
        <v>2.0299999999999998</v>
      </c>
      <c r="F394" s="305"/>
      <c r="G394" s="305"/>
      <c r="H394" s="305"/>
      <c r="I394" s="306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 t="s">
        <v>128</v>
      </c>
      <c r="AF394" s="244">
        <v>0</v>
      </c>
      <c r="AG394" s="244"/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</row>
    <row r="395" spans="1:60" outlineLevel="1" x14ac:dyDescent="0.2">
      <c r="A395" s="258">
        <v>73</v>
      </c>
      <c r="B395" s="270" t="s">
        <v>460</v>
      </c>
      <c r="C395" s="330" t="s">
        <v>461</v>
      </c>
      <c r="D395" s="283" t="s">
        <v>351</v>
      </c>
      <c r="E395" s="296">
        <v>1.0149999999999999</v>
      </c>
      <c r="F395" s="316"/>
      <c r="G395" s="317">
        <f>ROUND(E395*F395,2)</f>
        <v>0</v>
      </c>
      <c r="H395" s="317" t="s">
        <v>333</v>
      </c>
      <c r="I395" s="318" t="s">
        <v>125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 t="s">
        <v>334</v>
      </c>
      <c r="AF395" s="244"/>
      <c r="AG395" s="244"/>
      <c r="AH395" s="244"/>
      <c r="AI395" s="244"/>
      <c r="AJ395" s="244"/>
      <c r="AK395" s="244"/>
      <c r="AL395" s="244"/>
      <c r="AM395" s="244">
        <v>21</v>
      </c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</row>
    <row r="396" spans="1:60" outlineLevel="1" x14ac:dyDescent="0.2">
      <c r="A396" s="247"/>
      <c r="B396" s="250"/>
      <c r="C396" s="329" t="s">
        <v>462</v>
      </c>
      <c r="D396" s="276"/>
      <c r="E396" s="289">
        <v>1.0149999999999999</v>
      </c>
      <c r="F396" s="305"/>
      <c r="G396" s="305"/>
      <c r="H396" s="305"/>
      <c r="I396" s="306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 t="s">
        <v>128</v>
      </c>
      <c r="AF396" s="244">
        <v>0</v>
      </c>
      <c r="AG396" s="244"/>
      <c r="AH396" s="244"/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</row>
    <row r="397" spans="1:60" outlineLevel="1" x14ac:dyDescent="0.2">
      <c r="A397" s="258">
        <v>74</v>
      </c>
      <c r="B397" s="270" t="s">
        <v>463</v>
      </c>
      <c r="C397" s="330" t="s">
        <v>464</v>
      </c>
      <c r="D397" s="283" t="s">
        <v>351</v>
      </c>
      <c r="E397" s="296">
        <v>2.0299999999999998</v>
      </c>
      <c r="F397" s="316"/>
      <c r="G397" s="317">
        <f>ROUND(E397*F397,2)</f>
        <v>0</v>
      </c>
      <c r="H397" s="317" t="s">
        <v>333</v>
      </c>
      <c r="I397" s="318" t="s">
        <v>125</v>
      </c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 t="s">
        <v>334</v>
      </c>
      <c r="AF397" s="244"/>
      <c r="AG397" s="244"/>
      <c r="AH397" s="244"/>
      <c r="AI397" s="244"/>
      <c r="AJ397" s="244"/>
      <c r="AK397" s="244"/>
      <c r="AL397" s="244"/>
      <c r="AM397" s="244">
        <v>21</v>
      </c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</row>
    <row r="398" spans="1:60" outlineLevel="1" x14ac:dyDescent="0.2">
      <c r="A398" s="247"/>
      <c r="B398" s="250"/>
      <c r="C398" s="329" t="s">
        <v>457</v>
      </c>
      <c r="D398" s="276"/>
      <c r="E398" s="289">
        <v>2.0299999999999998</v>
      </c>
      <c r="F398" s="305"/>
      <c r="G398" s="305"/>
      <c r="H398" s="305"/>
      <c r="I398" s="306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 t="s">
        <v>128</v>
      </c>
      <c r="AF398" s="244">
        <v>0</v>
      </c>
      <c r="AG398" s="244"/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</row>
    <row r="399" spans="1:60" ht="22.5" outlineLevel="1" x14ac:dyDescent="0.2">
      <c r="A399" s="258">
        <v>75</v>
      </c>
      <c r="B399" s="270" t="s">
        <v>465</v>
      </c>
      <c r="C399" s="330" t="s">
        <v>466</v>
      </c>
      <c r="D399" s="283" t="s">
        <v>351</v>
      </c>
      <c r="E399" s="296">
        <v>2.0299999999999998</v>
      </c>
      <c r="F399" s="316"/>
      <c r="G399" s="317">
        <f>ROUND(E399*F399,2)</f>
        <v>0</v>
      </c>
      <c r="H399" s="317" t="s">
        <v>333</v>
      </c>
      <c r="I399" s="318" t="s">
        <v>125</v>
      </c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 t="s">
        <v>334</v>
      </c>
      <c r="AF399" s="244"/>
      <c r="AG399" s="244"/>
      <c r="AH399" s="244"/>
      <c r="AI399" s="244"/>
      <c r="AJ399" s="244"/>
      <c r="AK399" s="244"/>
      <c r="AL399" s="244"/>
      <c r="AM399" s="244">
        <v>21</v>
      </c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</row>
    <row r="400" spans="1:60" outlineLevel="1" x14ac:dyDescent="0.2">
      <c r="A400" s="247"/>
      <c r="B400" s="250"/>
      <c r="C400" s="329" t="s">
        <v>457</v>
      </c>
      <c r="D400" s="276"/>
      <c r="E400" s="289">
        <v>2.0299999999999998</v>
      </c>
      <c r="F400" s="305"/>
      <c r="G400" s="305"/>
      <c r="H400" s="305"/>
      <c r="I400" s="306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 t="s">
        <v>128</v>
      </c>
      <c r="AF400" s="244">
        <v>0</v>
      </c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</row>
    <row r="401" spans="1:60" outlineLevel="1" x14ac:dyDescent="0.2">
      <c r="A401" s="258">
        <v>76</v>
      </c>
      <c r="B401" s="270" t="s">
        <v>467</v>
      </c>
      <c r="C401" s="330" t="s">
        <v>468</v>
      </c>
      <c r="D401" s="283" t="s">
        <v>351</v>
      </c>
      <c r="E401" s="296">
        <v>2</v>
      </c>
      <c r="F401" s="316"/>
      <c r="G401" s="317">
        <f>ROUND(E401*F401,2)</f>
        <v>0</v>
      </c>
      <c r="H401" s="317"/>
      <c r="I401" s="318" t="s">
        <v>448</v>
      </c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 t="s">
        <v>334</v>
      </c>
      <c r="AF401" s="244"/>
      <c r="AG401" s="244"/>
      <c r="AH401" s="244"/>
      <c r="AI401" s="244"/>
      <c r="AJ401" s="244"/>
      <c r="AK401" s="244"/>
      <c r="AL401" s="244"/>
      <c r="AM401" s="244">
        <v>21</v>
      </c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</row>
    <row r="402" spans="1:60" outlineLevel="1" x14ac:dyDescent="0.2">
      <c r="A402" s="247"/>
      <c r="B402" s="250"/>
      <c r="C402" s="331" t="s">
        <v>469</v>
      </c>
      <c r="D402" s="279"/>
      <c r="E402" s="292"/>
      <c r="F402" s="314"/>
      <c r="G402" s="314"/>
      <c r="H402" s="305"/>
      <c r="I402" s="306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 t="s">
        <v>160</v>
      </c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</row>
    <row r="403" spans="1:60" outlineLevel="1" x14ac:dyDescent="0.2">
      <c r="A403" s="247"/>
      <c r="B403" s="250"/>
      <c r="C403" s="333" t="s">
        <v>470</v>
      </c>
      <c r="D403" s="279"/>
      <c r="E403" s="292"/>
      <c r="F403" s="314"/>
      <c r="G403" s="314"/>
      <c r="H403" s="305"/>
      <c r="I403" s="306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 t="s">
        <v>160</v>
      </c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</row>
    <row r="404" spans="1:60" outlineLevel="1" x14ac:dyDescent="0.2">
      <c r="A404" s="247"/>
      <c r="B404" s="250"/>
      <c r="C404" s="333" t="s">
        <v>250</v>
      </c>
      <c r="D404" s="279"/>
      <c r="E404" s="292"/>
      <c r="F404" s="314"/>
      <c r="G404" s="314"/>
      <c r="H404" s="305"/>
      <c r="I404" s="306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 t="s">
        <v>160</v>
      </c>
      <c r="AF404" s="244"/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</row>
    <row r="405" spans="1:60" outlineLevel="1" x14ac:dyDescent="0.2">
      <c r="A405" s="247"/>
      <c r="B405" s="250"/>
      <c r="C405" s="333" t="s">
        <v>471</v>
      </c>
      <c r="D405" s="279"/>
      <c r="E405" s="292"/>
      <c r="F405" s="314"/>
      <c r="G405" s="314"/>
      <c r="H405" s="305"/>
      <c r="I405" s="306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 t="s">
        <v>160</v>
      </c>
      <c r="AF405" s="244"/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</row>
    <row r="406" spans="1:60" outlineLevel="1" x14ac:dyDescent="0.2">
      <c r="A406" s="247"/>
      <c r="B406" s="250"/>
      <c r="C406" s="333" t="s">
        <v>472</v>
      </c>
      <c r="D406" s="279"/>
      <c r="E406" s="292"/>
      <c r="F406" s="314"/>
      <c r="G406" s="314"/>
      <c r="H406" s="305"/>
      <c r="I406" s="306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 t="s">
        <v>160</v>
      </c>
      <c r="AF406" s="244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</row>
    <row r="407" spans="1:60" outlineLevel="1" x14ac:dyDescent="0.2">
      <c r="A407" s="247"/>
      <c r="B407" s="250"/>
      <c r="C407" s="333" t="s">
        <v>473</v>
      </c>
      <c r="D407" s="279"/>
      <c r="E407" s="292"/>
      <c r="F407" s="314"/>
      <c r="G407" s="314"/>
      <c r="H407" s="305"/>
      <c r="I407" s="306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 t="s">
        <v>160</v>
      </c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</row>
    <row r="408" spans="1:60" outlineLevel="1" x14ac:dyDescent="0.2">
      <c r="A408" s="247"/>
      <c r="B408" s="250"/>
      <c r="C408" s="333" t="s">
        <v>474</v>
      </c>
      <c r="D408" s="279"/>
      <c r="E408" s="292"/>
      <c r="F408" s="314"/>
      <c r="G408" s="314"/>
      <c r="H408" s="305"/>
      <c r="I408" s="306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 t="s">
        <v>160</v>
      </c>
      <c r="AF408" s="244"/>
      <c r="AG408" s="244"/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</row>
    <row r="409" spans="1:60" outlineLevel="1" x14ac:dyDescent="0.2">
      <c r="A409" s="247"/>
      <c r="B409" s="250"/>
      <c r="C409" s="333" t="s">
        <v>250</v>
      </c>
      <c r="D409" s="279"/>
      <c r="E409" s="292"/>
      <c r="F409" s="314"/>
      <c r="G409" s="314"/>
      <c r="H409" s="305"/>
      <c r="I409" s="306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 t="s">
        <v>160</v>
      </c>
      <c r="AF409" s="244"/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</row>
    <row r="410" spans="1:60" outlineLevel="1" x14ac:dyDescent="0.2">
      <c r="A410" s="247"/>
      <c r="B410" s="250"/>
      <c r="C410" s="333" t="s">
        <v>475</v>
      </c>
      <c r="D410" s="279"/>
      <c r="E410" s="292"/>
      <c r="F410" s="314"/>
      <c r="G410" s="314"/>
      <c r="H410" s="305"/>
      <c r="I410" s="306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 t="s">
        <v>160</v>
      </c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</row>
    <row r="411" spans="1:60" outlineLevel="1" x14ac:dyDescent="0.2">
      <c r="A411" s="247"/>
      <c r="B411" s="250"/>
      <c r="C411" s="333" t="s">
        <v>476</v>
      </c>
      <c r="D411" s="279"/>
      <c r="E411" s="292"/>
      <c r="F411" s="314"/>
      <c r="G411" s="314"/>
      <c r="H411" s="305"/>
      <c r="I411" s="306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 t="s">
        <v>160</v>
      </c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</row>
    <row r="412" spans="1:60" outlineLevel="1" x14ac:dyDescent="0.2">
      <c r="A412" s="247"/>
      <c r="B412" s="250"/>
      <c r="C412" s="333" t="s">
        <v>477</v>
      </c>
      <c r="D412" s="279"/>
      <c r="E412" s="292"/>
      <c r="F412" s="314"/>
      <c r="G412" s="314"/>
      <c r="H412" s="305"/>
      <c r="I412" s="306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 t="s">
        <v>160</v>
      </c>
      <c r="AF412" s="244"/>
      <c r="AG412" s="244"/>
      <c r="AH412" s="244"/>
      <c r="AI412" s="244"/>
      <c r="AJ412" s="244"/>
      <c r="AK412" s="244"/>
      <c r="AL412" s="244"/>
      <c r="AM412" s="244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</row>
    <row r="413" spans="1:60" outlineLevel="1" x14ac:dyDescent="0.2">
      <c r="A413" s="247"/>
      <c r="B413" s="250"/>
      <c r="C413" s="333" t="s">
        <v>478</v>
      </c>
      <c r="D413" s="279"/>
      <c r="E413" s="292"/>
      <c r="F413" s="314"/>
      <c r="G413" s="314"/>
      <c r="H413" s="305"/>
      <c r="I413" s="306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 t="s">
        <v>160</v>
      </c>
      <c r="AF413" s="244"/>
      <c r="AG413" s="244"/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</row>
    <row r="414" spans="1:60" ht="22.5" outlineLevel="1" x14ac:dyDescent="0.2">
      <c r="A414" s="257">
        <v>77</v>
      </c>
      <c r="B414" s="268" t="s">
        <v>479</v>
      </c>
      <c r="C414" s="330" t="s">
        <v>480</v>
      </c>
      <c r="D414" s="277" t="s">
        <v>351</v>
      </c>
      <c r="E414" s="290">
        <v>3</v>
      </c>
      <c r="F414" s="309"/>
      <c r="G414" s="310">
        <f>ROUND(E414*F414,2)</f>
        <v>0</v>
      </c>
      <c r="H414" s="310" t="s">
        <v>333</v>
      </c>
      <c r="I414" s="311" t="s">
        <v>125</v>
      </c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 t="s">
        <v>334</v>
      </c>
      <c r="AF414" s="244"/>
      <c r="AG414" s="244"/>
      <c r="AH414" s="244"/>
      <c r="AI414" s="244"/>
      <c r="AJ414" s="244"/>
      <c r="AK414" s="244"/>
      <c r="AL414" s="244"/>
      <c r="AM414" s="244">
        <v>21</v>
      </c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</row>
    <row r="415" spans="1:60" ht="22.5" outlineLevel="1" x14ac:dyDescent="0.2">
      <c r="A415" s="258">
        <v>78</v>
      </c>
      <c r="B415" s="270" t="s">
        <v>481</v>
      </c>
      <c r="C415" s="330" t="s">
        <v>482</v>
      </c>
      <c r="D415" s="283" t="s">
        <v>351</v>
      </c>
      <c r="E415" s="296">
        <v>1.01</v>
      </c>
      <c r="F415" s="316"/>
      <c r="G415" s="317">
        <f>ROUND(E415*F415,2)</f>
        <v>0</v>
      </c>
      <c r="H415" s="317" t="s">
        <v>333</v>
      </c>
      <c r="I415" s="318" t="s">
        <v>125</v>
      </c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 t="s">
        <v>334</v>
      </c>
      <c r="AF415" s="244"/>
      <c r="AG415" s="244"/>
      <c r="AH415" s="244"/>
      <c r="AI415" s="244"/>
      <c r="AJ415" s="244"/>
      <c r="AK415" s="244"/>
      <c r="AL415" s="244"/>
      <c r="AM415" s="244">
        <v>21</v>
      </c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</row>
    <row r="416" spans="1:60" outlineLevel="1" x14ac:dyDescent="0.2">
      <c r="A416" s="247"/>
      <c r="B416" s="250"/>
      <c r="C416" s="329" t="s">
        <v>366</v>
      </c>
      <c r="D416" s="276"/>
      <c r="E416" s="289">
        <v>1.01</v>
      </c>
      <c r="F416" s="305"/>
      <c r="G416" s="305"/>
      <c r="H416" s="305"/>
      <c r="I416" s="306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 t="s">
        <v>128</v>
      </c>
      <c r="AF416" s="244">
        <v>0</v>
      </c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</row>
    <row r="417" spans="1:60" ht="22.5" outlineLevel="1" x14ac:dyDescent="0.2">
      <c r="A417" s="258">
        <v>79</v>
      </c>
      <c r="B417" s="270" t="s">
        <v>483</v>
      </c>
      <c r="C417" s="330" t="s">
        <v>484</v>
      </c>
      <c r="D417" s="283" t="s">
        <v>351</v>
      </c>
      <c r="E417" s="296">
        <v>1.01</v>
      </c>
      <c r="F417" s="316"/>
      <c r="G417" s="317">
        <f>ROUND(E417*F417,2)</f>
        <v>0</v>
      </c>
      <c r="H417" s="317" t="s">
        <v>333</v>
      </c>
      <c r="I417" s="318" t="s">
        <v>125</v>
      </c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 t="s">
        <v>334</v>
      </c>
      <c r="AF417" s="244"/>
      <c r="AG417" s="244"/>
      <c r="AH417" s="244"/>
      <c r="AI417" s="244"/>
      <c r="AJ417" s="244"/>
      <c r="AK417" s="244"/>
      <c r="AL417" s="244"/>
      <c r="AM417" s="244">
        <v>21</v>
      </c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</row>
    <row r="418" spans="1:60" outlineLevel="1" x14ac:dyDescent="0.2">
      <c r="A418" s="247"/>
      <c r="B418" s="250"/>
      <c r="C418" s="329" t="s">
        <v>366</v>
      </c>
      <c r="D418" s="276"/>
      <c r="E418" s="289">
        <v>1.01</v>
      </c>
      <c r="F418" s="305"/>
      <c r="G418" s="305"/>
      <c r="H418" s="305"/>
      <c r="I418" s="306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 t="s">
        <v>128</v>
      </c>
      <c r="AF418" s="244">
        <v>0</v>
      </c>
      <c r="AG418" s="244"/>
      <c r="AH418" s="244"/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</row>
    <row r="419" spans="1:60" ht="22.5" outlineLevel="1" x14ac:dyDescent="0.2">
      <c r="A419" s="258">
        <v>80</v>
      </c>
      <c r="B419" s="270" t="s">
        <v>485</v>
      </c>
      <c r="C419" s="330" t="s">
        <v>486</v>
      </c>
      <c r="D419" s="283" t="s">
        <v>351</v>
      </c>
      <c r="E419" s="296">
        <v>2.02</v>
      </c>
      <c r="F419" s="316"/>
      <c r="G419" s="317">
        <f>ROUND(E419*F419,2)</f>
        <v>0</v>
      </c>
      <c r="H419" s="317" t="s">
        <v>333</v>
      </c>
      <c r="I419" s="318" t="s">
        <v>125</v>
      </c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 t="s">
        <v>334</v>
      </c>
      <c r="AF419" s="244"/>
      <c r="AG419" s="244"/>
      <c r="AH419" s="244"/>
      <c r="AI419" s="244"/>
      <c r="AJ419" s="244"/>
      <c r="AK419" s="244"/>
      <c r="AL419" s="244"/>
      <c r="AM419" s="244">
        <v>21</v>
      </c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</row>
    <row r="420" spans="1:60" outlineLevel="1" x14ac:dyDescent="0.2">
      <c r="A420" s="247"/>
      <c r="B420" s="250"/>
      <c r="C420" s="329" t="s">
        <v>487</v>
      </c>
      <c r="D420" s="276"/>
      <c r="E420" s="289">
        <v>2.02</v>
      </c>
      <c r="F420" s="305"/>
      <c r="G420" s="305"/>
      <c r="H420" s="305"/>
      <c r="I420" s="306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 t="s">
        <v>128</v>
      </c>
      <c r="AF420" s="244">
        <v>0</v>
      </c>
      <c r="AG420" s="244"/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</row>
    <row r="421" spans="1:60" ht="22.5" outlineLevel="1" x14ac:dyDescent="0.2">
      <c r="A421" s="258">
        <v>81</v>
      </c>
      <c r="B421" s="270" t="s">
        <v>488</v>
      </c>
      <c r="C421" s="330" t="s">
        <v>489</v>
      </c>
      <c r="D421" s="283" t="s">
        <v>351</v>
      </c>
      <c r="E421" s="296">
        <v>2.02</v>
      </c>
      <c r="F421" s="316"/>
      <c r="G421" s="317">
        <f>ROUND(E421*F421,2)</f>
        <v>0</v>
      </c>
      <c r="H421" s="317" t="s">
        <v>333</v>
      </c>
      <c r="I421" s="318" t="s">
        <v>125</v>
      </c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 t="s">
        <v>334</v>
      </c>
      <c r="AF421" s="244"/>
      <c r="AG421" s="244"/>
      <c r="AH421" s="244"/>
      <c r="AI421" s="244"/>
      <c r="AJ421" s="244"/>
      <c r="AK421" s="244"/>
      <c r="AL421" s="244"/>
      <c r="AM421" s="244">
        <v>21</v>
      </c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</row>
    <row r="422" spans="1:60" outlineLevel="1" x14ac:dyDescent="0.2">
      <c r="A422" s="247"/>
      <c r="B422" s="250"/>
      <c r="C422" s="329" t="s">
        <v>487</v>
      </c>
      <c r="D422" s="276"/>
      <c r="E422" s="289">
        <v>2.02</v>
      </c>
      <c r="F422" s="305"/>
      <c r="G422" s="305"/>
      <c r="H422" s="305"/>
      <c r="I422" s="306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 t="s">
        <v>128</v>
      </c>
      <c r="AF422" s="244">
        <v>0</v>
      </c>
      <c r="AG422" s="244"/>
      <c r="AH422" s="244"/>
      <c r="AI422" s="244"/>
      <c r="AJ422" s="244"/>
      <c r="AK422" s="244"/>
      <c r="AL422" s="244"/>
      <c r="AM422" s="244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</row>
    <row r="423" spans="1:60" ht="22.5" outlineLevel="1" x14ac:dyDescent="0.2">
      <c r="A423" s="258">
        <v>82</v>
      </c>
      <c r="B423" s="270" t="s">
        <v>490</v>
      </c>
      <c r="C423" s="330" t="s">
        <v>491</v>
      </c>
      <c r="D423" s="283" t="s">
        <v>351</v>
      </c>
      <c r="E423" s="296">
        <v>2.02</v>
      </c>
      <c r="F423" s="316"/>
      <c r="G423" s="317">
        <f>ROUND(E423*F423,2)</f>
        <v>0</v>
      </c>
      <c r="H423" s="317" t="s">
        <v>333</v>
      </c>
      <c r="I423" s="318" t="s">
        <v>125</v>
      </c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 t="s">
        <v>334</v>
      </c>
      <c r="AF423" s="244"/>
      <c r="AG423" s="244"/>
      <c r="AH423" s="244"/>
      <c r="AI423" s="244"/>
      <c r="AJ423" s="244"/>
      <c r="AK423" s="244"/>
      <c r="AL423" s="244"/>
      <c r="AM423" s="244">
        <v>21</v>
      </c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</row>
    <row r="424" spans="1:60" outlineLevel="1" x14ac:dyDescent="0.2">
      <c r="A424" s="247"/>
      <c r="B424" s="250"/>
      <c r="C424" s="329" t="s">
        <v>487</v>
      </c>
      <c r="D424" s="276"/>
      <c r="E424" s="289">
        <v>2.02</v>
      </c>
      <c r="F424" s="305"/>
      <c r="G424" s="305"/>
      <c r="H424" s="305"/>
      <c r="I424" s="306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 t="s">
        <v>128</v>
      </c>
      <c r="AF424" s="244">
        <v>0</v>
      </c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</row>
    <row r="425" spans="1:60" ht="22.5" outlineLevel="1" x14ac:dyDescent="0.2">
      <c r="A425" s="257">
        <v>83</v>
      </c>
      <c r="B425" s="268" t="s">
        <v>492</v>
      </c>
      <c r="C425" s="330" t="s">
        <v>493</v>
      </c>
      <c r="D425" s="277" t="s">
        <v>351</v>
      </c>
      <c r="E425" s="290">
        <v>6</v>
      </c>
      <c r="F425" s="309"/>
      <c r="G425" s="310">
        <f>ROUND(E425*F425,2)</f>
        <v>0</v>
      </c>
      <c r="H425" s="310" t="s">
        <v>333</v>
      </c>
      <c r="I425" s="311" t="s">
        <v>125</v>
      </c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 t="s">
        <v>334</v>
      </c>
      <c r="AF425" s="244"/>
      <c r="AG425" s="244"/>
      <c r="AH425" s="244"/>
      <c r="AI425" s="244"/>
      <c r="AJ425" s="244"/>
      <c r="AK425" s="244"/>
      <c r="AL425" s="244"/>
      <c r="AM425" s="244">
        <v>21</v>
      </c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</row>
    <row r="426" spans="1:60" outlineLevel="1" x14ac:dyDescent="0.2">
      <c r="A426" s="258">
        <v>84</v>
      </c>
      <c r="B426" s="270" t="s">
        <v>494</v>
      </c>
      <c r="C426" s="330" t="s">
        <v>495</v>
      </c>
      <c r="D426" s="283" t="s">
        <v>144</v>
      </c>
      <c r="E426" s="296">
        <v>9.6425000000000001</v>
      </c>
      <c r="F426" s="316"/>
      <c r="G426" s="317">
        <f>ROUND(E426*F426,2)</f>
        <v>0</v>
      </c>
      <c r="H426" s="317" t="s">
        <v>333</v>
      </c>
      <c r="I426" s="318" t="s">
        <v>125</v>
      </c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 t="s">
        <v>334</v>
      </c>
      <c r="AF426" s="244"/>
      <c r="AG426" s="244"/>
      <c r="AH426" s="244"/>
      <c r="AI426" s="244"/>
      <c r="AJ426" s="244"/>
      <c r="AK426" s="244"/>
      <c r="AL426" s="244"/>
      <c r="AM426" s="244">
        <v>21</v>
      </c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</row>
    <row r="427" spans="1:60" outlineLevel="1" x14ac:dyDescent="0.2">
      <c r="A427" s="247"/>
      <c r="B427" s="250"/>
      <c r="C427" s="329" t="s">
        <v>496</v>
      </c>
      <c r="D427" s="276"/>
      <c r="E427" s="289">
        <v>9.6425000000000001</v>
      </c>
      <c r="F427" s="305"/>
      <c r="G427" s="305"/>
      <c r="H427" s="305"/>
      <c r="I427" s="306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 t="s">
        <v>128</v>
      </c>
      <c r="AF427" s="244">
        <v>0</v>
      </c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</row>
    <row r="428" spans="1:60" ht="22.5" outlineLevel="1" x14ac:dyDescent="0.2">
      <c r="A428" s="258">
        <v>85</v>
      </c>
      <c r="B428" s="270" t="s">
        <v>497</v>
      </c>
      <c r="C428" s="330" t="s">
        <v>498</v>
      </c>
      <c r="D428" s="283" t="s">
        <v>351</v>
      </c>
      <c r="E428" s="296">
        <v>1.0149999999999999</v>
      </c>
      <c r="F428" s="316"/>
      <c r="G428" s="317">
        <f>ROUND(E428*F428,2)</f>
        <v>0</v>
      </c>
      <c r="H428" s="317" t="s">
        <v>333</v>
      </c>
      <c r="I428" s="318" t="s">
        <v>125</v>
      </c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 t="s">
        <v>334</v>
      </c>
      <c r="AF428" s="244"/>
      <c r="AG428" s="244"/>
      <c r="AH428" s="244"/>
      <c r="AI428" s="244"/>
      <c r="AJ428" s="244"/>
      <c r="AK428" s="244"/>
      <c r="AL428" s="244"/>
      <c r="AM428" s="244">
        <v>21</v>
      </c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</row>
    <row r="429" spans="1:60" outlineLevel="1" x14ac:dyDescent="0.2">
      <c r="A429" s="247"/>
      <c r="B429" s="250"/>
      <c r="C429" s="329" t="s">
        <v>462</v>
      </c>
      <c r="D429" s="276"/>
      <c r="E429" s="289">
        <v>1.0149999999999999</v>
      </c>
      <c r="F429" s="305"/>
      <c r="G429" s="305"/>
      <c r="H429" s="305"/>
      <c r="I429" s="306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 t="s">
        <v>128</v>
      </c>
      <c r="AF429" s="244">
        <v>0</v>
      </c>
      <c r="AG429" s="244"/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</row>
    <row r="430" spans="1:60" x14ac:dyDescent="0.2">
      <c r="A430" s="249" t="s">
        <v>114</v>
      </c>
      <c r="B430" s="266" t="s">
        <v>77</v>
      </c>
      <c r="C430" s="325" t="s">
        <v>78</v>
      </c>
      <c r="D430" s="272"/>
      <c r="E430" s="285"/>
      <c r="F430" s="298">
        <f>SUM(G431:G437)</f>
        <v>0</v>
      </c>
      <c r="G430" s="298"/>
      <c r="H430" s="299"/>
      <c r="I430" s="300"/>
      <c r="AE430" t="s">
        <v>115</v>
      </c>
    </row>
    <row r="431" spans="1:60" outlineLevel="1" x14ac:dyDescent="0.2">
      <c r="A431" s="252"/>
      <c r="B431" s="251" t="s">
        <v>499</v>
      </c>
      <c r="C431" s="326"/>
      <c r="D431" s="273"/>
      <c r="E431" s="286"/>
      <c r="F431" s="301"/>
      <c r="G431" s="301"/>
      <c r="H431" s="302"/>
      <c r="I431" s="303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>
        <v>0</v>
      </c>
      <c r="AD431" s="244"/>
      <c r="AE431" s="244" t="s">
        <v>117</v>
      </c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</row>
    <row r="432" spans="1:60" outlineLevel="1" x14ac:dyDescent="0.2">
      <c r="A432" s="246"/>
      <c r="B432" s="253" t="s">
        <v>500</v>
      </c>
      <c r="C432" s="327"/>
      <c r="D432" s="274"/>
      <c r="E432" s="287"/>
      <c r="F432" s="304"/>
      <c r="G432" s="304"/>
      <c r="H432" s="305"/>
      <c r="I432" s="306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 t="s">
        <v>119</v>
      </c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</row>
    <row r="433" spans="1:60" outlineLevel="1" x14ac:dyDescent="0.2">
      <c r="A433" s="254">
        <v>86</v>
      </c>
      <c r="B433" s="269" t="s">
        <v>501</v>
      </c>
      <c r="C433" s="328" t="s">
        <v>502</v>
      </c>
      <c r="D433" s="278" t="s">
        <v>144</v>
      </c>
      <c r="E433" s="291">
        <v>17</v>
      </c>
      <c r="F433" s="312"/>
      <c r="G433" s="313">
        <f>ROUND(E433*F433,2)</f>
        <v>0</v>
      </c>
      <c r="H433" s="313" t="s">
        <v>124</v>
      </c>
      <c r="I433" s="313" t="s">
        <v>125</v>
      </c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 t="s">
        <v>126</v>
      </c>
      <c r="AF433" s="244"/>
      <c r="AG433" s="244"/>
      <c r="AH433" s="244"/>
      <c r="AI433" s="244"/>
      <c r="AJ433" s="244"/>
      <c r="AK433" s="244"/>
      <c r="AL433" s="244"/>
      <c r="AM433" s="244">
        <v>21</v>
      </c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</row>
    <row r="434" spans="1:60" outlineLevel="1" x14ac:dyDescent="0.2">
      <c r="A434" s="252"/>
      <c r="B434" s="251" t="s">
        <v>503</v>
      </c>
      <c r="C434" s="326"/>
      <c r="D434" s="273"/>
      <c r="E434" s="286"/>
      <c r="F434" s="301"/>
      <c r="G434" s="301"/>
      <c r="H434" s="302"/>
      <c r="I434" s="303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>
        <v>0</v>
      </c>
      <c r="AD434" s="244"/>
      <c r="AE434" s="244" t="s">
        <v>117</v>
      </c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</row>
    <row r="435" spans="1:60" outlineLevel="1" x14ac:dyDescent="0.2">
      <c r="A435" s="246"/>
      <c r="B435" s="253" t="s">
        <v>504</v>
      </c>
      <c r="C435" s="327"/>
      <c r="D435" s="274"/>
      <c r="E435" s="287"/>
      <c r="F435" s="304"/>
      <c r="G435" s="304"/>
      <c r="H435" s="305"/>
      <c r="I435" s="306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 t="s">
        <v>119</v>
      </c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</row>
    <row r="436" spans="1:60" outlineLevel="1" x14ac:dyDescent="0.2">
      <c r="A436" s="256">
        <v>87</v>
      </c>
      <c r="B436" s="267" t="s">
        <v>505</v>
      </c>
      <c r="C436" s="328" t="s">
        <v>506</v>
      </c>
      <c r="D436" s="275" t="s">
        <v>144</v>
      </c>
      <c r="E436" s="288">
        <v>10.199999999999999</v>
      </c>
      <c r="F436" s="307"/>
      <c r="G436" s="308">
        <f>ROUND(E436*F436,2)</f>
        <v>0</v>
      </c>
      <c r="H436" s="308" t="s">
        <v>124</v>
      </c>
      <c r="I436" s="308" t="s">
        <v>125</v>
      </c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 t="s">
        <v>126</v>
      </c>
      <c r="AF436" s="244"/>
      <c r="AG436" s="244"/>
      <c r="AH436" s="244"/>
      <c r="AI436" s="244"/>
      <c r="AJ436" s="244"/>
      <c r="AK436" s="244"/>
      <c r="AL436" s="244"/>
      <c r="AM436" s="244">
        <v>21</v>
      </c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</row>
    <row r="437" spans="1:60" outlineLevel="1" x14ac:dyDescent="0.2">
      <c r="A437" s="247"/>
      <c r="B437" s="250"/>
      <c r="C437" s="329" t="s">
        <v>507</v>
      </c>
      <c r="D437" s="276"/>
      <c r="E437" s="289">
        <v>10.199999999999999</v>
      </c>
      <c r="F437" s="305"/>
      <c r="G437" s="305"/>
      <c r="H437" s="305"/>
      <c r="I437" s="306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 t="s">
        <v>128</v>
      </c>
      <c r="AF437" s="244">
        <v>0</v>
      </c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</row>
    <row r="438" spans="1:60" x14ac:dyDescent="0.2">
      <c r="A438" s="249" t="s">
        <v>114</v>
      </c>
      <c r="B438" s="266" t="s">
        <v>79</v>
      </c>
      <c r="C438" s="325" t="s">
        <v>80</v>
      </c>
      <c r="D438" s="272"/>
      <c r="E438" s="285"/>
      <c r="F438" s="298">
        <f>SUM(G439:G442)</f>
        <v>0</v>
      </c>
      <c r="G438" s="298"/>
      <c r="H438" s="299"/>
      <c r="I438" s="300"/>
      <c r="AE438" t="s">
        <v>115</v>
      </c>
    </row>
    <row r="439" spans="1:60" outlineLevel="1" x14ac:dyDescent="0.2">
      <c r="A439" s="252"/>
      <c r="B439" s="251" t="s">
        <v>508</v>
      </c>
      <c r="C439" s="326"/>
      <c r="D439" s="273"/>
      <c r="E439" s="286"/>
      <c r="F439" s="301"/>
      <c r="G439" s="301"/>
      <c r="H439" s="302"/>
      <c r="I439" s="303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>
        <v>0</v>
      </c>
      <c r="AD439" s="244"/>
      <c r="AE439" s="244" t="s">
        <v>117</v>
      </c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</row>
    <row r="440" spans="1:60" outlineLevel="1" x14ac:dyDescent="0.2">
      <c r="A440" s="246"/>
      <c r="B440" s="253" t="s">
        <v>509</v>
      </c>
      <c r="C440" s="327"/>
      <c r="D440" s="274"/>
      <c r="E440" s="287"/>
      <c r="F440" s="304"/>
      <c r="G440" s="304"/>
      <c r="H440" s="305"/>
      <c r="I440" s="306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 t="s">
        <v>119</v>
      </c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59" t="str">
        <f>B440</f>
        <v>krajníků, desek nebo panelů od spojovacího materiálu s odklizením a uložením očištěných hmot a spojovacího materiálu na skládku na vzdálenost do 10 m</v>
      </c>
      <c r="BA440" s="244"/>
      <c r="BB440" s="244"/>
      <c r="BC440" s="244"/>
      <c r="BD440" s="244"/>
      <c r="BE440" s="244"/>
      <c r="BF440" s="244"/>
      <c r="BG440" s="244"/>
      <c r="BH440" s="244"/>
    </row>
    <row r="441" spans="1:60" outlineLevel="1" x14ac:dyDescent="0.2">
      <c r="A441" s="254">
        <v>88</v>
      </c>
      <c r="B441" s="269" t="s">
        <v>510</v>
      </c>
      <c r="C441" s="328" t="s">
        <v>511</v>
      </c>
      <c r="D441" s="278" t="s">
        <v>144</v>
      </c>
      <c r="E441" s="291">
        <v>17</v>
      </c>
      <c r="F441" s="312"/>
      <c r="G441" s="313">
        <f>ROUND(E441*F441,2)</f>
        <v>0</v>
      </c>
      <c r="H441" s="313" t="s">
        <v>124</v>
      </c>
      <c r="I441" s="313" t="s">
        <v>125</v>
      </c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 t="s">
        <v>126</v>
      </c>
      <c r="AF441" s="244"/>
      <c r="AG441" s="244"/>
      <c r="AH441" s="244"/>
      <c r="AI441" s="244"/>
      <c r="AJ441" s="244"/>
      <c r="AK441" s="244"/>
      <c r="AL441" s="244"/>
      <c r="AM441" s="244">
        <v>21</v>
      </c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</row>
    <row r="442" spans="1:60" outlineLevel="1" x14ac:dyDescent="0.2">
      <c r="A442" s="255">
        <v>89</v>
      </c>
      <c r="B442" s="269" t="s">
        <v>512</v>
      </c>
      <c r="C442" s="330" t="s">
        <v>513</v>
      </c>
      <c r="D442" s="278" t="s">
        <v>123</v>
      </c>
      <c r="E442" s="291">
        <v>17.04</v>
      </c>
      <c r="F442" s="312"/>
      <c r="G442" s="313">
        <f>ROUND(E442*F442,2)</f>
        <v>0</v>
      </c>
      <c r="H442" s="313" t="s">
        <v>124</v>
      </c>
      <c r="I442" s="313" t="s">
        <v>125</v>
      </c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 t="s">
        <v>126</v>
      </c>
      <c r="AF442" s="244"/>
      <c r="AG442" s="244"/>
      <c r="AH442" s="244"/>
      <c r="AI442" s="244"/>
      <c r="AJ442" s="244"/>
      <c r="AK442" s="244"/>
      <c r="AL442" s="244"/>
      <c r="AM442" s="244">
        <v>21</v>
      </c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</row>
    <row r="443" spans="1:60" x14ac:dyDescent="0.2">
      <c r="A443" s="249" t="s">
        <v>114</v>
      </c>
      <c r="B443" s="266" t="s">
        <v>81</v>
      </c>
      <c r="C443" s="325" t="s">
        <v>82</v>
      </c>
      <c r="D443" s="272"/>
      <c r="E443" s="285"/>
      <c r="F443" s="298">
        <f>SUM(G444:G447)</f>
        <v>0</v>
      </c>
      <c r="G443" s="298"/>
      <c r="H443" s="299"/>
      <c r="I443" s="300"/>
      <c r="AE443" t="s">
        <v>115</v>
      </c>
    </row>
    <row r="444" spans="1:60" outlineLevel="1" x14ac:dyDescent="0.2">
      <c r="A444" s="252"/>
      <c r="B444" s="251" t="s">
        <v>514</v>
      </c>
      <c r="C444" s="326"/>
      <c r="D444" s="273"/>
      <c r="E444" s="286"/>
      <c r="F444" s="301"/>
      <c r="G444" s="301"/>
      <c r="H444" s="302"/>
      <c r="I444" s="303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>
        <v>0</v>
      </c>
      <c r="AD444" s="244"/>
      <c r="AE444" s="244" t="s">
        <v>117</v>
      </c>
      <c r="AF444" s="244"/>
      <c r="AG444" s="244"/>
      <c r="AH444" s="244"/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</row>
    <row r="445" spans="1:60" outlineLevel="1" x14ac:dyDescent="0.2">
      <c r="A445" s="246"/>
      <c r="B445" s="253" t="s">
        <v>515</v>
      </c>
      <c r="C445" s="327"/>
      <c r="D445" s="274"/>
      <c r="E445" s="287"/>
      <c r="F445" s="304"/>
      <c r="G445" s="304"/>
      <c r="H445" s="305"/>
      <c r="I445" s="306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 t="s">
        <v>119</v>
      </c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</row>
    <row r="446" spans="1:60" outlineLevel="1" x14ac:dyDescent="0.2">
      <c r="A446" s="256">
        <v>90</v>
      </c>
      <c r="B446" s="267" t="s">
        <v>516</v>
      </c>
      <c r="C446" s="328" t="s">
        <v>517</v>
      </c>
      <c r="D446" s="275" t="s">
        <v>291</v>
      </c>
      <c r="E446" s="288">
        <v>63.269019999999998</v>
      </c>
      <c r="F446" s="307"/>
      <c r="G446" s="308">
        <f>ROUND(E446*F446,2)</f>
        <v>0</v>
      </c>
      <c r="H446" s="308" t="s">
        <v>343</v>
      </c>
      <c r="I446" s="308" t="s">
        <v>125</v>
      </c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 t="s">
        <v>518</v>
      </c>
      <c r="AF446" s="244"/>
      <c r="AG446" s="244"/>
      <c r="AH446" s="244"/>
      <c r="AI446" s="244"/>
      <c r="AJ446" s="244"/>
      <c r="AK446" s="244"/>
      <c r="AL446" s="244"/>
      <c r="AM446" s="244">
        <v>21</v>
      </c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</row>
    <row r="447" spans="1:60" outlineLevel="1" x14ac:dyDescent="0.2">
      <c r="A447" s="247"/>
      <c r="B447" s="250"/>
      <c r="C447" s="331" t="s">
        <v>519</v>
      </c>
      <c r="D447" s="279"/>
      <c r="E447" s="292"/>
      <c r="F447" s="314"/>
      <c r="G447" s="314"/>
      <c r="H447" s="305"/>
      <c r="I447" s="306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 t="s">
        <v>160</v>
      </c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</row>
    <row r="448" spans="1:60" x14ac:dyDescent="0.2">
      <c r="A448" s="249" t="s">
        <v>114</v>
      </c>
      <c r="B448" s="266" t="s">
        <v>83</v>
      </c>
      <c r="C448" s="325" t="s">
        <v>84</v>
      </c>
      <c r="D448" s="272"/>
      <c r="E448" s="285"/>
      <c r="F448" s="298">
        <f>SUM(G449:G457)</f>
        <v>0</v>
      </c>
      <c r="G448" s="298"/>
      <c r="H448" s="299"/>
      <c r="I448" s="300"/>
      <c r="AE448" t="s">
        <v>115</v>
      </c>
    </row>
    <row r="449" spans="1:60" outlineLevel="1" x14ac:dyDescent="0.2">
      <c r="A449" s="252"/>
      <c r="B449" s="251" t="s">
        <v>520</v>
      </c>
      <c r="C449" s="326"/>
      <c r="D449" s="273"/>
      <c r="E449" s="286"/>
      <c r="F449" s="301"/>
      <c r="G449" s="301"/>
      <c r="H449" s="302"/>
      <c r="I449" s="303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>
        <v>0</v>
      </c>
      <c r="AD449" s="244"/>
      <c r="AE449" s="244" t="s">
        <v>117</v>
      </c>
      <c r="AF449" s="244"/>
      <c r="AG449" s="244"/>
      <c r="AH449" s="244"/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</row>
    <row r="450" spans="1:60" outlineLevel="1" x14ac:dyDescent="0.2">
      <c r="A450" s="254">
        <v>91</v>
      </c>
      <c r="B450" s="269" t="s">
        <v>521</v>
      </c>
      <c r="C450" s="328" t="s">
        <v>522</v>
      </c>
      <c r="D450" s="278" t="s">
        <v>291</v>
      </c>
      <c r="E450" s="291">
        <v>0.80784</v>
      </c>
      <c r="F450" s="312"/>
      <c r="G450" s="313">
        <f>ROUND(E450*F450,2)</f>
        <v>0</v>
      </c>
      <c r="H450" s="313" t="s">
        <v>523</v>
      </c>
      <c r="I450" s="313" t="s">
        <v>448</v>
      </c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 t="s">
        <v>135</v>
      </c>
      <c r="AF450" s="244"/>
      <c r="AG450" s="244"/>
      <c r="AH450" s="244"/>
      <c r="AI450" s="244"/>
      <c r="AJ450" s="244"/>
      <c r="AK450" s="244"/>
      <c r="AL450" s="244"/>
      <c r="AM450" s="244">
        <v>21</v>
      </c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</row>
    <row r="451" spans="1:60" outlineLevel="1" x14ac:dyDescent="0.2">
      <c r="A451" s="255">
        <v>92</v>
      </c>
      <c r="B451" s="269" t="s">
        <v>524</v>
      </c>
      <c r="C451" s="330" t="s">
        <v>525</v>
      </c>
      <c r="D451" s="278" t="s">
        <v>291</v>
      </c>
      <c r="E451" s="291">
        <v>17.978400000000001</v>
      </c>
      <c r="F451" s="312"/>
      <c r="G451" s="313">
        <f>ROUND(E451*F451,2)</f>
        <v>0</v>
      </c>
      <c r="H451" s="313" t="s">
        <v>523</v>
      </c>
      <c r="I451" s="313" t="s">
        <v>448</v>
      </c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 t="s">
        <v>135</v>
      </c>
      <c r="AF451" s="244"/>
      <c r="AG451" s="244"/>
      <c r="AH451" s="244"/>
      <c r="AI451" s="244"/>
      <c r="AJ451" s="244"/>
      <c r="AK451" s="244"/>
      <c r="AL451" s="244"/>
      <c r="AM451" s="244">
        <v>21</v>
      </c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</row>
    <row r="452" spans="1:60" outlineLevel="1" x14ac:dyDescent="0.2">
      <c r="A452" s="252"/>
      <c r="B452" s="251" t="s">
        <v>526</v>
      </c>
      <c r="C452" s="326"/>
      <c r="D452" s="273"/>
      <c r="E452" s="286"/>
      <c r="F452" s="301"/>
      <c r="G452" s="301"/>
      <c r="H452" s="302"/>
      <c r="I452" s="303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>
        <v>0</v>
      </c>
      <c r="AD452" s="244"/>
      <c r="AE452" s="244" t="s">
        <v>117</v>
      </c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</row>
    <row r="453" spans="1:60" outlineLevel="1" x14ac:dyDescent="0.2">
      <c r="A453" s="254">
        <v>93</v>
      </c>
      <c r="B453" s="269" t="s">
        <v>527</v>
      </c>
      <c r="C453" s="328" t="s">
        <v>528</v>
      </c>
      <c r="D453" s="278" t="s">
        <v>291</v>
      </c>
      <c r="E453" s="291">
        <v>25.085239999999999</v>
      </c>
      <c r="F453" s="312"/>
      <c r="G453" s="313">
        <f>ROUND(E453*F453,2)</f>
        <v>0</v>
      </c>
      <c r="H453" s="313" t="s">
        <v>124</v>
      </c>
      <c r="I453" s="313" t="s">
        <v>125</v>
      </c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 t="s">
        <v>529</v>
      </c>
      <c r="AF453" s="244"/>
      <c r="AG453" s="244"/>
      <c r="AH453" s="244"/>
      <c r="AI453" s="244"/>
      <c r="AJ453" s="244"/>
      <c r="AK453" s="244"/>
      <c r="AL453" s="244"/>
      <c r="AM453" s="244">
        <v>21</v>
      </c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</row>
    <row r="454" spans="1:60" outlineLevel="1" x14ac:dyDescent="0.2">
      <c r="A454" s="255">
        <v>94</v>
      </c>
      <c r="B454" s="269" t="s">
        <v>530</v>
      </c>
      <c r="C454" s="330" t="s">
        <v>531</v>
      </c>
      <c r="D454" s="278" t="s">
        <v>291</v>
      </c>
      <c r="E454" s="291">
        <v>100.34096</v>
      </c>
      <c r="F454" s="312"/>
      <c r="G454" s="313">
        <f>ROUND(E454*F454,2)</f>
        <v>0</v>
      </c>
      <c r="H454" s="313" t="s">
        <v>124</v>
      </c>
      <c r="I454" s="313" t="s">
        <v>125</v>
      </c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 t="s">
        <v>529</v>
      </c>
      <c r="AF454" s="244"/>
      <c r="AG454" s="244"/>
      <c r="AH454" s="244"/>
      <c r="AI454" s="244"/>
      <c r="AJ454" s="244"/>
      <c r="AK454" s="244"/>
      <c r="AL454" s="244"/>
      <c r="AM454" s="244">
        <v>21</v>
      </c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</row>
    <row r="455" spans="1:60" outlineLevel="1" x14ac:dyDescent="0.2">
      <c r="A455" s="252"/>
      <c r="B455" s="251" t="s">
        <v>532</v>
      </c>
      <c r="C455" s="326"/>
      <c r="D455" s="273"/>
      <c r="E455" s="286"/>
      <c r="F455" s="301"/>
      <c r="G455" s="301"/>
      <c r="H455" s="302"/>
      <c r="I455" s="303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>
        <v>0</v>
      </c>
      <c r="AD455" s="244"/>
      <c r="AE455" s="244" t="s">
        <v>117</v>
      </c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</row>
    <row r="456" spans="1:60" outlineLevel="1" x14ac:dyDescent="0.2">
      <c r="A456" s="246"/>
      <c r="B456" s="253" t="s">
        <v>533</v>
      </c>
      <c r="C456" s="327"/>
      <c r="D456" s="274"/>
      <c r="E456" s="287"/>
      <c r="F456" s="304"/>
      <c r="G456" s="304"/>
      <c r="H456" s="305"/>
      <c r="I456" s="306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 t="s">
        <v>119</v>
      </c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</row>
    <row r="457" spans="1:60" outlineLevel="1" x14ac:dyDescent="0.2">
      <c r="A457" s="254">
        <v>95</v>
      </c>
      <c r="B457" s="269" t="s">
        <v>534</v>
      </c>
      <c r="C457" s="328" t="s">
        <v>535</v>
      </c>
      <c r="D457" s="278" t="s">
        <v>291</v>
      </c>
      <c r="E457" s="291">
        <v>25.085239999999999</v>
      </c>
      <c r="F457" s="312"/>
      <c r="G457" s="313">
        <f>ROUND(E457*F457,2)</f>
        <v>0</v>
      </c>
      <c r="H457" s="313" t="s">
        <v>536</v>
      </c>
      <c r="I457" s="313" t="s">
        <v>125</v>
      </c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 t="s">
        <v>529</v>
      </c>
      <c r="AF457" s="244"/>
      <c r="AG457" s="244"/>
      <c r="AH457" s="244"/>
      <c r="AI457" s="244"/>
      <c r="AJ457" s="244"/>
      <c r="AK457" s="244"/>
      <c r="AL457" s="244"/>
      <c r="AM457" s="244">
        <v>21</v>
      </c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</row>
    <row r="458" spans="1:60" x14ac:dyDescent="0.2">
      <c r="A458" s="249" t="s">
        <v>114</v>
      </c>
      <c r="B458" s="266" t="s">
        <v>85</v>
      </c>
      <c r="C458" s="325" t="s">
        <v>86</v>
      </c>
      <c r="D458" s="272"/>
      <c r="E458" s="285"/>
      <c r="F458" s="298">
        <f>SUM(G459:G461)</f>
        <v>0</v>
      </c>
      <c r="G458" s="298"/>
      <c r="H458" s="299"/>
      <c r="I458" s="300"/>
      <c r="AE458" t="s">
        <v>115</v>
      </c>
    </row>
    <row r="459" spans="1:60" outlineLevel="1" x14ac:dyDescent="0.2">
      <c r="A459" s="257">
        <v>96</v>
      </c>
      <c r="B459" s="268" t="s">
        <v>537</v>
      </c>
      <c r="C459" s="330" t="s">
        <v>538</v>
      </c>
      <c r="D459" s="277" t="s">
        <v>539</v>
      </c>
      <c r="E459" s="290">
        <v>1</v>
      </c>
      <c r="F459" s="309"/>
      <c r="G459" s="310">
        <f>ROUND(E459*F459,2)</f>
        <v>0</v>
      </c>
      <c r="H459" s="310"/>
      <c r="I459" s="311" t="s">
        <v>448</v>
      </c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 t="s">
        <v>540</v>
      </c>
      <c r="AF459" s="244"/>
      <c r="AG459" s="244"/>
      <c r="AH459" s="244"/>
      <c r="AI459" s="244"/>
      <c r="AJ459" s="244"/>
      <c r="AK459" s="244"/>
      <c r="AL459" s="244"/>
      <c r="AM459" s="244">
        <v>21</v>
      </c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</row>
    <row r="460" spans="1:60" outlineLevel="1" x14ac:dyDescent="0.2">
      <c r="A460" s="258">
        <v>97</v>
      </c>
      <c r="B460" s="270" t="s">
        <v>541</v>
      </c>
      <c r="C460" s="330" t="s">
        <v>542</v>
      </c>
      <c r="D460" s="283" t="s">
        <v>539</v>
      </c>
      <c r="E460" s="296">
        <v>1</v>
      </c>
      <c r="F460" s="316"/>
      <c r="G460" s="317">
        <f>ROUND(E460*F460,2)</f>
        <v>0</v>
      </c>
      <c r="H460" s="317"/>
      <c r="I460" s="318" t="s">
        <v>292</v>
      </c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 t="s">
        <v>543</v>
      </c>
      <c r="AF460" s="244"/>
      <c r="AG460" s="244"/>
      <c r="AH460" s="244"/>
      <c r="AI460" s="244"/>
      <c r="AJ460" s="244"/>
      <c r="AK460" s="244"/>
      <c r="AL460" s="244"/>
      <c r="AM460" s="244">
        <v>21</v>
      </c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</row>
    <row r="461" spans="1:60" outlineLevel="1" x14ac:dyDescent="0.2">
      <c r="A461" s="247"/>
      <c r="B461" s="250"/>
      <c r="C461" s="331" t="s">
        <v>544</v>
      </c>
      <c r="D461" s="279"/>
      <c r="E461" s="292"/>
      <c r="F461" s="314"/>
      <c r="G461" s="314"/>
      <c r="H461" s="305"/>
      <c r="I461" s="306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 t="s">
        <v>160</v>
      </c>
      <c r="AF461" s="244"/>
      <c r="AG461" s="244"/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</row>
    <row r="462" spans="1:60" x14ac:dyDescent="0.2">
      <c r="A462" s="249" t="s">
        <v>114</v>
      </c>
      <c r="B462" s="266" t="s">
        <v>87</v>
      </c>
      <c r="C462" s="325" t="s">
        <v>88</v>
      </c>
      <c r="D462" s="272"/>
      <c r="E462" s="285"/>
      <c r="F462" s="298">
        <f>SUM(G463:G466)</f>
        <v>0</v>
      </c>
      <c r="G462" s="298"/>
      <c r="H462" s="299"/>
      <c r="I462" s="300"/>
      <c r="AE462" t="s">
        <v>115</v>
      </c>
    </row>
    <row r="463" spans="1:60" outlineLevel="1" x14ac:dyDescent="0.2">
      <c r="A463" s="258">
        <v>98</v>
      </c>
      <c r="B463" s="270" t="s">
        <v>545</v>
      </c>
      <c r="C463" s="330" t="s">
        <v>546</v>
      </c>
      <c r="D463" s="283" t="s">
        <v>539</v>
      </c>
      <c r="E463" s="296">
        <v>1</v>
      </c>
      <c r="F463" s="316"/>
      <c r="G463" s="317">
        <f>ROUND(E463*F463,2)</f>
        <v>0</v>
      </c>
      <c r="H463" s="317"/>
      <c r="I463" s="318" t="s">
        <v>292</v>
      </c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 t="s">
        <v>540</v>
      </c>
      <c r="AF463" s="244"/>
      <c r="AG463" s="244"/>
      <c r="AH463" s="244"/>
      <c r="AI463" s="244"/>
      <c r="AJ463" s="244"/>
      <c r="AK463" s="244"/>
      <c r="AL463" s="244"/>
      <c r="AM463" s="244">
        <v>21</v>
      </c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</row>
    <row r="464" spans="1:60" ht="22.5" outlineLevel="1" x14ac:dyDescent="0.2">
      <c r="A464" s="247"/>
      <c r="B464" s="250"/>
      <c r="C464" s="331" t="s">
        <v>547</v>
      </c>
      <c r="D464" s="279"/>
      <c r="E464" s="292"/>
      <c r="F464" s="314"/>
      <c r="G464" s="314"/>
      <c r="H464" s="305"/>
      <c r="I464" s="306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 t="s">
        <v>160</v>
      </c>
      <c r="AF464" s="244"/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</row>
    <row r="465" spans="1:60" outlineLevel="1" x14ac:dyDescent="0.2">
      <c r="A465" s="258">
        <v>99</v>
      </c>
      <c r="B465" s="270" t="s">
        <v>548</v>
      </c>
      <c r="C465" s="330" t="s">
        <v>549</v>
      </c>
      <c r="D465" s="283" t="s">
        <v>539</v>
      </c>
      <c r="E465" s="296">
        <v>1</v>
      </c>
      <c r="F465" s="316"/>
      <c r="G465" s="317">
        <f>ROUND(E465*F465,2)</f>
        <v>0</v>
      </c>
      <c r="H465" s="317"/>
      <c r="I465" s="318" t="s">
        <v>448</v>
      </c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 t="s">
        <v>540</v>
      </c>
      <c r="AF465" s="244"/>
      <c r="AG465" s="244"/>
      <c r="AH465" s="244"/>
      <c r="AI465" s="244"/>
      <c r="AJ465" s="244"/>
      <c r="AK465" s="244"/>
      <c r="AL465" s="244"/>
      <c r="AM465" s="244">
        <v>21</v>
      </c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</row>
    <row r="466" spans="1:60" outlineLevel="1" x14ac:dyDescent="0.2">
      <c r="A466" s="346"/>
      <c r="B466" s="336"/>
      <c r="C466" s="337" t="s">
        <v>550</v>
      </c>
      <c r="D466" s="338"/>
      <c r="E466" s="339"/>
      <c r="F466" s="340"/>
      <c r="G466" s="340"/>
      <c r="H466" s="341"/>
      <c r="I466" s="348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 t="s">
        <v>160</v>
      </c>
      <c r="AF466" s="244"/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</row>
    <row r="467" spans="1:60" x14ac:dyDescent="0.2">
      <c r="A467" s="248"/>
      <c r="B467" s="335" t="s">
        <v>250</v>
      </c>
      <c r="C467" s="342" t="s">
        <v>250</v>
      </c>
      <c r="D467" s="343"/>
      <c r="E467" s="344"/>
      <c r="F467" s="345"/>
      <c r="G467" s="345"/>
      <c r="H467" s="345"/>
      <c r="I467" s="345"/>
    </row>
    <row r="468" spans="1:60" hidden="1" x14ac:dyDescent="0.2">
      <c r="C468" s="105"/>
      <c r="D468" s="226"/>
    </row>
    <row r="469" spans="1:60" ht="13.5" hidden="1" thickBot="1" x14ac:dyDescent="0.25">
      <c r="A469" s="319"/>
      <c r="B469" s="320" t="s">
        <v>551</v>
      </c>
      <c r="C469" s="334"/>
      <c r="D469" s="321"/>
      <c r="E469" s="322"/>
      <c r="F469" s="322"/>
      <c r="G469" s="323">
        <f>F9+F292+F316+F332+F430+F438+F443+F448+F458+F462</f>
        <v>0</v>
      </c>
    </row>
    <row r="470" spans="1:60" x14ac:dyDescent="0.2">
      <c r="D470" s="226"/>
    </row>
    <row r="471" spans="1:60" x14ac:dyDescent="0.2">
      <c r="D471" s="226"/>
    </row>
    <row r="472" spans="1:60" x14ac:dyDescent="0.2">
      <c r="D472" s="226"/>
    </row>
    <row r="473" spans="1:60" x14ac:dyDescent="0.2">
      <c r="D473" s="226"/>
    </row>
    <row r="474" spans="1:60" x14ac:dyDescent="0.2">
      <c r="D474" s="226"/>
    </row>
    <row r="475" spans="1:60" x14ac:dyDescent="0.2">
      <c r="D475" s="226"/>
    </row>
    <row r="476" spans="1:60" x14ac:dyDescent="0.2">
      <c r="D476" s="226"/>
    </row>
    <row r="477" spans="1:60" x14ac:dyDescent="0.2">
      <c r="D477" s="226"/>
    </row>
    <row r="478" spans="1:60" x14ac:dyDescent="0.2">
      <c r="D478" s="226"/>
    </row>
    <row r="479" spans="1:60" x14ac:dyDescent="0.2">
      <c r="D479" s="226"/>
    </row>
    <row r="480" spans="1:60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121">
    <mergeCell ref="F462:G462"/>
    <mergeCell ref="F448:G448"/>
    <mergeCell ref="B449:G449"/>
    <mergeCell ref="B452:G452"/>
    <mergeCell ref="B455:G455"/>
    <mergeCell ref="B456:G456"/>
    <mergeCell ref="F458:G458"/>
    <mergeCell ref="F438:G438"/>
    <mergeCell ref="B439:G439"/>
    <mergeCell ref="B440:G440"/>
    <mergeCell ref="F443:G443"/>
    <mergeCell ref="B444:G444"/>
    <mergeCell ref="B445:G445"/>
    <mergeCell ref="B383:G383"/>
    <mergeCell ref="F430:G430"/>
    <mergeCell ref="B431:G431"/>
    <mergeCell ref="B432:G432"/>
    <mergeCell ref="B434:G434"/>
    <mergeCell ref="B435:G435"/>
    <mergeCell ref="B369:G369"/>
    <mergeCell ref="B371:G371"/>
    <mergeCell ref="B372:G372"/>
    <mergeCell ref="B377:G377"/>
    <mergeCell ref="B379:G379"/>
    <mergeCell ref="B380:G380"/>
    <mergeCell ref="B361:G361"/>
    <mergeCell ref="B362:G362"/>
    <mergeCell ref="B364:G364"/>
    <mergeCell ref="B365:G365"/>
    <mergeCell ref="B366:G366"/>
    <mergeCell ref="B368:G368"/>
    <mergeCell ref="B353:G353"/>
    <mergeCell ref="B354:G354"/>
    <mergeCell ref="B356:G356"/>
    <mergeCell ref="B357:G357"/>
    <mergeCell ref="B358:G358"/>
    <mergeCell ref="B360:G360"/>
    <mergeCell ref="B344:G344"/>
    <mergeCell ref="B345:G345"/>
    <mergeCell ref="B348:G348"/>
    <mergeCell ref="B349:G349"/>
    <mergeCell ref="B350:G350"/>
    <mergeCell ref="B352:G352"/>
    <mergeCell ref="B336:G336"/>
    <mergeCell ref="B337:G337"/>
    <mergeCell ref="B338:G338"/>
    <mergeCell ref="B340:G340"/>
    <mergeCell ref="B341:G341"/>
    <mergeCell ref="B342:G342"/>
    <mergeCell ref="B327:G327"/>
    <mergeCell ref="B329:G329"/>
    <mergeCell ref="B330:G330"/>
    <mergeCell ref="F332:G332"/>
    <mergeCell ref="B333:G333"/>
    <mergeCell ref="B334:G334"/>
    <mergeCell ref="B303:G303"/>
    <mergeCell ref="B304:G304"/>
    <mergeCell ref="B310:G310"/>
    <mergeCell ref="F316:G316"/>
    <mergeCell ref="B317:G317"/>
    <mergeCell ref="B318:G318"/>
    <mergeCell ref="B285:G285"/>
    <mergeCell ref="F292:G292"/>
    <mergeCell ref="B293:G293"/>
    <mergeCell ref="B294:G294"/>
    <mergeCell ref="B299:G299"/>
    <mergeCell ref="B300:G300"/>
    <mergeCell ref="B272:G272"/>
    <mergeCell ref="B273:G273"/>
    <mergeCell ref="B277:G277"/>
    <mergeCell ref="B278:G278"/>
    <mergeCell ref="B281:G281"/>
    <mergeCell ref="B282:G282"/>
    <mergeCell ref="B167:G167"/>
    <mergeCell ref="B216:G216"/>
    <mergeCell ref="B259:G259"/>
    <mergeCell ref="B260:G260"/>
    <mergeCell ref="B266:G266"/>
    <mergeCell ref="B267:G267"/>
    <mergeCell ref="B95:G95"/>
    <mergeCell ref="B109:G109"/>
    <mergeCell ref="B110:G110"/>
    <mergeCell ref="B115:G115"/>
    <mergeCell ref="B116:G116"/>
    <mergeCell ref="B166:G166"/>
    <mergeCell ref="B83:G83"/>
    <mergeCell ref="B84:G84"/>
    <mergeCell ref="B88:G88"/>
    <mergeCell ref="B89:G89"/>
    <mergeCell ref="B90:G90"/>
    <mergeCell ref="B94:G94"/>
    <mergeCell ref="B71:G71"/>
    <mergeCell ref="B72:G72"/>
    <mergeCell ref="B75:G75"/>
    <mergeCell ref="B76:G76"/>
    <mergeCell ref="B77:G77"/>
    <mergeCell ref="B82:G82"/>
    <mergeCell ref="B38:G38"/>
    <mergeCell ref="B41:G41"/>
    <mergeCell ref="B42:G42"/>
    <mergeCell ref="B45:G45"/>
    <mergeCell ref="B46:G46"/>
    <mergeCell ref="B70:G70"/>
    <mergeCell ref="B28:G28"/>
    <mergeCell ref="B29:G29"/>
    <mergeCell ref="B30:G30"/>
    <mergeCell ref="B32:G32"/>
    <mergeCell ref="B33:G33"/>
    <mergeCell ref="B37:G37"/>
    <mergeCell ref="B15:G15"/>
    <mergeCell ref="B21:G21"/>
    <mergeCell ref="B22:G22"/>
    <mergeCell ref="B24:G24"/>
    <mergeCell ref="B25:G25"/>
    <mergeCell ref="B26:G26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SO04</vt:lpstr>
      <vt:lpstr>SO04 001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'SO04 001 Pol'!Názvy_tisku</vt:lpstr>
      <vt:lpstr>Stavba!Objednatel</vt:lpstr>
      <vt:lpstr>'Rekapitulace Objekt SO04'!Oblast_tisku</vt:lpstr>
      <vt:lpstr>'SO04 001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2012-06-29T07:38:16Z</cp:lastPrinted>
  <dcterms:created xsi:type="dcterms:W3CDTF">2009-04-08T07:15:50Z</dcterms:created>
  <dcterms:modified xsi:type="dcterms:W3CDTF">2016-12-06T09:09:08Z</dcterms:modified>
</cp:coreProperties>
</file>