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eonXX\137_Muzeum NMnM\Rozpočet\"/>
    </mc:Choice>
  </mc:AlternateContent>
  <xr:revisionPtr revIDLastSave="0" documentId="8_{C10D6D1A-F09B-4063-A980-BBFB89FAD5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Pol'!$A$1:$Y$171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G42" i="1"/>
  <c r="F42" i="1"/>
  <c r="G41" i="1"/>
  <c r="F41" i="1"/>
  <c r="G39" i="1"/>
  <c r="F39" i="1"/>
  <c r="G170" i="12"/>
  <c r="BA111" i="12"/>
  <c r="BA108" i="12"/>
  <c r="BA102" i="12"/>
  <c r="BA99" i="12"/>
  <c r="BA96" i="12"/>
  <c r="BA93" i="12"/>
  <c r="BA90" i="12"/>
  <c r="BA87" i="12"/>
  <c r="BA84" i="12"/>
  <c r="BA81" i="12"/>
  <c r="BA78" i="12"/>
  <c r="BA72" i="12"/>
  <c r="BA68" i="12"/>
  <c r="BA65" i="12"/>
  <c r="BA62" i="12"/>
  <c r="BA59" i="12"/>
  <c r="BA56" i="12"/>
  <c r="BA47" i="12"/>
  <c r="BA45" i="12"/>
  <c r="BA40" i="12"/>
  <c r="BA27" i="12"/>
  <c r="BA18" i="12"/>
  <c r="BA13" i="12"/>
  <c r="BA10" i="12"/>
  <c r="G9" i="12"/>
  <c r="G8" i="12" s="1"/>
  <c r="I9" i="12"/>
  <c r="I8" i="12" s="1"/>
  <c r="K9" i="12"/>
  <c r="K8" i="12" s="1"/>
  <c r="O9" i="12"/>
  <c r="Q9" i="12"/>
  <c r="Q8" i="12" s="1"/>
  <c r="V9" i="12"/>
  <c r="V8" i="12" s="1"/>
  <c r="G12" i="12"/>
  <c r="M12" i="12" s="1"/>
  <c r="I12" i="12"/>
  <c r="K12" i="12"/>
  <c r="O12" i="12"/>
  <c r="Q12" i="12"/>
  <c r="V12" i="12"/>
  <c r="G15" i="12"/>
  <c r="I15" i="12"/>
  <c r="K15" i="12"/>
  <c r="M15" i="12"/>
  <c r="O15" i="12"/>
  <c r="O8" i="12" s="1"/>
  <c r="Q15" i="12"/>
  <c r="V15" i="12"/>
  <c r="G20" i="12"/>
  <c r="I20" i="12"/>
  <c r="K20" i="12"/>
  <c r="M20" i="12"/>
  <c r="O20" i="12"/>
  <c r="Q20" i="12"/>
  <c r="V20" i="12"/>
  <c r="G23" i="12"/>
  <c r="I23" i="12"/>
  <c r="K23" i="12"/>
  <c r="M23" i="12"/>
  <c r="O23" i="12"/>
  <c r="Q23" i="12"/>
  <c r="V23" i="12"/>
  <c r="G26" i="12"/>
  <c r="I26" i="12"/>
  <c r="K26" i="12"/>
  <c r="M26" i="12"/>
  <c r="O26" i="12"/>
  <c r="Q26" i="12"/>
  <c r="V26" i="12"/>
  <c r="G29" i="12"/>
  <c r="I29" i="12"/>
  <c r="K29" i="12"/>
  <c r="M29" i="12"/>
  <c r="O29" i="12"/>
  <c r="Q29" i="12"/>
  <c r="V29" i="12"/>
  <c r="G33" i="12"/>
  <c r="M33" i="12" s="1"/>
  <c r="I33" i="12"/>
  <c r="K33" i="12"/>
  <c r="O33" i="12"/>
  <c r="Q33" i="12"/>
  <c r="V33" i="12"/>
  <c r="G36" i="12"/>
  <c r="M36" i="12" s="1"/>
  <c r="I36" i="12"/>
  <c r="K36" i="12"/>
  <c r="O36" i="12"/>
  <c r="Q36" i="12"/>
  <c r="V36" i="12"/>
  <c r="G39" i="12"/>
  <c r="M39" i="12" s="1"/>
  <c r="I39" i="12"/>
  <c r="K39" i="12"/>
  <c r="O39" i="12"/>
  <c r="Q39" i="12"/>
  <c r="V39" i="12"/>
  <c r="G42" i="12"/>
  <c r="I42" i="12"/>
  <c r="K42" i="12"/>
  <c r="M42" i="12"/>
  <c r="O42" i="12"/>
  <c r="Q42" i="12"/>
  <c r="V42" i="12"/>
  <c r="G49" i="12"/>
  <c r="I49" i="12"/>
  <c r="K49" i="12"/>
  <c r="M49" i="12"/>
  <c r="O49" i="12"/>
  <c r="Q49" i="12"/>
  <c r="V49" i="12"/>
  <c r="G52" i="12"/>
  <c r="I52" i="12"/>
  <c r="K52" i="12"/>
  <c r="M52" i="12"/>
  <c r="O52" i="12"/>
  <c r="Q52" i="12"/>
  <c r="V52" i="12"/>
  <c r="G55" i="12"/>
  <c r="I55" i="12"/>
  <c r="K55" i="12"/>
  <c r="M55" i="12"/>
  <c r="O55" i="12"/>
  <c r="Q55" i="12"/>
  <c r="V55" i="12"/>
  <c r="G58" i="12"/>
  <c r="I58" i="12"/>
  <c r="K58" i="12"/>
  <c r="M58" i="12"/>
  <c r="O58" i="12"/>
  <c r="Q58" i="12"/>
  <c r="V58" i="12"/>
  <c r="G61" i="12"/>
  <c r="M61" i="12" s="1"/>
  <c r="I61" i="12"/>
  <c r="K61" i="12"/>
  <c r="O61" i="12"/>
  <c r="Q61" i="12"/>
  <c r="V61" i="12"/>
  <c r="G64" i="12"/>
  <c r="M64" i="12" s="1"/>
  <c r="I64" i="12"/>
  <c r="K64" i="12"/>
  <c r="O64" i="12"/>
  <c r="Q64" i="12"/>
  <c r="V64" i="12"/>
  <c r="G67" i="12"/>
  <c r="M67" i="12" s="1"/>
  <c r="I67" i="12"/>
  <c r="K67" i="12"/>
  <c r="O67" i="12"/>
  <c r="Q67" i="12"/>
  <c r="V67" i="12"/>
  <c r="G70" i="12"/>
  <c r="I70" i="12"/>
  <c r="K70" i="12"/>
  <c r="M70" i="12"/>
  <c r="O70" i="12"/>
  <c r="Q70" i="12"/>
  <c r="V70" i="12"/>
  <c r="G74" i="12"/>
  <c r="I74" i="12"/>
  <c r="K74" i="12"/>
  <c r="M74" i="12"/>
  <c r="O74" i="12"/>
  <c r="Q74" i="12"/>
  <c r="V74" i="12"/>
  <c r="G77" i="12"/>
  <c r="I77" i="12"/>
  <c r="K77" i="12"/>
  <c r="M77" i="12"/>
  <c r="O77" i="12"/>
  <c r="Q77" i="12"/>
  <c r="V77" i="12"/>
  <c r="G80" i="12"/>
  <c r="I80" i="12"/>
  <c r="K80" i="12"/>
  <c r="M80" i="12"/>
  <c r="O80" i="12"/>
  <c r="Q80" i="12"/>
  <c r="V80" i="12"/>
  <c r="G83" i="12"/>
  <c r="I83" i="12"/>
  <c r="K83" i="12"/>
  <c r="M83" i="12"/>
  <c r="O83" i="12"/>
  <c r="Q83" i="12"/>
  <c r="V83" i="12"/>
  <c r="G86" i="12"/>
  <c r="M86" i="12" s="1"/>
  <c r="I86" i="12"/>
  <c r="K86" i="12"/>
  <c r="O86" i="12"/>
  <c r="Q86" i="12"/>
  <c r="V86" i="12"/>
  <c r="G89" i="12"/>
  <c r="M89" i="12" s="1"/>
  <c r="I89" i="12"/>
  <c r="K89" i="12"/>
  <c r="O89" i="12"/>
  <c r="Q89" i="12"/>
  <c r="V89" i="12"/>
  <c r="G92" i="12"/>
  <c r="M92" i="12" s="1"/>
  <c r="I92" i="12"/>
  <c r="K92" i="12"/>
  <c r="O92" i="12"/>
  <c r="Q92" i="12"/>
  <c r="V92" i="12"/>
  <c r="G95" i="12"/>
  <c r="I95" i="12"/>
  <c r="K95" i="12"/>
  <c r="M95" i="12"/>
  <c r="O95" i="12"/>
  <c r="Q95" i="12"/>
  <c r="V95" i="12"/>
  <c r="G98" i="12"/>
  <c r="I98" i="12"/>
  <c r="K98" i="12"/>
  <c r="M98" i="12"/>
  <c r="O98" i="12"/>
  <c r="Q98" i="12"/>
  <c r="V98" i="12"/>
  <c r="G101" i="12"/>
  <c r="I101" i="12"/>
  <c r="K101" i="12"/>
  <c r="M101" i="12"/>
  <c r="O101" i="12"/>
  <c r="Q101" i="12"/>
  <c r="V101" i="12"/>
  <c r="G104" i="12"/>
  <c r="I104" i="12"/>
  <c r="K104" i="12"/>
  <c r="M104" i="12"/>
  <c r="O104" i="12"/>
  <c r="Q104" i="12"/>
  <c r="V104" i="12"/>
  <c r="G107" i="12"/>
  <c r="I107" i="12"/>
  <c r="K107" i="12"/>
  <c r="M107" i="12"/>
  <c r="O107" i="12"/>
  <c r="Q107" i="12"/>
  <c r="V107" i="12"/>
  <c r="G110" i="12"/>
  <c r="M110" i="12" s="1"/>
  <c r="I110" i="12"/>
  <c r="K110" i="12"/>
  <c r="O110" i="12"/>
  <c r="Q110" i="12"/>
  <c r="V110" i="12"/>
  <c r="G113" i="12"/>
  <c r="M113" i="12" s="1"/>
  <c r="I113" i="12"/>
  <c r="K113" i="12"/>
  <c r="O113" i="12"/>
  <c r="Q113" i="12"/>
  <c r="V113" i="12"/>
  <c r="G116" i="12"/>
  <c r="M116" i="12" s="1"/>
  <c r="I116" i="12"/>
  <c r="K116" i="12"/>
  <c r="O116" i="12"/>
  <c r="Q116" i="12"/>
  <c r="V116" i="12"/>
  <c r="G120" i="12"/>
  <c r="I120" i="12"/>
  <c r="I119" i="12" s="1"/>
  <c r="K120" i="12"/>
  <c r="M120" i="12"/>
  <c r="O120" i="12"/>
  <c r="O119" i="12" s="1"/>
  <c r="Q120" i="12"/>
  <c r="Q119" i="12" s="1"/>
  <c r="V120" i="12"/>
  <c r="V119" i="12" s="1"/>
  <c r="G122" i="12"/>
  <c r="I122" i="12"/>
  <c r="K122" i="12"/>
  <c r="M122" i="12"/>
  <c r="O122" i="12"/>
  <c r="Q122" i="12"/>
  <c r="V122" i="12"/>
  <c r="G124" i="12"/>
  <c r="I124" i="12"/>
  <c r="K124" i="12"/>
  <c r="M124" i="12"/>
  <c r="O124" i="12"/>
  <c r="Q124" i="12"/>
  <c r="V124" i="12"/>
  <c r="G126" i="12"/>
  <c r="I126" i="12"/>
  <c r="K126" i="12"/>
  <c r="M126" i="12"/>
  <c r="O126" i="12"/>
  <c r="Q126" i="12"/>
  <c r="V126" i="12"/>
  <c r="G128" i="12"/>
  <c r="M128" i="12" s="1"/>
  <c r="I128" i="12"/>
  <c r="K128" i="12"/>
  <c r="O128" i="12"/>
  <c r="Q128" i="12"/>
  <c r="V128" i="12"/>
  <c r="G130" i="12"/>
  <c r="M130" i="12" s="1"/>
  <c r="I130" i="12"/>
  <c r="K130" i="12"/>
  <c r="O130" i="12"/>
  <c r="Q130" i="12"/>
  <c r="V130" i="12"/>
  <c r="G132" i="12"/>
  <c r="I132" i="12"/>
  <c r="K132" i="12"/>
  <c r="M132" i="12"/>
  <c r="O132" i="12"/>
  <c r="Q132" i="12"/>
  <c r="V132" i="12"/>
  <c r="G134" i="12"/>
  <c r="M134" i="12" s="1"/>
  <c r="I134" i="12"/>
  <c r="K134" i="12"/>
  <c r="K119" i="12" s="1"/>
  <c r="O134" i="12"/>
  <c r="Q134" i="12"/>
  <c r="V134" i="12"/>
  <c r="G136" i="12"/>
  <c r="I136" i="12"/>
  <c r="K136" i="12"/>
  <c r="M136" i="12"/>
  <c r="O136" i="12"/>
  <c r="Q136" i="12"/>
  <c r="V136" i="12"/>
  <c r="G138" i="12"/>
  <c r="I138" i="12"/>
  <c r="K138" i="12"/>
  <c r="M138" i="12"/>
  <c r="O138" i="12"/>
  <c r="Q138" i="12"/>
  <c r="V138" i="12"/>
  <c r="G140" i="12"/>
  <c r="I140" i="12"/>
  <c r="K140" i="12"/>
  <c r="M140" i="12"/>
  <c r="O140" i="12"/>
  <c r="Q140" i="12"/>
  <c r="V140" i="12"/>
  <c r="G142" i="12"/>
  <c r="I142" i="12"/>
  <c r="K142" i="12"/>
  <c r="M142" i="12"/>
  <c r="O142" i="12"/>
  <c r="Q142" i="12"/>
  <c r="V142" i="12"/>
  <c r="G144" i="12"/>
  <c r="M144" i="12" s="1"/>
  <c r="I144" i="12"/>
  <c r="K144" i="12"/>
  <c r="O144" i="12"/>
  <c r="Q144" i="12"/>
  <c r="V144" i="12"/>
  <c r="G146" i="12"/>
  <c r="M146" i="12" s="1"/>
  <c r="I146" i="12"/>
  <c r="K146" i="12"/>
  <c r="O146" i="12"/>
  <c r="Q146" i="12"/>
  <c r="V146" i="12"/>
  <c r="G148" i="12"/>
  <c r="I148" i="12"/>
  <c r="K148" i="12"/>
  <c r="M148" i="12"/>
  <c r="O148" i="12"/>
  <c r="Q148" i="12"/>
  <c r="V148" i="12"/>
  <c r="G150" i="12"/>
  <c r="I150" i="12"/>
  <c r="K150" i="12"/>
  <c r="M150" i="12"/>
  <c r="O150" i="12"/>
  <c r="Q150" i="12"/>
  <c r="V150" i="12"/>
  <c r="G152" i="12"/>
  <c r="I152" i="12"/>
  <c r="K152" i="12"/>
  <c r="M152" i="12"/>
  <c r="O152" i="12"/>
  <c r="Q152" i="12"/>
  <c r="V152" i="12"/>
  <c r="G154" i="12"/>
  <c r="I154" i="12"/>
  <c r="K154" i="12"/>
  <c r="M154" i="12"/>
  <c r="O154" i="12"/>
  <c r="Q154" i="12"/>
  <c r="V154" i="12"/>
  <c r="G156" i="12"/>
  <c r="I156" i="12"/>
  <c r="K156" i="12"/>
  <c r="M156" i="12"/>
  <c r="O156" i="12"/>
  <c r="Q156" i="12"/>
  <c r="V156" i="12"/>
  <c r="G158" i="12"/>
  <c r="I158" i="12"/>
  <c r="K158" i="12"/>
  <c r="M158" i="12"/>
  <c r="O158" i="12"/>
  <c r="Q158" i="12"/>
  <c r="V158" i="12"/>
  <c r="Q160" i="12"/>
  <c r="G161" i="12"/>
  <c r="G160" i="12" s="1"/>
  <c r="I161" i="12"/>
  <c r="I160" i="12" s="1"/>
  <c r="K161" i="12"/>
  <c r="K160" i="12" s="1"/>
  <c r="O161" i="12"/>
  <c r="Q161" i="12"/>
  <c r="V161" i="12"/>
  <c r="V160" i="12" s="1"/>
  <c r="G164" i="12"/>
  <c r="I164" i="12"/>
  <c r="K164" i="12"/>
  <c r="M164" i="12"/>
  <c r="O164" i="12"/>
  <c r="O160" i="12" s="1"/>
  <c r="Q164" i="12"/>
  <c r="V164" i="12"/>
  <c r="G167" i="12"/>
  <c r="I167" i="12"/>
  <c r="K167" i="12"/>
  <c r="M167" i="12"/>
  <c r="O167" i="12"/>
  <c r="Q167" i="12"/>
  <c r="V167" i="12"/>
  <c r="AE170" i="12"/>
  <c r="I20" i="1"/>
  <c r="I19" i="1"/>
  <c r="I18" i="1"/>
  <c r="I17" i="1"/>
  <c r="I16" i="1"/>
  <c r="I56" i="1"/>
  <c r="J55" i="1" s="1"/>
  <c r="F43" i="1"/>
  <c r="G23" i="1" s="1"/>
  <c r="G43" i="1"/>
  <c r="G25" i="1" s="1"/>
  <c r="A25" i="1" s="1"/>
  <c r="H42" i="1"/>
  <c r="I42" i="1" s="1"/>
  <c r="H41" i="1"/>
  <c r="I41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G26" i="1" l="1"/>
  <c r="A26" i="1"/>
  <c r="A23" i="1"/>
  <c r="G28" i="1"/>
  <c r="M119" i="12"/>
  <c r="G119" i="12"/>
  <c r="AF170" i="12"/>
  <c r="M161" i="12"/>
  <c r="M160" i="12" s="1"/>
  <c r="M9" i="12"/>
  <c r="M8" i="12" s="1"/>
  <c r="I21" i="1"/>
  <c r="J53" i="1"/>
  <c r="J54" i="1"/>
  <c r="I39" i="1"/>
  <c r="I43" i="1" s="1"/>
  <c r="G24" i="1" l="1"/>
  <c r="A27" i="1" s="1"/>
  <c r="A24" i="1"/>
  <c r="J56" i="1"/>
  <c r="J41" i="1"/>
  <c r="J39" i="1"/>
  <c r="J43" i="1" s="1"/>
  <c r="J42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AAA</author>
  </authors>
  <commentList>
    <comment ref="S6" authorId="0" shapeId="0" xr:uid="{0D0AD7D9-DFC3-41EA-BD0F-AE04F7FF608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85ABCF1-DEE4-43FC-B7DF-01E132DE045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<sst xmlns="http://schemas.openxmlformats.org/spreadsheetml/2006/main" count="750" uniqueCount="237">
  <si>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</si>
  <si>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</si>
  <si>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</si>
  <si>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</si>
  <si>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</si>
  <si>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</si>
  <si>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</si>
  <si>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</si>
  <si>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</si>
  <si>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</si>
  <si>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</si>
  <si>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</si>
  <si>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</si>
  <si>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</si>
  <si>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</si>
  <si>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</si>
  <si>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</si>
  <si>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</si>
  <si>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</si>
  <si>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</si>
  <si>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</si>
  <si>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</si>
  <si>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</si>
  <si>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</si>
  <si>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</si>
  <si>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</si>
  <si>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</si>
  <si>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</si>
  <si>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</si>
  <si>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</si>
  <si>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</si>
  <si>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</si>
  <si>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</si>
  <si>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</si>
  <si>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</si>
  <si>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</si>
  <si>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</si>
  <si>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</si>
  <si>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</si>
  <si>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</si>
  <si>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</si>
  <si>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</si>
  <si>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</si>
  <si>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</si>
  <si>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HORÁCKÉ MUZEUM V NMNM - Interiér, úprava zázemí</t>
  </si>
  <si>
    <t>Objekt:</t>
  </si>
  <si>
    <t>Rozpočet:</t>
  </si>
  <si>
    <t>084.3</t>
  </si>
  <si>
    <t>HORÁCKÉ MUZEUM V NMNM</t>
  </si>
  <si>
    <t>Stavba</t>
  </si>
  <si>
    <t>Stavební objekt</t>
  </si>
  <si>
    <t>Celkem za stavbu</t>
  </si>
  <si>
    <t>CZK</t>
  </si>
  <si>
    <t>#POPS</t>
  </si>
  <si>
    <t>Popis stavby: 084.3 - HORÁCKÉ MUZEUM V NMNM</t>
  </si>
  <si>
    <t>#POPO</t>
  </si>
  <si>
    <t>Popis objektu: 01 - HORÁCKÉ MUZEUM V NMNM - Interiér, úprava zázemí</t>
  </si>
  <si>
    <t>#POPR</t>
  </si>
  <si>
    <t>Popis rozpočtu: 01 - HORÁCKÉ MUZEUM V NMNM - Interiér, úprava zázemí</t>
  </si>
  <si>
    <t>Rekapitulace dílů</t>
  </si>
  <si>
    <t>Typ dílu</t>
  </si>
  <si>
    <t>766</t>
  </si>
  <si>
    <t>Konstrukce truhlářské, okna a dveře</t>
  </si>
  <si>
    <t>M65</t>
  </si>
  <si>
    <t>Elektroinstalace a veřejné osvětlení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</si>
  <si>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</si>
  <si>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</si>
  <si>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</si>
  <si>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</si>
  <si>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</si>
  <si>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</si>
  <si>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</si>
  <si>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</si>
  <si>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</si>
  <si>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</si>
  <si>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</si>
  <si>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</si>
  <si>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</si>
  <si>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</si>
  <si>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</si>
  <si>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</si>
  <si>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</si>
  <si>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</si>
  <si>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</si>
  <si>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</si>
  <si>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</si>
  <si>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</si>
  <si>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</si>
  <si>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</si>
  <si>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</si>
  <si>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</si>
  <si>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</si>
  <si>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</si>
  <si>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</si>
  <si>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</si>
  <si>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</si>
  <si>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M1/1.01</t>
  </si>
  <si>
    <t>infopult</t>
  </si>
  <si>
    <t>ks</t>
  </si>
  <si>
    <t>Vlastní</t>
  </si>
  <si>
    <t>Indiv</t>
  </si>
  <si>
    <t>Práce</t>
  </si>
  <si>
    <t>Běžná</t>
  </si>
  <si>
    <t>POL1_</t>
  </si>
  <si>
    <t>Zakázkový nový truhlářský výrobek dle výkresové dokumentace, atypického tvaru a půdorysu, určený pro veřejný provoz. Konstrukce z březové překližky, vnitřní úložné prostory a zásuvky, pohledové plochy s povrchovou úpravou vícenásobným polyuretanovým lakem v matném provedení. Součástí dodávky je kompletní výroba, doprava, přesné zaměření na stavbě, montáž a nutné rektifikace na místě.</t>
  </si>
  <si>
    <t>POP</t>
  </si>
  <si>
    <t>SPU</t>
  </si>
  <si>
    <t>M2/1.01</t>
  </si>
  <si>
    <t>pracovní židle</t>
  </si>
  <si>
    <t>Otočná ergonomická kancelářská židle s černou konstrukcí, určená pro administrativní a veřejné prostory; vybavená synchronní mechanikou s možností nastavení odporu a posuvu sedáku, plynule nastavitelnou výškou sedu pomocí plynového pístu; prodyšný síťovaný opěrák zad a čalouněný sedák z odolné látky vhodné pro každodenní používání; pětiramenný kovový kříž s kolečky pro běžné podlahové krytiny, výškově nastavitelné područky, stabilní konstrukce s nosností min. 120 kg, provedení umožňující snadnou údržbu a dlouhodobý provoz ve veřejném prostředí (nebo ekvivalent).</t>
  </si>
  <si>
    <t>M3/1.01</t>
  </si>
  <si>
    <t>úložná skříň</t>
  </si>
  <si>
    <t>nový truhlářský výrobek, viz. výkresová dokumentace</t>
  </si>
  <si>
    <t/>
  </si>
  <si>
    <t>Cena zahrnuje zakázkovou výrobu vestavné úložné skříně v plné výšce s obloukovým tvarem dle výkresové dokumentace, včetně korpusů, dvířek z překližky s povrchovou úpravou, kování, dopravy, montáže a nutných rektifikací na místě; jedná se o atypický truhlářský výrobek určený pro veřejný provoz.</t>
  </si>
  <si>
    <t>M4/1.01</t>
  </si>
  <si>
    <t>vitrina a merch</t>
  </si>
  <si>
    <t>M5/1.01</t>
  </si>
  <si>
    <t>M6/1.01</t>
  </si>
  <si>
    <t>pufíky</t>
  </si>
  <si>
    <t>Plastový taburet z odolného plastu s kompaktní pevnou konstrukcí bez pohyblivých částí, hygienickým a snadno udržovatelným povrchem vhodným pro časté čištění; rozměry cca 405 × 405 × 405 mm (v × š × h), minimální nosnost 140 kg, šedé barevné provedení, určený pro sezení jedné osoby; nízká hmotnost umožňující snadnou manipulaci, stabilní provedení bez ostrých hran, vhodný pro použití ve veřejných a interiérových prostorách.</t>
  </si>
  <si>
    <t>M7/1.01</t>
  </si>
  <si>
    <t>nástěnka</t>
  </si>
  <si>
    <t>výplň světle šedý filc; dodávka vč. montáže</t>
  </si>
  <si>
    <t>M8/1.01</t>
  </si>
  <si>
    <t>bannery</t>
  </si>
  <si>
    <t>rozm. 80/50cm, plnobarevný tisk polomat, folie + podkladní deska kapa, vč. grafického návrhu</t>
  </si>
  <si>
    <t>M9/1.01</t>
  </si>
  <si>
    <t>stolová vitrina</t>
  </si>
  <si>
    <t>M10/1.01</t>
  </si>
  <si>
    <t>kontejner</t>
  </si>
  <si>
    <t>Kancelářský kontejner na pomůcky, typový výrobek, určený pro použití v administrativních a veřejných prostorách; maximální rozměry cca 400 × 600 × 550 mm (š × h × v); provedení se třemi zásuvkami, z toho dvě běžné a jedna uzamykatelná; korpus a čela zásuvek z březové překližky s povrchovou úpravou matným polyuretanovým lakem; mobilní provedení s měkkými kolečky vhodnými pro tvrdé podlahy, stabilní konstrukce a snadná údržba (nebo ekvivalent).</t>
  </si>
  <si>
    <t>M1/1.07</t>
  </si>
  <si>
    <t>čajová kuchyňka</t>
  </si>
  <si>
    <t>vestavná lednice:</t>
  </si>
  <si>
    <t>Vestavné podstavné provedení určené pro provoz v administrativních a veřejných prostorách; energeticky úsporné provedení dle platné legislativy EU, tichý chod vhodný do pracovního prostředí; chladicí prostor s policemi a dveřními přihrádkami, nastavitelná teplota a automatické odmrazování; hygienické provedení umožňující snadnou údržbu a dlouhodobý provoz (nebo ekvivalent)</t>
  </si>
  <si>
    <t>pákový kávovar určený pro provoz v administrativních a veřejných prostorách, vhodný pro přípravu espressa a dalších kávových nápojů; robustní konstrukce pro pravidelné používání, tlakový systém s pákou, parní tryska pro ohřev mléka, zásobník na vodu; jednoduché a přehledné ovládání, snadná údržba a spolehlivý provoz v běžném pracovním režimu (nebo ekvivalent).</t>
  </si>
  <si>
    <t>M2/1.07</t>
  </si>
  <si>
    <t>vestavná skříň</t>
  </si>
  <si>
    <t>M3/1.07</t>
  </si>
  <si>
    <t>nábytková sestava</t>
  </si>
  <si>
    <t>M4/1.07</t>
  </si>
  <si>
    <t>pracovní stůl</t>
  </si>
  <si>
    <t>pracovní stůl rozm. 80/140cm, výška 72cm. Stolní deska březová překližka tl. 20mm + 3x matný PU lak, podnož ocel + černý matný lak</t>
  </si>
  <si>
    <t>M5/1.07</t>
  </si>
  <si>
    <t>polohovací stůl rozm. 80/140cm, elektrický mechanismus, výškový rozsah 70-150cm. Stolní deska březová překližka tl. 20mm + 3x matný PU lak, podnož černý matný lak</t>
  </si>
  <si>
    <t>M6/1.07</t>
  </si>
  <si>
    <t>M7/1.07</t>
  </si>
  <si>
    <t>police</t>
  </si>
  <si>
    <t>2x deska z březové překližky tl. 20mm, jemný kartáč + matný PU lak; š. 20cm, dl. 190cm, kotveno na trny á 25cm</t>
  </si>
  <si>
    <t>M8/1.07</t>
  </si>
  <si>
    <t>M9/1.07</t>
  </si>
  <si>
    <t>konferenční stolek</t>
  </si>
  <si>
    <t>Nízký odkládací stolek určený pro interiérové použití ve veřejných a společných prostorách, vyrobený z vícevrstvé březové překližky s přiznanou kresbou materiálu a transparentní ochrannou povrchovou úpravou; stabilní samonosná konstrukce bez pohyblivých částí, hladce opracované hrany bez ostrých detailů, provedení vhodné pro běžné užívání a snadnou údržbu; designově jednoduchý a nadčasový kus nábytku vhodný do čekáren, lobby, společenských a relaxačních zón (nebo ekvivalent).</t>
  </si>
  <si>
    <t>M1/1.09</t>
  </si>
  <si>
    <t>M1/1.10</t>
  </si>
  <si>
    <t>sada WC doplňků</t>
  </si>
  <si>
    <t>Sada WC doplňků pro veřejné sanitární prostory, soudobý minimalistický design, jednotné černé matné provedení, střední cenová kategorie; materiál kov / nerez s odolnou povrchovou úpravou vhodnou pro každodenní provoz a snadnou údržbu; sada obsahuje: držák toaletního papíru, zásobník náhradních rolí toaletního papíru, WC štětku s držákem; nástěnná montáž dle typu prvku včetně montážního materiálu, provedení bez ostrých hran (nebo ekvivalent).</t>
  </si>
  <si>
    <t>M1/1.11</t>
  </si>
  <si>
    <t>zrcadlo</t>
  </si>
  <si>
    <t>Zrcadlo do hygienických místností určené pro provoz ve veřejném objektu, formát 600 × 1000 mm (š × v), vhodné pro instalaci nad umyvadlo; provedení s integrovaným LED osvětlením umístěným na zadní straně zrcadla, zajišťujícím nepřímé, rovnoměrné a neoslňující nasvícení; energeticky úsporný LED zdroj s dlouhou životností, provedení odolné vůči vlhkosti s odpovídajícím elektrickým krytím, snadná údržba a nástěnná montáž (nebo ekvivalent).</t>
  </si>
  <si>
    <t>M2/1.11</t>
  </si>
  <si>
    <t>sada hyg. doplňků</t>
  </si>
  <si>
    <t>Sada WC doplňků pro veřejné sanitární prostory, soudobý minimalistický design, jednotné černé matné provedení, střední cenová kategorie; materiál kov / nerez s odolnou povrchovou úpravou vhodnou pro každodenní provoz a snadnou údržbu; sada obsahuje: dávkovač tekutého mýdla nebo dezinfekce, zásobník papírových ručníků, hygienický odpadkový koš s víkem a sadu nástěnných háčků na oděv nebo tašky; nástěnná montáž dle typu prvku včetně montážního materiálu, provedení bez ostrých hran (nebo ekvivalent).</t>
  </si>
  <si>
    <t>M1/1.12</t>
  </si>
  <si>
    <t>Sada doplňků pro úklidovou místnost, určená pro veřejné a provozní prostory; materiálově odolné provedení vhodné pro intenzivní každodenní úklid a manipulaci s čisticími prostředky; sada obsahuje: úložný regál nebo stojan na úklidové prostředky, držák na mopy a metly (min. 5 pozic), koš na odpad s víkem a kolečky, držák na čistící prostředky a lahve, zásobník na papírové utěrky, odkapávací odkapávač na mopové hlavice, organizér na drobné úklidové potřeby a držák na rukavice a hadry; všechny prvky  s hladkými, snadno čistitelnými povrchy, odolnými vůči vlhkosti a chemii běžných čisticích prostředků; součástí dodávky je montážní materiál a pevné uchycení do konstrukce místnosti (nebo ekvivalent).</t>
  </si>
  <si>
    <t>M1/1.13</t>
  </si>
  <si>
    <t>M2/1.13</t>
  </si>
  <si>
    <t>M1/1.14</t>
  </si>
  <si>
    <t>M1/1.15</t>
  </si>
  <si>
    <t>Sada doplňků pro bezbariérové WC určená pro imobilní uživatele ve veřejném objektu, navržená v souladu s požadavky vyhlášky č. 398/2009 Sb.; soudobý minimalistický design v jednotném barevném provedení, materiálově odolné řešení vhodné pro intenzivní provoz a snadnou údržbu; sada obsahuje: sklopné madlo u WC mísy s dostatečnou nosností, pevné opěrné madlo u WC, opěrné madlo u umyvadla, držák toaletního papíru umístěný v dosahu z WC mísy, WC štětku s držákem, nástěnný dávkovač tekutého mýdla, zásobník papírových ručníků, hygienický odpadkový koš a háček na oděv nebo tašku; součástí je zrcadlo nad umyvadlem v obvyklém obdélníkovém formátu, osazené integrovaným LED osvětlením formou nepřímého nasvícení ze zadní strany zrcadla, zajišťujícím rovnoměrné a neoslňující osvětlení obličeje, provedení odolné proti vlhkosti s bezpečným elektrickým krytím; všechny prvky jsou určeny k nástěnné montáži, mají zaoblené hrany, předepsanou nosnost, kompletní montážní materiál a povrchy odolné vůči vlhkosti a běžným čisticím prostředkům, vhodné pro dlouhodobý provoz ve veřejném prostředí (nebo ekvivalent).</t>
  </si>
  <si>
    <t>M1/2.09</t>
  </si>
  <si>
    <t>scénografický závěs</t>
  </si>
  <si>
    <t>Závěs navržený jako součást scénografického řešení expozice; tmavé, zcela neprůhledné provedení v břidlicově černé barvě na celou výšku mísnosti, vytvářející intimní a soustředěnou atmosféru prostoru; textilie z odolné tkaniny vhodné pro přímý kontakt s návštěvníky, se zvýšenou odolností proti znečištění a opotřebení, snadno udržovatelná; závěs s bohatým řasením pro plastický, „lesní“ charakter a práci se světlem; dodávka včetně minimalistické přisazené kolejnice s nenápadným vzhledem, umožňující plynulé ruční posouvání, včetně kompletního montážního materiálu; provedení vhodné pro dlouhodobý provoz ve veřejné expozici (nebo ekvivalent).</t>
  </si>
  <si>
    <t>M1/2.10</t>
  </si>
  <si>
    <t>knihovna</t>
  </si>
  <si>
    <t>M2/2.10</t>
  </si>
  <si>
    <t>psací stůl</t>
  </si>
  <si>
    <t>Polohovací elektrický stůl, rozměr pracovní plochy 80 × 140 cm, určený pro kancelářské a veřejné prostory; vybaven elektrickým výškovým mechanismem s plynulým nastavením ve výškovém rozsahu 70 – 150 cm, ovládaným ergonomickým panelem; stolní deska z březové překližky tl. 20 mm s třemi vrstvami matného polyuretanového laku pro zvýšenou odolnost povrchu a snadnou údržbu; podnož s elektrickým pohonem ve černém matném laku, robustní konstrukce z oceli nebo ekvivalentního materiálu zajišťující stabilitu v celém rozsahu výšky; napájení 230 V s bezpečnostními prvky proti přetížení a kolizím; snadná montáž a uvedení do provozu (nebo ekvivalent).</t>
  </si>
  <si>
    <t>M3/2.10</t>
  </si>
  <si>
    <t>konferenční židle určená pro použití v administrativních a veřejných prostorách; stabilní kovová podnož s povrchovou úpravou černým matným lakem, navržená pro každodenní provoz; sedák z tvarované březové překližky s hladce opracovanými hranami a ochrannou povrchovou úpravou, zajišťující snadnou údržbu; konstrukce bez čalounění a pohyblivých částí, s jednoduchým a nadčasovým designem odpovídajícím střednímu cenovému standardu, vhodná pro jednací místnosti, konferenční prostory a veřejné interiéry (nebo ekvivalent).</t>
  </si>
  <si>
    <t>M4/2.10</t>
  </si>
  <si>
    <t>M5/2.10</t>
  </si>
  <si>
    <t>archiv</t>
  </si>
  <si>
    <t>M65_A</t>
  </si>
  <si>
    <t>sv. nástěnné LED 16W/3000K, barva bílá, opálový difuzor, l=640mm, 230V</t>
  </si>
  <si>
    <t>M65_B</t>
  </si>
  <si>
    <t>sv. stojací LED 54W/3000K, RA&gt;90, barva černá, černá optika, indirect opál, stmívatelné tlačítkem, 230 V</t>
  </si>
  <si>
    <t>M65_C</t>
  </si>
  <si>
    <t>sv. stojací LED 107W/3000K, RA&gt;90, barva bílá, černá optika, indirect opál, stmívatelné tlačítkem, 230 V</t>
  </si>
  <si>
    <t>M65_D</t>
  </si>
  <si>
    <t>sv. vestavné LED 34W/3000K, RA&gt;90, bezrámečková konstrukce, opálový difuzor, l=2059mm, 230V</t>
  </si>
  <si>
    <t>M65_E</t>
  </si>
  <si>
    <t>sv. přisazené LED 15W/3000K, 37°, barva</t>
  </si>
  <si>
    <t>M65_F</t>
  </si>
  <si>
    <t>sv. přisazené do napájecí lišty 10W/3000K, barva černá, opálový difuzor, RA&gt;90, stmívač na svítidle</t>
  </si>
  <si>
    <t>M65_F.p1</t>
  </si>
  <si>
    <t>napájecí lišta černá 1000mm</t>
  </si>
  <si>
    <t>M65_F.p2</t>
  </si>
  <si>
    <t>napájecí lišta černá 2000mm</t>
  </si>
  <si>
    <t>M65_F.p3</t>
  </si>
  <si>
    <t>koncovka černá- pár</t>
  </si>
  <si>
    <t>M65_F.p4</t>
  </si>
  <si>
    <t>napájecí lišta černá 3000mm</t>
  </si>
  <si>
    <t>M65_F.p5</t>
  </si>
  <si>
    <t>napájecí díl</t>
  </si>
  <si>
    <t>M65_F.z</t>
  </si>
  <si>
    <t>trafo 60W/48V</t>
  </si>
  <si>
    <t>M65_LED1</t>
  </si>
  <si>
    <t>LED pás 24W/m  24V 3000K 3700lm/m</t>
  </si>
  <si>
    <t>m</t>
  </si>
  <si>
    <t>M65_LED1.p1</t>
  </si>
  <si>
    <t>Al profil 20x9mm, optika 110° matná</t>
  </si>
  <si>
    <t>M65_LED1.p2</t>
  </si>
  <si>
    <t>trafo 60W/24V</t>
  </si>
  <si>
    <t>M65_LEDN1</t>
  </si>
  <si>
    <t>LED neon 9W/m/3000K, 24V</t>
  </si>
  <si>
    <t>M65_LEDN1.p</t>
  </si>
  <si>
    <t>trafo 100W/24V</t>
  </si>
  <si>
    <t>M65_LEDN2</t>
  </si>
  <si>
    <t>M65_LEDN2.p</t>
  </si>
  <si>
    <t>M65_A1</t>
  </si>
  <si>
    <t>sv. nástěnné LED 8W/3000K, barva černá, opálový difuzor, l=350mm, 230V</t>
  </si>
  <si>
    <t>O3</t>
  </si>
  <si>
    <t>popisky</t>
  </si>
  <si>
    <t>doplnění popisek stávajících exponátů; plnobarevný tisk na kapa desku formát A6</t>
  </si>
  <si>
    <t>O4</t>
  </si>
  <si>
    <t>odborné konzultace</t>
  </si>
  <si>
    <t>odborná spolupráce: posouzení + konzultace expozičních textů</t>
  </si>
  <si>
    <t>O5</t>
  </si>
  <si>
    <t>Specializovaná logistika a ochrana historických prostor během dopravy a stěhování truhlářských prvků</t>
  </si>
  <si>
    <t>SUM</t>
  </si>
  <si>
    <t>rozm. 120/80cm, rám březová překližka š. 3cm,</t>
  </si>
  <si>
    <t>nový truhlářský výrobek, viz. výkresová dokumentace; vč. vestavných spotřebičů:</t>
  </si>
  <si>
    <t>pákový kávovar:</t>
  </si>
  <si>
    <t>typový výrobek, rozm. Min. 700/700/400mm;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</si>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</sst>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0" fontId="17" fillId="0" borderId="0" xfId="0" applyNumberFormat="1" applyFont="1" applyBorder="1" applyAlignment="1">
      <alignment vertical="top" wrapText="1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hBj0oaYyHgCHOUvxiOtX4Ps41NPDYfA3EOvo6rLmSLMm4QPCZEPNR5bGGsnBKOPktcCse2nKMH1AKvb8L5RY4A==" saltValue="cSqsT/Jut1ISyJjZ+gva8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22</v>
      </c>
      <c r="C2" s="113"/>
      <c r="D2" s="114" t="s">
        <v>47</v>
      </c>
      <c r="E2" s="115" t="s">
        <v>48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45</v>
      </c>
      <c r="C3" s="113"/>
      <c r="D3" s="119" t="s">
        <v>43</v>
      </c>
      <c r="E3" s="120" t="s">
        <v>44</v>
      </c>
      <c r="F3" s="121"/>
      <c r="G3" s="121"/>
      <c r="H3" s="121"/>
      <c r="I3" s="121"/>
      <c r="J3" s="122"/>
    </row>
    <row r="4" spans="1:15" ht="23.25" customHeight="1" x14ac:dyDescent="0.2">
      <c r="A4" s="111">
        <v>319</v>
      </c>
      <c r="B4" s="123" t="s">
        <v>46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6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SUMIF(F53:F55,A16,I53:I55)+SUMIF(F53:F55,"PSU",I53:I55)</f>
        <v>0</v>
      </c>
      <c r="J16" s="85"/>
    </row>
    <row r="17" spans="1:10" ht="23.25" customHeight="1" x14ac:dyDescent="0.2">
      <c r="A17" s="196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SUMIF(F53:F55,A17,I53:I55)</f>
        <v>0</v>
      </c>
      <c r="J17" s="85"/>
    </row>
    <row r="18" spans="1:10" ht="23.25" customHeight="1" x14ac:dyDescent="0.2">
      <c r="A18" s="196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SUMIF(F53:F55,A18,I53:I55)</f>
        <v>0</v>
      </c>
      <c r="J18" s="85"/>
    </row>
    <row r="19" spans="1:10" ht="23.25" customHeight="1" x14ac:dyDescent="0.2">
      <c r="A19" s="196" t="s">
        <v>66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SUMIF(F53:F55,A19,I53:I55)</f>
        <v>0</v>
      </c>
      <c r="J19" s="85"/>
    </row>
    <row r="20" spans="1:10" ht="23.25" customHeight="1" x14ac:dyDescent="0.2">
      <c r="A20" s="196" t="s">
        <v>65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SUMIF(F53:F55,A20,I53:I55)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49</v>
      </c>
      <c r="C39" s="147"/>
      <c r="D39" s="147"/>
      <c r="E39" s="147"/>
      <c r="F39" s="148">
        <f>'01 01 Pol'!AE170</f>
        <v>0</v>
      </c>
      <c r="G39" s="149">
        <f>'01 01 Pol'!AF170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2"/>
      <c r="C40" s="153" t="s">
        <v>50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hidden="1" customHeight="1" x14ac:dyDescent="0.2">
      <c r="A41" s="136">
        <v>2</v>
      </c>
      <c r="B41" s="152" t="s">
        <v>43</v>
      </c>
      <c r="C41" s="153" t="s">
        <v>44</v>
      </c>
      <c r="D41" s="153"/>
      <c r="E41" s="153"/>
      <c r="F41" s="154">
        <f>'01 01 Pol'!AE170</f>
        <v>0</v>
      </c>
      <c r="G41" s="155">
        <f>'01 01 Pol'!AF170</f>
        <v>0</v>
      </c>
      <c r="H41" s="155">
        <f>(F41*SazbaDPH1/100)+(G41*SazbaDPH2/100)</f>
        <v>0</v>
      </c>
      <c r="I41" s="155">
        <f>F41+G41+H41</f>
        <v>0</v>
      </c>
      <c r="J41" s="156" t="str">
        <f>IF(_xlfn.SINGLE(CenaCelkemVypocet)=0,"",I41/_xlfn.SINGLE(CenaCelkemVypocet)*100)</f>
        <v/>
      </c>
    </row>
    <row r="42" spans="1:10" ht="25.5" hidden="1" customHeight="1" x14ac:dyDescent="0.2">
      <c r="A42" s="136">
        <v>3</v>
      </c>
      <c r="B42" s="157" t="s">
        <v>43</v>
      </c>
      <c r="C42" s="147" t="s">
        <v>44</v>
      </c>
      <c r="D42" s="147"/>
      <c r="E42" s="147"/>
      <c r="F42" s="158">
        <f>'01 01 Pol'!AE170</f>
        <v>0</v>
      </c>
      <c r="G42" s="150">
        <f>'01 01 Pol'!AF170</f>
        <v>0</v>
      </c>
      <c r="H42" s="150">
        <f>(F42*SazbaDPH1/100)+(G42*SazbaDPH2/100)</f>
        <v>0</v>
      </c>
      <c r="I42" s="150">
        <f>F42+G42+H42</f>
        <v>0</v>
      </c>
      <c r="J42" s="151" t="str">
        <f>IF(_xlfn.SINGLE(CenaCelkemVypocet)=0,"",I42/_xlfn.SINGLE(CenaCelkemVypocet)*100)</f>
        <v/>
      </c>
    </row>
    <row r="43" spans="1:10" ht="25.5" hidden="1" customHeight="1" x14ac:dyDescent="0.2">
      <c r="A43" s="136"/>
      <c r="B43" s="159" t="s">
        <v>51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10" x14ac:dyDescent="0.2">
      <c r="A45" t="s">
        <v>53</v>
      </c>
      <c r="B45" t="s">
        <v>54</v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50" spans="1:10" ht="15.75" x14ac:dyDescent="0.25">
      <c r="B50" s="175" t="s">
        <v>59</v>
      </c>
    </row>
    <row r="52" spans="1:10" ht="25.5" customHeight="1" x14ac:dyDescent="0.2">
      <c r="A52" s="177"/>
      <c r="B52" s="180" t="s">
        <v>17</v>
      </c>
      <c r="C52" s="180" t="s">
        <v>5</v>
      </c>
      <c r="D52" s="181"/>
      <c r="E52" s="181"/>
      <c r="F52" s="182" t="s">
        <v>60</v>
      </c>
      <c r="G52" s="182"/>
      <c r="H52" s="182"/>
      <c r="I52" s="182" t="s">
        <v>29</v>
      </c>
      <c r="J52" s="182" t="s">
        <v>0</v>
      </c>
    </row>
    <row r="53" spans="1:10" ht="36.75" customHeight="1" x14ac:dyDescent="0.2">
      <c r="A53" s="178"/>
      <c r="B53" s="183" t="s">
        <v>61</v>
      </c>
      <c r="C53" s="184" t="s">
        <v>62</v>
      </c>
      <c r="D53" s="185"/>
      <c r="E53" s="185"/>
      <c r="F53" s="192" t="s">
        <v>25</v>
      </c>
      <c r="G53" s="193"/>
      <c r="H53" s="193"/>
      <c r="I53" s="193">
        <f>'01 01 Pol'!G8</f>
        <v>0</v>
      </c>
      <c r="J53" s="189" t="str">
        <f>IF(I56=0,"",I53/I56*100)</f>
        <v/>
      </c>
    </row>
    <row r="54" spans="1:10" ht="36.75" customHeight="1" x14ac:dyDescent="0.2">
      <c r="A54" s="178"/>
      <c r="B54" s="183" t="s">
        <v>63</v>
      </c>
      <c r="C54" s="184" t="s">
        <v>64</v>
      </c>
      <c r="D54" s="185"/>
      <c r="E54" s="185"/>
      <c r="F54" s="192" t="s">
        <v>26</v>
      </c>
      <c r="G54" s="193"/>
      <c r="H54" s="193"/>
      <c r="I54" s="193">
        <f>'01 01 Pol'!G119</f>
        <v>0</v>
      </c>
      <c r="J54" s="189" t="str">
        <f>IF(I56=0,"",I54/I56*100)</f>
        <v/>
      </c>
    </row>
    <row r="55" spans="1:10" ht="36.75" customHeight="1" x14ac:dyDescent="0.2">
      <c r="A55" s="178"/>
      <c r="B55" s="183" t="s">
        <v>65</v>
      </c>
      <c r="C55" s="184" t="s">
        <v>28</v>
      </c>
      <c r="D55" s="185"/>
      <c r="E55" s="185"/>
      <c r="F55" s="192" t="s">
        <v>65</v>
      </c>
      <c r="G55" s="193"/>
      <c r="H55" s="193"/>
      <c r="I55" s="193">
        <f>'01 01 Pol'!G160</f>
        <v>0</v>
      </c>
      <c r="J55" s="189" t="str">
        <f>IF(I56=0,"",I55/I56*100)</f>
        <v/>
      </c>
    </row>
    <row r="56" spans="1:10" ht="25.5" customHeight="1" x14ac:dyDescent="0.2">
      <c r="A56" s="179"/>
      <c r="B56" s="186" t="s">
        <v>1</v>
      </c>
      <c r="C56" s="187"/>
      <c r="D56" s="188"/>
      <c r="E56" s="188"/>
      <c r="F56" s="194"/>
      <c r="G56" s="195"/>
      <c r="H56" s="195"/>
      <c r="I56" s="195">
        <f>SUM(I53:I55)</f>
        <v>0</v>
      </c>
      <c r="J56" s="190">
        <f>SUM(J53:J55)</f>
        <v>0</v>
      </c>
    </row>
    <row r="57" spans="1:10" x14ac:dyDescent="0.2">
      <c r="F57" s="135"/>
      <c r="G57" s="135"/>
      <c r="H57" s="135"/>
      <c r="I57" s="135"/>
      <c r="J57" s="191"/>
    </row>
    <row r="58" spans="1:10" x14ac:dyDescent="0.2">
      <c r="F58" s="135"/>
      <c r="G58" s="135"/>
      <c r="H58" s="135"/>
      <c r="I58" s="135"/>
      <c r="J58" s="191"/>
    </row>
    <row r="59" spans="1:10" x14ac:dyDescent="0.2">
      <c r="F59" s="135"/>
      <c r="G59" s="135"/>
      <c r="H59" s="135"/>
      <c r="I59" s="135"/>
      <c r="J59" s="191"/>
    </row>
  </sheetData>
  <sheetProtection algorithmName="SHA-512" hashValue="NEelG6Jv0OWYULTdX3KSYfTKMymwCJ0K1TO8dA9n4U9duBKHg5CHaV54qk17akvzRi+8NHe71gXTV3bWKuENyw==" saltValue="S4TBBTMeXhuNhpAyF5vtU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C53:E53"/>
    <mergeCell ref="C54:E54"/>
    <mergeCell ref="C55:E55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V2Yg7qFDtZ7np7m27B9a4p5iR3RDBkdokVpXw2cb17iQwDJuzHFoFnOEqftTLViXZ9OAhrdTw/qZHG5Bb6u1Mg==" saltValue="X+8r9afl/XGOgSyvWszMh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2D0D3-2D03-439C-81FA-6C8E8F60B62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67</v>
      </c>
      <c r="B1" s="197"/>
      <c r="C1" s="197"/>
      <c r="D1" s="197"/>
      <c r="E1" s="197"/>
      <c r="F1" s="197"/>
      <c r="G1" s="197"/>
      <c r="AG1" t="s">
        <v>68</v>
      </c>
    </row>
    <row r="2" spans="1:60" ht="24.95" customHeight="1" x14ac:dyDescent="0.2">
      <c r="A2" s="198" t="s">
        <v>7</v>
      </c>
      <c r="B2" s="49" t="s">
        <v>47</v>
      </c>
      <c r="C2" s="201" t="s">
        <v>48</v>
      </c>
      <c r="D2" s="199"/>
      <c r="E2" s="199"/>
      <c r="F2" s="199"/>
      <c r="G2" s="200"/>
      <c r="AG2" t="s">
        <v>69</v>
      </c>
    </row>
    <row r="3" spans="1:60" ht="24.95" customHeight="1" x14ac:dyDescent="0.2">
      <c r="A3" s="198" t="s">
        <v>8</v>
      </c>
      <c r="B3" s="49" t="s">
        <v>43</v>
      </c>
      <c r="C3" s="201" t="s">
        <v>44</v>
      </c>
      <c r="D3" s="199"/>
      <c r="E3" s="199"/>
      <c r="F3" s="199"/>
      <c r="G3" s="200"/>
      <c r="AC3" s="176" t="s">
        <v>69</v>
      </c>
      <c r="AG3" t="s">
        <v>70</v>
      </c>
    </row>
    <row r="4" spans="1:60" ht="24.95" customHeight="1" x14ac:dyDescent="0.2">
      <c r="A4" s="202" t="s">
        <v>9</v>
      </c>
      <c r="B4" s="203" t="s">
        <v>43</v>
      </c>
      <c r="C4" s="204" t="s">
        <v>44</v>
      </c>
      <c r="D4" s="205"/>
      <c r="E4" s="205"/>
      <c r="F4" s="205"/>
      <c r="G4" s="206"/>
      <c r="AG4" t="s">
        <v>71</v>
      </c>
    </row>
    <row r="5" spans="1:60" x14ac:dyDescent="0.2">
      <c r="D5" s="10"/>
    </row>
    <row r="6" spans="1:60" ht="38.25" x14ac:dyDescent="0.2">
      <c r="A6" s="208" t="s">
        <v>72</v>
      </c>
      <c r="B6" s="210" t="s">
        <v>73</v>
      </c>
      <c r="C6" s="210" t="s">
        <v>74</v>
      </c>
      <c r="D6" s="209" t="s">
        <v>75</v>
      </c>
      <c r="E6" s="208" t="s">
        <v>76</v>
      </c>
      <c r="F6" s="207" t="s">
        <v>77</v>
      </c>
      <c r="G6" s="208" t="s">
        <v>29</v>
      </c>
      <c r="H6" s="211" t="s">
        <v>30</v>
      </c>
      <c r="I6" s="211" t="s">
        <v>78</v>
      </c>
      <c r="J6" s="211" t="s">
        <v>31</v>
      </c>
      <c r="K6" s="211" t="s">
        <v>79</v>
      </c>
      <c r="L6" s="211" t="s">
        <v>80</v>
      </c>
      <c r="M6" s="211" t="s">
        <v>81</v>
      </c>
      <c r="N6" s="211" t="s">
        <v>82</v>
      </c>
      <c r="O6" s="211" t="s">
        <v>83</v>
      </c>
      <c r="P6" s="211" t="s">
        <v>84</v>
      </c>
      <c r="Q6" s="211" t="s">
        <v>85</v>
      </c>
      <c r="R6" s="211" t="s">
        <v>86</v>
      </c>
      <c r="S6" s="211" t="s">
        <v>87</v>
      </c>
      <c r="T6" s="211" t="s">
        <v>88</v>
      </c>
      <c r="U6" s="211" t="s">
        <v>89</v>
      </c>
      <c r="V6" s="211" t="s">
        <v>90</v>
      </c>
      <c r="W6" s="211" t="s">
        <v>91</v>
      </c>
      <c r="X6" s="211" t="s">
        <v>92</v>
      </c>
      <c r="Y6" s="211" t="s">
        <v>93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7" t="s">
        <v>94</v>
      </c>
      <c r="B8" s="228" t="s">
        <v>61</v>
      </c>
      <c r="C8" s="246" t="s">
        <v>62</v>
      </c>
      <c r="D8" s="229"/>
      <c r="E8" s="230"/>
      <c r="F8" s="231"/>
      <c r="G8" s="231">
        <f>SUMIF(AG9:AG118,"&lt;&gt;NOR",G9:G118)</f>
        <v>0</v>
      </c>
      <c r="H8" s="231"/>
      <c r="I8" s="231">
        <f>SUM(I9:I118)</f>
        <v>0</v>
      </c>
      <c r="J8" s="231"/>
      <c r="K8" s="231">
        <f>SUM(K9:K118)</f>
        <v>0</v>
      </c>
      <c r="L8" s="231"/>
      <c r="M8" s="231">
        <f>SUM(M9:M118)</f>
        <v>0</v>
      </c>
      <c r="N8" s="230"/>
      <c r="O8" s="230">
        <f>SUM(O9:O118)</f>
        <v>0</v>
      </c>
      <c r="P8" s="230"/>
      <c r="Q8" s="230">
        <f>SUM(Q9:Q118)</f>
        <v>0</v>
      </c>
      <c r="R8" s="231"/>
      <c r="S8" s="231"/>
      <c r="T8" s="232"/>
      <c r="U8" s="226"/>
      <c r="V8" s="226">
        <f>SUM(V9:V118)</f>
        <v>0</v>
      </c>
      <c r="W8" s="226"/>
      <c r="X8" s="226"/>
      <c r="Y8" s="226"/>
      <c r="AG8" t="s">
        <v>95</v>
      </c>
    </row>
    <row r="9" spans="1:60" outlineLevel="1" x14ac:dyDescent="0.2">
      <c r="A9" s="234">
        <v>1</v>
      </c>
      <c r="B9" s="235" t="s">
        <v>96</v>
      </c>
      <c r="C9" s="247" t="s">
        <v>97</v>
      </c>
      <c r="D9" s="236" t="s">
        <v>98</v>
      </c>
      <c r="E9" s="237">
        <v>1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9"/>
      <c r="S9" s="239" t="s">
        <v>99</v>
      </c>
      <c r="T9" s="240" t="s">
        <v>100</v>
      </c>
      <c r="U9" s="222">
        <v>0</v>
      </c>
      <c r="V9" s="222">
        <f>ROUND(E9*U9,2)</f>
        <v>0</v>
      </c>
      <c r="W9" s="222"/>
      <c r="X9" s="222" t="s">
        <v>101</v>
      </c>
      <c r="Y9" s="222" t="s">
        <v>102</v>
      </c>
      <c r="Z9" s="212"/>
      <c r="AA9" s="212"/>
      <c r="AB9" s="212"/>
      <c r="AC9" s="212"/>
      <c r="AD9" s="212"/>
      <c r="AE9" s="212"/>
      <c r="AF9" s="212"/>
      <c r="AG9" s="212" t="s">
        <v>103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33.75" outlineLevel="2" x14ac:dyDescent="0.2">
      <c r="A10" s="219"/>
      <c r="B10" s="220"/>
      <c r="C10" s="248" t="s">
        <v>104</v>
      </c>
      <c r="D10" s="242"/>
      <c r="E10" s="242"/>
      <c r="F10" s="242"/>
      <c r="G10" s="242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105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41" t="str">
        <f>C10</f>
        <v>Zakázkový nový truhlářský výrobek dle výkresové dokumentace, atypického tvaru a půdorysu, určený pro veřejný provoz. Konstrukce z březové překližky, vnitřní úložné prostory a zásuvky, pohledové plochy s povrchovou úpravou vícenásobným polyuretanovým lakem v matném provedení. Součástí dodávky je kompletní výroba, doprava, přesné zaměření na stavbě, montáž a nutné rektifikace na místě.</v>
      </c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49"/>
      <c r="D11" s="243"/>
      <c r="E11" s="243"/>
      <c r="F11" s="243"/>
      <c r="G11" s="243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106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34">
        <v>2</v>
      </c>
      <c r="B12" s="235" t="s">
        <v>107</v>
      </c>
      <c r="C12" s="247" t="s">
        <v>108</v>
      </c>
      <c r="D12" s="236" t="s">
        <v>98</v>
      </c>
      <c r="E12" s="237">
        <v>2</v>
      </c>
      <c r="F12" s="238"/>
      <c r="G12" s="239">
        <f>ROUND(E12*F12,2)</f>
        <v>0</v>
      </c>
      <c r="H12" s="238"/>
      <c r="I12" s="239">
        <f>ROUND(E12*H12,2)</f>
        <v>0</v>
      </c>
      <c r="J12" s="238"/>
      <c r="K12" s="239">
        <f>ROUND(E12*J12,2)</f>
        <v>0</v>
      </c>
      <c r="L12" s="239">
        <v>21</v>
      </c>
      <c r="M12" s="239">
        <f>G12*(1+L12/100)</f>
        <v>0</v>
      </c>
      <c r="N12" s="237">
        <v>0</v>
      </c>
      <c r="O12" s="237">
        <f>ROUND(E12*N12,2)</f>
        <v>0</v>
      </c>
      <c r="P12" s="237">
        <v>0</v>
      </c>
      <c r="Q12" s="237">
        <f>ROUND(E12*P12,2)</f>
        <v>0</v>
      </c>
      <c r="R12" s="239"/>
      <c r="S12" s="239" t="s">
        <v>99</v>
      </c>
      <c r="T12" s="240" t="s">
        <v>100</v>
      </c>
      <c r="U12" s="222">
        <v>0</v>
      </c>
      <c r="V12" s="222">
        <f>ROUND(E12*U12,2)</f>
        <v>0</v>
      </c>
      <c r="W12" s="222"/>
      <c r="X12" s="222" t="s">
        <v>101</v>
      </c>
      <c r="Y12" s="222" t="s">
        <v>102</v>
      </c>
      <c r="Z12" s="212"/>
      <c r="AA12" s="212"/>
      <c r="AB12" s="212"/>
      <c r="AC12" s="212"/>
      <c r="AD12" s="212"/>
      <c r="AE12" s="212"/>
      <c r="AF12" s="212"/>
      <c r="AG12" s="212" t="s">
        <v>103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56.25" outlineLevel="2" x14ac:dyDescent="0.2">
      <c r="A13" s="219"/>
      <c r="B13" s="220"/>
      <c r="C13" s="248" t="s">
        <v>109</v>
      </c>
      <c r="D13" s="242"/>
      <c r="E13" s="242"/>
      <c r="F13" s="242"/>
      <c r="G13" s="24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105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41" t="str">
        <f>C13</f>
        <v>Otočná ergonomická kancelářská židle s černou konstrukcí, určená pro administrativní a veřejné prostory; vybavená synchronní mechanikou s možností nastavení odporu a posuvu sedáku, plynule nastavitelnou výškou sedu pomocí plynového pístu; prodyšný síťovaný opěrák zad a čalouněný sedák z odolné látky vhodné pro každodenní používání; pětiramenný kovový kříž s kolečky pro běžné podlahové krytiny, výškově nastavitelné područky, stabilní konstrukce s nosností min. 120 kg, provedení umožňující snadnou údržbu a dlouhodobý provoz ve veřejném prostředí (nebo ekvivalent).</v>
      </c>
      <c r="BB13" s="212"/>
      <c r="BC13" s="212"/>
      <c r="BD13" s="212"/>
      <c r="BE13" s="212"/>
      <c r="BF13" s="212"/>
      <c r="BG13" s="212"/>
      <c r="BH13" s="212"/>
    </row>
    <row r="14" spans="1:60" outlineLevel="2" x14ac:dyDescent="0.2">
      <c r="A14" s="219"/>
      <c r="B14" s="220"/>
      <c r="C14" s="249"/>
      <c r="D14" s="243"/>
      <c r="E14" s="243"/>
      <c r="F14" s="243"/>
      <c r="G14" s="243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106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34">
        <v>3</v>
      </c>
      <c r="B15" s="235" t="s">
        <v>110</v>
      </c>
      <c r="C15" s="247" t="s">
        <v>111</v>
      </c>
      <c r="D15" s="236" t="s">
        <v>98</v>
      </c>
      <c r="E15" s="237">
        <v>1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37">
        <v>0</v>
      </c>
      <c r="O15" s="237">
        <f>ROUND(E15*N15,2)</f>
        <v>0</v>
      </c>
      <c r="P15" s="237">
        <v>0</v>
      </c>
      <c r="Q15" s="237">
        <f>ROUND(E15*P15,2)</f>
        <v>0</v>
      </c>
      <c r="R15" s="239"/>
      <c r="S15" s="239" t="s">
        <v>99</v>
      </c>
      <c r="T15" s="240" t="s">
        <v>100</v>
      </c>
      <c r="U15" s="222">
        <v>0</v>
      </c>
      <c r="V15" s="222">
        <f>ROUND(E15*U15,2)</f>
        <v>0</v>
      </c>
      <c r="W15" s="222"/>
      <c r="X15" s="222" t="s">
        <v>101</v>
      </c>
      <c r="Y15" s="222" t="s">
        <v>102</v>
      </c>
      <c r="Z15" s="212"/>
      <c r="AA15" s="212"/>
      <c r="AB15" s="212"/>
      <c r="AC15" s="212"/>
      <c r="AD15" s="212"/>
      <c r="AE15" s="212"/>
      <c r="AF15" s="212"/>
      <c r="AG15" s="212" t="s">
        <v>103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19"/>
      <c r="B16" s="220"/>
      <c r="C16" s="248" t="s">
        <v>112</v>
      </c>
      <c r="D16" s="242"/>
      <c r="E16" s="242"/>
      <c r="F16" s="242"/>
      <c r="G16" s="242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105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3" x14ac:dyDescent="0.2">
      <c r="A17" s="219"/>
      <c r="B17" s="220"/>
      <c r="C17" s="250" t="s">
        <v>113</v>
      </c>
      <c r="D17" s="223"/>
      <c r="E17" s="224"/>
      <c r="F17" s="225"/>
      <c r="G17" s="225"/>
      <c r="H17" s="222"/>
      <c r="I17" s="222"/>
      <c r="J17" s="222"/>
      <c r="K17" s="222"/>
      <c r="L17" s="222"/>
      <c r="M17" s="222"/>
      <c r="N17" s="221"/>
      <c r="O17" s="221"/>
      <c r="P17" s="221"/>
      <c r="Q17" s="221"/>
      <c r="R17" s="222"/>
      <c r="S17" s="222"/>
      <c r="T17" s="222"/>
      <c r="U17" s="222"/>
      <c r="V17" s="222"/>
      <c r="W17" s="222"/>
      <c r="X17" s="222"/>
      <c r="Y17" s="222"/>
      <c r="Z17" s="212"/>
      <c r="AA17" s="212"/>
      <c r="AB17" s="212"/>
      <c r="AC17" s="212"/>
      <c r="AD17" s="212"/>
      <c r="AE17" s="212"/>
      <c r="AF17" s="212"/>
      <c r="AG17" s="212" t="s">
        <v>105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ht="33.75" outlineLevel="3" x14ac:dyDescent="0.2">
      <c r="A18" s="219"/>
      <c r="B18" s="220"/>
      <c r="C18" s="251" t="s">
        <v>114</v>
      </c>
      <c r="D18" s="244"/>
      <c r="E18" s="244"/>
      <c r="F18" s="244"/>
      <c r="G18" s="244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105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41" t="str">
        <f>C18</f>
        <v>Cena zahrnuje zakázkovou výrobu vestavné úložné skříně v plné výšce s obloukovým tvarem dle výkresové dokumentace, včetně korpusů, dvířek z překližky s povrchovou úpravou, kování, dopravy, montáže a nutných rektifikací na místě; jedná se o atypický truhlářský výrobek určený pro veřejný provoz.</v>
      </c>
      <c r="BB18" s="212"/>
      <c r="BC18" s="212"/>
      <c r="BD18" s="212"/>
      <c r="BE18" s="212"/>
      <c r="BF18" s="212"/>
      <c r="BG18" s="212"/>
      <c r="BH18" s="212"/>
    </row>
    <row r="19" spans="1:60" outlineLevel="2" x14ac:dyDescent="0.2">
      <c r="A19" s="219"/>
      <c r="B19" s="220"/>
      <c r="C19" s="249"/>
      <c r="D19" s="243"/>
      <c r="E19" s="243"/>
      <c r="F19" s="243"/>
      <c r="G19" s="243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106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34">
        <v>4</v>
      </c>
      <c r="B20" s="235" t="s">
        <v>115</v>
      </c>
      <c r="C20" s="247" t="s">
        <v>116</v>
      </c>
      <c r="D20" s="236" t="s">
        <v>98</v>
      </c>
      <c r="E20" s="237">
        <v>1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0</v>
      </c>
      <c r="O20" s="237">
        <f>ROUND(E20*N20,2)</f>
        <v>0</v>
      </c>
      <c r="P20" s="237">
        <v>0</v>
      </c>
      <c r="Q20" s="237">
        <f>ROUND(E20*P20,2)</f>
        <v>0</v>
      </c>
      <c r="R20" s="239"/>
      <c r="S20" s="239" t="s">
        <v>99</v>
      </c>
      <c r="T20" s="240" t="s">
        <v>100</v>
      </c>
      <c r="U20" s="222">
        <v>0</v>
      </c>
      <c r="V20" s="222">
        <f>ROUND(E20*U20,2)</f>
        <v>0</v>
      </c>
      <c r="W20" s="222"/>
      <c r="X20" s="222" t="s">
        <v>101</v>
      </c>
      <c r="Y20" s="222" t="s">
        <v>102</v>
      </c>
      <c r="Z20" s="212"/>
      <c r="AA20" s="212"/>
      <c r="AB20" s="212"/>
      <c r="AC20" s="212"/>
      <c r="AD20" s="212"/>
      <c r="AE20" s="212"/>
      <c r="AF20" s="212"/>
      <c r="AG20" s="212" t="s">
        <v>103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2" x14ac:dyDescent="0.2">
      <c r="A21" s="219"/>
      <c r="B21" s="220"/>
      <c r="C21" s="248" t="s">
        <v>112</v>
      </c>
      <c r="D21" s="242"/>
      <c r="E21" s="242"/>
      <c r="F21" s="242"/>
      <c r="G21" s="242"/>
      <c r="H21" s="222"/>
      <c r="I21" s="222"/>
      <c r="J21" s="222"/>
      <c r="K21" s="222"/>
      <c r="L21" s="222"/>
      <c r="M21" s="222"/>
      <c r="N21" s="221"/>
      <c r="O21" s="221"/>
      <c r="P21" s="221"/>
      <c r="Q21" s="221"/>
      <c r="R21" s="222"/>
      <c r="S21" s="222"/>
      <c r="T21" s="222"/>
      <c r="U21" s="222"/>
      <c r="V21" s="222"/>
      <c r="W21" s="222"/>
      <c r="X21" s="222"/>
      <c r="Y21" s="222"/>
      <c r="Z21" s="212"/>
      <c r="AA21" s="212"/>
      <c r="AB21" s="212"/>
      <c r="AC21" s="212"/>
      <c r="AD21" s="212"/>
      <c r="AE21" s="212"/>
      <c r="AF21" s="212"/>
      <c r="AG21" s="212" t="s">
        <v>105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49"/>
      <c r="D22" s="243"/>
      <c r="E22" s="243"/>
      <c r="F22" s="243"/>
      <c r="G22" s="243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106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34">
        <v>5</v>
      </c>
      <c r="B23" s="235" t="s">
        <v>117</v>
      </c>
      <c r="C23" s="247" t="s">
        <v>116</v>
      </c>
      <c r="D23" s="236" t="s">
        <v>98</v>
      </c>
      <c r="E23" s="237">
        <v>1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9"/>
      <c r="S23" s="239" t="s">
        <v>99</v>
      </c>
      <c r="T23" s="240" t="s">
        <v>100</v>
      </c>
      <c r="U23" s="222">
        <v>0</v>
      </c>
      <c r="V23" s="222">
        <f>ROUND(E23*U23,2)</f>
        <v>0</v>
      </c>
      <c r="W23" s="222"/>
      <c r="X23" s="222" t="s">
        <v>101</v>
      </c>
      <c r="Y23" s="222" t="s">
        <v>102</v>
      </c>
      <c r="Z23" s="212"/>
      <c r="AA23" s="212"/>
      <c r="AB23" s="212"/>
      <c r="AC23" s="212"/>
      <c r="AD23" s="212"/>
      <c r="AE23" s="212"/>
      <c r="AF23" s="212"/>
      <c r="AG23" s="212" t="s">
        <v>103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2" x14ac:dyDescent="0.2">
      <c r="A24" s="219"/>
      <c r="B24" s="220"/>
      <c r="C24" s="248" t="s">
        <v>112</v>
      </c>
      <c r="D24" s="242"/>
      <c r="E24" s="242"/>
      <c r="F24" s="242"/>
      <c r="G24" s="242"/>
      <c r="H24" s="222"/>
      <c r="I24" s="222"/>
      <c r="J24" s="222"/>
      <c r="K24" s="222"/>
      <c r="L24" s="222"/>
      <c r="M24" s="222"/>
      <c r="N24" s="221"/>
      <c r="O24" s="221"/>
      <c r="P24" s="221"/>
      <c r="Q24" s="221"/>
      <c r="R24" s="222"/>
      <c r="S24" s="222"/>
      <c r="T24" s="222"/>
      <c r="U24" s="222"/>
      <c r="V24" s="222"/>
      <c r="W24" s="222"/>
      <c r="X24" s="222"/>
      <c r="Y24" s="222"/>
      <c r="Z24" s="212"/>
      <c r="AA24" s="212"/>
      <c r="AB24" s="212"/>
      <c r="AC24" s="212"/>
      <c r="AD24" s="212"/>
      <c r="AE24" s="212"/>
      <c r="AF24" s="212"/>
      <c r="AG24" s="212" t="s">
        <v>105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2" x14ac:dyDescent="0.2">
      <c r="A25" s="219"/>
      <c r="B25" s="220"/>
      <c r="C25" s="249"/>
      <c r="D25" s="243"/>
      <c r="E25" s="243"/>
      <c r="F25" s="243"/>
      <c r="G25" s="243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106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34">
        <v>6</v>
      </c>
      <c r="B26" s="235" t="s">
        <v>118</v>
      </c>
      <c r="C26" s="247" t="s">
        <v>119</v>
      </c>
      <c r="D26" s="236" t="s">
        <v>98</v>
      </c>
      <c r="E26" s="237">
        <v>6</v>
      </c>
      <c r="F26" s="238"/>
      <c r="G26" s="239">
        <f>ROUND(E26*F26,2)</f>
        <v>0</v>
      </c>
      <c r="H26" s="238"/>
      <c r="I26" s="239">
        <f>ROUND(E26*H26,2)</f>
        <v>0</v>
      </c>
      <c r="J26" s="238"/>
      <c r="K26" s="239">
        <f>ROUND(E26*J26,2)</f>
        <v>0</v>
      </c>
      <c r="L26" s="239">
        <v>21</v>
      </c>
      <c r="M26" s="239">
        <f>G26*(1+L26/100)</f>
        <v>0</v>
      </c>
      <c r="N26" s="237">
        <v>0</v>
      </c>
      <c r="O26" s="237">
        <f>ROUND(E26*N26,2)</f>
        <v>0</v>
      </c>
      <c r="P26" s="237">
        <v>0</v>
      </c>
      <c r="Q26" s="237">
        <f>ROUND(E26*P26,2)</f>
        <v>0</v>
      </c>
      <c r="R26" s="239"/>
      <c r="S26" s="239" t="s">
        <v>99</v>
      </c>
      <c r="T26" s="240" t="s">
        <v>100</v>
      </c>
      <c r="U26" s="222">
        <v>0</v>
      </c>
      <c r="V26" s="222">
        <f>ROUND(E26*U26,2)</f>
        <v>0</v>
      </c>
      <c r="W26" s="222"/>
      <c r="X26" s="222" t="s">
        <v>101</v>
      </c>
      <c r="Y26" s="222" t="s">
        <v>102</v>
      </c>
      <c r="Z26" s="212"/>
      <c r="AA26" s="212"/>
      <c r="AB26" s="212"/>
      <c r="AC26" s="212"/>
      <c r="AD26" s="212"/>
      <c r="AE26" s="212"/>
      <c r="AF26" s="212"/>
      <c r="AG26" s="212" t="s">
        <v>103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45" outlineLevel="2" x14ac:dyDescent="0.2">
      <c r="A27" s="219"/>
      <c r="B27" s="220"/>
      <c r="C27" s="248" t="s">
        <v>120</v>
      </c>
      <c r="D27" s="242"/>
      <c r="E27" s="242"/>
      <c r="F27" s="242"/>
      <c r="G27" s="242"/>
      <c r="H27" s="222"/>
      <c r="I27" s="222"/>
      <c r="J27" s="222"/>
      <c r="K27" s="222"/>
      <c r="L27" s="222"/>
      <c r="M27" s="222"/>
      <c r="N27" s="221"/>
      <c r="O27" s="221"/>
      <c r="P27" s="221"/>
      <c r="Q27" s="221"/>
      <c r="R27" s="222"/>
      <c r="S27" s="222"/>
      <c r="T27" s="222"/>
      <c r="U27" s="222"/>
      <c r="V27" s="222"/>
      <c r="W27" s="222"/>
      <c r="X27" s="222"/>
      <c r="Y27" s="222"/>
      <c r="Z27" s="212"/>
      <c r="AA27" s="212"/>
      <c r="AB27" s="212"/>
      <c r="AC27" s="212"/>
      <c r="AD27" s="212"/>
      <c r="AE27" s="212"/>
      <c r="AF27" s="212"/>
      <c r="AG27" s="212" t="s">
        <v>105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41" t="str">
        <f>C27</f>
        <v>Plastový taburet z odolného plastu s kompaktní pevnou konstrukcí bez pohyblivých částí, hygienickým a snadno udržovatelným povrchem vhodným pro časté čištění; rozměry cca 405 × 405 × 405 mm (v × š × h), minimální nosnost 140 kg, šedé barevné provedení, určený pro sezení jedné osoby; nízká hmotnost umožňující snadnou manipulaci, stabilní provedení bez ostrých hran, vhodný pro použití ve veřejných a interiérových prostorách.</v>
      </c>
      <c r="BB27" s="212"/>
      <c r="BC27" s="212"/>
      <c r="BD27" s="212"/>
      <c r="BE27" s="212"/>
      <c r="BF27" s="212"/>
      <c r="BG27" s="212"/>
      <c r="BH27" s="212"/>
    </row>
    <row r="28" spans="1:60" outlineLevel="2" x14ac:dyDescent="0.2">
      <c r="A28" s="219"/>
      <c r="B28" s="220"/>
      <c r="C28" s="249"/>
      <c r="D28" s="243"/>
      <c r="E28" s="243"/>
      <c r="F28" s="243"/>
      <c r="G28" s="243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106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34">
        <v>7</v>
      </c>
      <c r="B29" s="235" t="s">
        <v>121</v>
      </c>
      <c r="C29" s="247" t="s">
        <v>122</v>
      </c>
      <c r="D29" s="236" t="s">
        <v>98</v>
      </c>
      <c r="E29" s="237">
        <v>1</v>
      </c>
      <c r="F29" s="238"/>
      <c r="G29" s="239">
        <f>ROUND(E29*F29,2)</f>
        <v>0</v>
      </c>
      <c r="H29" s="238"/>
      <c r="I29" s="239">
        <f>ROUND(E29*H29,2)</f>
        <v>0</v>
      </c>
      <c r="J29" s="238"/>
      <c r="K29" s="239">
        <f>ROUND(E29*J29,2)</f>
        <v>0</v>
      </c>
      <c r="L29" s="239">
        <v>21</v>
      </c>
      <c r="M29" s="239">
        <f>G29*(1+L29/100)</f>
        <v>0</v>
      </c>
      <c r="N29" s="237">
        <v>0</v>
      </c>
      <c r="O29" s="237">
        <f>ROUND(E29*N29,2)</f>
        <v>0</v>
      </c>
      <c r="P29" s="237">
        <v>0</v>
      </c>
      <c r="Q29" s="237">
        <f>ROUND(E29*P29,2)</f>
        <v>0</v>
      </c>
      <c r="R29" s="239"/>
      <c r="S29" s="239" t="s">
        <v>99</v>
      </c>
      <c r="T29" s="240" t="s">
        <v>100</v>
      </c>
      <c r="U29" s="222">
        <v>0</v>
      </c>
      <c r="V29" s="222">
        <f>ROUND(E29*U29,2)</f>
        <v>0</v>
      </c>
      <c r="W29" s="222"/>
      <c r="X29" s="222" t="s">
        <v>101</v>
      </c>
      <c r="Y29" s="222" t="s">
        <v>102</v>
      </c>
      <c r="Z29" s="212"/>
      <c r="AA29" s="212"/>
      <c r="AB29" s="212"/>
      <c r="AC29" s="212"/>
      <c r="AD29" s="212"/>
      <c r="AE29" s="212"/>
      <c r="AF29" s="212"/>
      <c r="AG29" s="212" t="s">
        <v>103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2" x14ac:dyDescent="0.2">
      <c r="A30" s="219"/>
      <c r="B30" s="220"/>
      <c r="C30" s="248" t="s">
        <v>232</v>
      </c>
      <c r="D30" s="242"/>
      <c r="E30" s="242"/>
      <c r="F30" s="242"/>
      <c r="G30" s="242"/>
      <c r="H30" s="222"/>
      <c r="I30" s="222"/>
      <c r="J30" s="222"/>
      <c r="K30" s="222"/>
      <c r="L30" s="222"/>
      <c r="M30" s="222"/>
      <c r="N30" s="221"/>
      <c r="O30" s="221"/>
      <c r="P30" s="221"/>
      <c r="Q30" s="221"/>
      <c r="R30" s="222"/>
      <c r="S30" s="222"/>
      <c r="T30" s="222"/>
      <c r="U30" s="222"/>
      <c r="V30" s="222"/>
      <c r="W30" s="222"/>
      <c r="X30" s="222"/>
      <c r="Y30" s="222"/>
      <c r="Z30" s="212"/>
      <c r="AA30" s="212"/>
      <c r="AB30" s="212"/>
      <c r="AC30" s="212"/>
      <c r="AD30" s="212"/>
      <c r="AE30" s="212"/>
      <c r="AF30" s="212"/>
      <c r="AG30" s="212" t="s">
        <v>105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3" x14ac:dyDescent="0.2">
      <c r="A31" s="219"/>
      <c r="B31" s="220"/>
      <c r="C31" s="251" t="s">
        <v>123</v>
      </c>
      <c r="D31" s="244"/>
      <c r="E31" s="244"/>
      <c r="F31" s="244"/>
      <c r="G31" s="244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105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2" x14ac:dyDescent="0.2">
      <c r="A32" s="219"/>
      <c r="B32" s="220"/>
      <c r="C32" s="249"/>
      <c r="D32" s="243"/>
      <c r="E32" s="243"/>
      <c r="F32" s="243"/>
      <c r="G32" s="243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106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34">
        <v>8</v>
      </c>
      <c r="B33" s="235" t="s">
        <v>124</v>
      </c>
      <c r="C33" s="247" t="s">
        <v>125</v>
      </c>
      <c r="D33" s="236" t="s">
        <v>98</v>
      </c>
      <c r="E33" s="237">
        <v>3</v>
      </c>
      <c r="F33" s="238"/>
      <c r="G33" s="239">
        <f>ROUND(E33*F33,2)</f>
        <v>0</v>
      </c>
      <c r="H33" s="238"/>
      <c r="I33" s="239">
        <f>ROUND(E33*H33,2)</f>
        <v>0</v>
      </c>
      <c r="J33" s="238"/>
      <c r="K33" s="239">
        <f>ROUND(E33*J33,2)</f>
        <v>0</v>
      </c>
      <c r="L33" s="239">
        <v>21</v>
      </c>
      <c r="M33" s="239">
        <f>G33*(1+L33/100)</f>
        <v>0</v>
      </c>
      <c r="N33" s="237">
        <v>0</v>
      </c>
      <c r="O33" s="237">
        <f>ROUND(E33*N33,2)</f>
        <v>0</v>
      </c>
      <c r="P33" s="237">
        <v>0</v>
      </c>
      <c r="Q33" s="237">
        <f>ROUND(E33*P33,2)</f>
        <v>0</v>
      </c>
      <c r="R33" s="239"/>
      <c r="S33" s="239" t="s">
        <v>99</v>
      </c>
      <c r="T33" s="240" t="s">
        <v>100</v>
      </c>
      <c r="U33" s="222">
        <v>0</v>
      </c>
      <c r="V33" s="222">
        <f>ROUND(E33*U33,2)</f>
        <v>0</v>
      </c>
      <c r="W33" s="222"/>
      <c r="X33" s="222" t="s">
        <v>101</v>
      </c>
      <c r="Y33" s="222" t="s">
        <v>102</v>
      </c>
      <c r="Z33" s="212"/>
      <c r="AA33" s="212"/>
      <c r="AB33" s="212"/>
      <c r="AC33" s="212"/>
      <c r="AD33" s="212"/>
      <c r="AE33" s="212"/>
      <c r="AF33" s="212"/>
      <c r="AG33" s="212" t="s">
        <v>103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19"/>
      <c r="B34" s="220"/>
      <c r="C34" s="248" t="s">
        <v>126</v>
      </c>
      <c r="D34" s="242"/>
      <c r="E34" s="242"/>
      <c r="F34" s="242"/>
      <c r="G34" s="242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105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2" x14ac:dyDescent="0.2">
      <c r="A35" s="219"/>
      <c r="B35" s="220"/>
      <c r="C35" s="249"/>
      <c r="D35" s="243"/>
      <c r="E35" s="243"/>
      <c r="F35" s="243"/>
      <c r="G35" s="243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106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34">
        <v>9</v>
      </c>
      <c r="B36" s="235" t="s">
        <v>127</v>
      </c>
      <c r="C36" s="247" t="s">
        <v>128</v>
      </c>
      <c r="D36" s="236" t="s">
        <v>98</v>
      </c>
      <c r="E36" s="237">
        <v>1</v>
      </c>
      <c r="F36" s="238"/>
      <c r="G36" s="239">
        <f>ROUND(E36*F36,2)</f>
        <v>0</v>
      </c>
      <c r="H36" s="238"/>
      <c r="I36" s="239">
        <f>ROUND(E36*H36,2)</f>
        <v>0</v>
      </c>
      <c r="J36" s="238"/>
      <c r="K36" s="239">
        <f>ROUND(E36*J36,2)</f>
        <v>0</v>
      </c>
      <c r="L36" s="239">
        <v>21</v>
      </c>
      <c r="M36" s="239">
        <f>G36*(1+L36/100)</f>
        <v>0</v>
      </c>
      <c r="N36" s="237">
        <v>0</v>
      </c>
      <c r="O36" s="237">
        <f>ROUND(E36*N36,2)</f>
        <v>0</v>
      </c>
      <c r="P36" s="237">
        <v>0</v>
      </c>
      <c r="Q36" s="237">
        <f>ROUND(E36*P36,2)</f>
        <v>0</v>
      </c>
      <c r="R36" s="239"/>
      <c r="S36" s="239" t="s">
        <v>99</v>
      </c>
      <c r="T36" s="240" t="s">
        <v>100</v>
      </c>
      <c r="U36" s="222">
        <v>0</v>
      </c>
      <c r="V36" s="222">
        <f>ROUND(E36*U36,2)</f>
        <v>0</v>
      </c>
      <c r="W36" s="222"/>
      <c r="X36" s="222" t="s">
        <v>101</v>
      </c>
      <c r="Y36" s="222" t="s">
        <v>102</v>
      </c>
      <c r="Z36" s="212"/>
      <c r="AA36" s="212"/>
      <c r="AB36" s="212"/>
      <c r="AC36" s="212"/>
      <c r="AD36" s="212"/>
      <c r="AE36" s="212"/>
      <c r="AF36" s="212"/>
      <c r="AG36" s="212" t="s">
        <v>103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19"/>
      <c r="B37" s="220"/>
      <c r="C37" s="248" t="s">
        <v>112</v>
      </c>
      <c r="D37" s="242"/>
      <c r="E37" s="242"/>
      <c r="F37" s="242"/>
      <c r="G37" s="242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105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 x14ac:dyDescent="0.2">
      <c r="A38" s="219"/>
      <c r="B38" s="220"/>
      <c r="C38" s="249"/>
      <c r="D38" s="243"/>
      <c r="E38" s="243"/>
      <c r="F38" s="243"/>
      <c r="G38" s="243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106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34">
        <v>10</v>
      </c>
      <c r="B39" s="235" t="s">
        <v>129</v>
      </c>
      <c r="C39" s="247" t="s">
        <v>130</v>
      </c>
      <c r="D39" s="236" t="s">
        <v>98</v>
      </c>
      <c r="E39" s="237">
        <v>1</v>
      </c>
      <c r="F39" s="238"/>
      <c r="G39" s="239">
        <f>ROUND(E39*F39,2)</f>
        <v>0</v>
      </c>
      <c r="H39" s="238"/>
      <c r="I39" s="239">
        <f>ROUND(E39*H39,2)</f>
        <v>0</v>
      </c>
      <c r="J39" s="238"/>
      <c r="K39" s="239">
        <f>ROUND(E39*J39,2)</f>
        <v>0</v>
      </c>
      <c r="L39" s="239">
        <v>21</v>
      </c>
      <c r="M39" s="239">
        <f>G39*(1+L39/100)</f>
        <v>0</v>
      </c>
      <c r="N39" s="237">
        <v>0</v>
      </c>
      <c r="O39" s="237">
        <f>ROUND(E39*N39,2)</f>
        <v>0</v>
      </c>
      <c r="P39" s="237">
        <v>0</v>
      </c>
      <c r="Q39" s="237">
        <f>ROUND(E39*P39,2)</f>
        <v>0</v>
      </c>
      <c r="R39" s="239"/>
      <c r="S39" s="239" t="s">
        <v>99</v>
      </c>
      <c r="T39" s="240" t="s">
        <v>100</v>
      </c>
      <c r="U39" s="222">
        <v>0</v>
      </c>
      <c r="V39" s="222">
        <f>ROUND(E39*U39,2)</f>
        <v>0</v>
      </c>
      <c r="W39" s="222"/>
      <c r="X39" s="222" t="s">
        <v>101</v>
      </c>
      <c r="Y39" s="222" t="s">
        <v>102</v>
      </c>
      <c r="Z39" s="212"/>
      <c r="AA39" s="212"/>
      <c r="AB39" s="212"/>
      <c r="AC39" s="212"/>
      <c r="AD39" s="212"/>
      <c r="AE39" s="212"/>
      <c r="AF39" s="212"/>
      <c r="AG39" s="212" t="s">
        <v>103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ht="45" outlineLevel="2" x14ac:dyDescent="0.2">
      <c r="A40" s="219"/>
      <c r="B40" s="220"/>
      <c r="C40" s="248" t="s">
        <v>131</v>
      </c>
      <c r="D40" s="242"/>
      <c r="E40" s="242"/>
      <c r="F40" s="242"/>
      <c r="G40" s="242"/>
      <c r="H40" s="222"/>
      <c r="I40" s="222"/>
      <c r="J40" s="222"/>
      <c r="K40" s="222"/>
      <c r="L40" s="222"/>
      <c r="M40" s="222"/>
      <c r="N40" s="221"/>
      <c r="O40" s="221"/>
      <c r="P40" s="221"/>
      <c r="Q40" s="221"/>
      <c r="R40" s="222"/>
      <c r="S40" s="222"/>
      <c r="T40" s="222"/>
      <c r="U40" s="222"/>
      <c r="V40" s="222"/>
      <c r="W40" s="222"/>
      <c r="X40" s="222"/>
      <c r="Y40" s="222"/>
      <c r="Z40" s="212"/>
      <c r="AA40" s="212"/>
      <c r="AB40" s="212"/>
      <c r="AC40" s="212"/>
      <c r="AD40" s="212"/>
      <c r="AE40" s="212"/>
      <c r="AF40" s="212"/>
      <c r="AG40" s="212" t="s">
        <v>105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41" t="str">
        <f>C40</f>
        <v>Kancelářský kontejner na pomůcky, typový výrobek, určený pro použití v administrativních a veřejných prostorách; maximální rozměry cca 400 × 600 × 550 mm (š × h × v); provedení se třemi zásuvkami, z toho dvě běžné a jedna uzamykatelná; korpus a čela zásuvek z březové překližky s povrchovou úpravou matným polyuretanovým lakem; mobilní provedení s měkkými kolečky vhodnými pro tvrdé podlahy, stabilní konstrukce a snadná údržba (nebo ekvivalent).</v>
      </c>
      <c r="BB40" s="212"/>
      <c r="BC40" s="212"/>
      <c r="BD40" s="212"/>
      <c r="BE40" s="212"/>
      <c r="BF40" s="212"/>
      <c r="BG40" s="212"/>
      <c r="BH40" s="212"/>
    </row>
    <row r="41" spans="1:60" outlineLevel="2" x14ac:dyDescent="0.2">
      <c r="A41" s="219"/>
      <c r="B41" s="220"/>
      <c r="C41" s="249"/>
      <c r="D41" s="243"/>
      <c r="E41" s="243"/>
      <c r="F41" s="243"/>
      <c r="G41" s="243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106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34">
        <v>11</v>
      </c>
      <c r="B42" s="235" t="s">
        <v>132</v>
      </c>
      <c r="C42" s="247" t="s">
        <v>133</v>
      </c>
      <c r="D42" s="236" t="s">
        <v>98</v>
      </c>
      <c r="E42" s="237">
        <v>1</v>
      </c>
      <c r="F42" s="238"/>
      <c r="G42" s="239">
        <f>ROUND(E42*F42,2)</f>
        <v>0</v>
      </c>
      <c r="H42" s="238"/>
      <c r="I42" s="239">
        <f>ROUND(E42*H42,2)</f>
        <v>0</v>
      </c>
      <c r="J42" s="238"/>
      <c r="K42" s="239">
        <f>ROUND(E42*J42,2)</f>
        <v>0</v>
      </c>
      <c r="L42" s="239">
        <v>21</v>
      </c>
      <c r="M42" s="239">
        <f>G42*(1+L42/100)</f>
        <v>0</v>
      </c>
      <c r="N42" s="237">
        <v>0</v>
      </c>
      <c r="O42" s="237">
        <f>ROUND(E42*N42,2)</f>
        <v>0</v>
      </c>
      <c r="P42" s="237">
        <v>0</v>
      </c>
      <c r="Q42" s="237">
        <f>ROUND(E42*P42,2)</f>
        <v>0</v>
      </c>
      <c r="R42" s="239"/>
      <c r="S42" s="239" t="s">
        <v>99</v>
      </c>
      <c r="T42" s="240" t="s">
        <v>100</v>
      </c>
      <c r="U42" s="222">
        <v>0</v>
      </c>
      <c r="V42" s="222">
        <f>ROUND(E42*U42,2)</f>
        <v>0</v>
      </c>
      <c r="W42" s="222"/>
      <c r="X42" s="222" t="s">
        <v>101</v>
      </c>
      <c r="Y42" s="222" t="s">
        <v>102</v>
      </c>
      <c r="Z42" s="212"/>
      <c r="AA42" s="212"/>
      <c r="AB42" s="212"/>
      <c r="AC42" s="212"/>
      <c r="AD42" s="212"/>
      <c r="AE42" s="212"/>
      <c r="AF42" s="212"/>
      <c r="AG42" s="212" t="s">
        <v>103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2" x14ac:dyDescent="0.2">
      <c r="A43" s="219"/>
      <c r="B43" s="220"/>
      <c r="C43" s="248" t="s">
        <v>233</v>
      </c>
      <c r="D43" s="242"/>
      <c r="E43" s="242"/>
      <c r="F43" s="242"/>
      <c r="G43" s="242"/>
      <c r="H43" s="222"/>
      <c r="I43" s="222"/>
      <c r="J43" s="222"/>
      <c r="K43" s="222"/>
      <c r="L43" s="222"/>
      <c r="M43" s="222"/>
      <c r="N43" s="221"/>
      <c r="O43" s="221"/>
      <c r="P43" s="221"/>
      <c r="Q43" s="221"/>
      <c r="R43" s="222"/>
      <c r="S43" s="222"/>
      <c r="T43" s="222"/>
      <c r="U43" s="222"/>
      <c r="V43" s="222"/>
      <c r="W43" s="222"/>
      <c r="X43" s="222"/>
      <c r="Y43" s="222"/>
      <c r="Z43" s="212"/>
      <c r="AA43" s="212"/>
      <c r="AB43" s="212"/>
      <c r="AC43" s="212"/>
      <c r="AD43" s="212"/>
      <c r="AE43" s="212"/>
      <c r="AF43" s="212"/>
      <c r="AG43" s="212" t="s">
        <v>105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3" x14ac:dyDescent="0.2">
      <c r="A44" s="219"/>
      <c r="B44" s="220"/>
      <c r="C44" s="251" t="s">
        <v>134</v>
      </c>
      <c r="D44" s="244"/>
      <c r="E44" s="244"/>
      <c r="F44" s="244"/>
      <c r="G44" s="244"/>
      <c r="H44" s="222"/>
      <c r="I44" s="222"/>
      <c r="J44" s="222"/>
      <c r="K44" s="222"/>
      <c r="L44" s="222"/>
      <c r="M44" s="222"/>
      <c r="N44" s="221"/>
      <c r="O44" s="221"/>
      <c r="P44" s="221"/>
      <c r="Q44" s="221"/>
      <c r="R44" s="222"/>
      <c r="S44" s="222"/>
      <c r="T44" s="222"/>
      <c r="U44" s="222"/>
      <c r="V44" s="222"/>
      <c r="W44" s="222"/>
      <c r="X44" s="222"/>
      <c r="Y44" s="222"/>
      <c r="Z44" s="212"/>
      <c r="AA44" s="212"/>
      <c r="AB44" s="212"/>
      <c r="AC44" s="212"/>
      <c r="AD44" s="212"/>
      <c r="AE44" s="212"/>
      <c r="AF44" s="212"/>
      <c r="AG44" s="212" t="s">
        <v>105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ht="33.75" outlineLevel="3" x14ac:dyDescent="0.2">
      <c r="A45" s="219"/>
      <c r="B45" s="220"/>
      <c r="C45" s="251" t="s">
        <v>135</v>
      </c>
      <c r="D45" s="244"/>
      <c r="E45" s="244"/>
      <c r="F45" s="244"/>
      <c r="G45" s="244"/>
      <c r="H45" s="222"/>
      <c r="I45" s="222"/>
      <c r="J45" s="222"/>
      <c r="K45" s="222"/>
      <c r="L45" s="222"/>
      <c r="M45" s="222"/>
      <c r="N45" s="221"/>
      <c r="O45" s="221"/>
      <c r="P45" s="221"/>
      <c r="Q45" s="221"/>
      <c r="R45" s="222"/>
      <c r="S45" s="222"/>
      <c r="T45" s="222"/>
      <c r="U45" s="222"/>
      <c r="V45" s="222"/>
      <c r="W45" s="222"/>
      <c r="X45" s="222"/>
      <c r="Y45" s="222"/>
      <c r="Z45" s="212"/>
      <c r="AA45" s="212"/>
      <c r="AB45" s="212"/>
      <c r="AC45" s="212"/>
      <c r="AD45" s="212"/>
      <c r="AE45" s="212"/>
      <c r="AF45" s="212"/>
      <c r="AG45" s="212" t="s">
        <v>105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41" t="str">
        <f>C45</f>
        <v>Vestavné podstavné provedení určené pro provoz v administrativních a veřejných prostorách; energeticky úsporné provedení dle platné legislativy EU, tichý chod vhodný do pracovního prostředí; chladicí prostor s policemi a dveřními přihrádkami, nastavitelná teplota a automatické odmrazování; hygienické provedení umožňující snadnou údržbu a dlouhodobý provoz (nebo ekvivalent)</v>
      </c>
      <c r="BB45" s="212"/>
      <c r="BC45" s="212"/>
      <c r="BD45" s="212"/>
      <c r="BE45" s="212"/>
      <c r="BF45" s="212"/>
      <c r="BG45" s="212"/>
      <c r="BH45" s="212"/>
    </row>
    <row r="46" spans="1:60" outlineLevel="3" x14ac:dyDescent="0.2">
      <c r="A46" s="219"/>
      <c r="B46" s="220"/>
      <c r="C46" s="251" t="s">
        <v>234</v>
      </c>
      <c r="D46" s="244"/>
      <c r="E46" s="244"/>
      <c r="F46" s="244"/>
      <c r="G46" s="244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105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33.75" outlineLevel="3" x14ac:dyDescent="0.2">
      <c r="A47" s="219"/>
      <c r="B47" s="220"/>
      <c r="C47" s="251" t="s">
        <v>136</v>
      </c>
      <c r="D47" s="244"/>
      <c r="E47" s="244"/>
      <c r="F47" s="244"/>
      <c r="G47" s="244"/>
      <c r="H47" s="222"/>
      <c r="I47" s="222"/>
      <c r="J47" s="222"/>
      <c r="K47" s="222"/>
      <c r="L47" s="222"/>
      <c r="M47" s="222"/>
      <c r="N47" s="221"/>
      <c r="O47" s="221"/>
      <c r="P47" s="221"/>
      <c r="Q47" s="221"/>
      <c r="R47" s="222"/>
      <c r="S47" s="222"/>
      <c r="T47" s="222"/>
      <c r="U47" s="222"/>
      <c r="V47" s="222"/>
      <c r="W47" s="222"/>
      <c r="X47" s="222"/>
      <c r="Y47" s="222"/>
      <c r="Z47" s="212"/>
      <c r="AA47" s="212"/>
      <c r="AB47" s="212"/>
      <c r="AC47" s="212"/>
      <c r="AD47" s="212"/>
      <c r="AE47" s="212"/>
      <c r="AF47" s="212"/>
      <c r="AG47" s="212" t="s">
        <v>105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41" t="str">
        <f>C47</f>
        <v>pákový kávovar určený pro provoz v administrativních a veřejných prostorách, vhodný pro přípravu espressa a dalších kávových nápojů; robustní konstrukce pro pravidelné používání, tlakový systém s pákou, parní tryska pro ohřev mléka, zásobník na vodu; jednoduché a přehledné ovládání, snadná údržba a spolehlivý provoz v běžném pracovním režimu (nebo ekvivalent).</v>
      </c>
      <c r="BB47" s="212"/>
      <c r="BC47" s="212"/>
      <c r="BD47" s="212"/>
      <c r="BE47" s="212"/>
      <c r="BF47" s="212"/>
      <c r="BG47" s="212"/>
      <c r="BH47" s="212"/>
    </row>
    <row r="48" spans="1:60" outlineLevel="2" x14ac:dyDescent="0.2">
      <c r="A48" s="219"/>
      <c r="B48" s="220"/>
      <c r="C48" s="249"/>
      <c r="D48" s="243"/>
      <c r="E48" s="243"/>
      <c r="F48" s="243"/>
      <c r="G48" s="243"/>
      <c r="H48" s="222"/>
      <c r="I48" s="222"/>
      <c r="J48" s="222"/>
      <c r="K48" s="222"/>
      <c r="L48" s="222"/>
      <c r="M48" s="222"/>
      <c r="N48" s="221"/>
      <c r="O48" s="221"/>
      <c r="P48" s="221"/>
      <c r="Q48" s="221"/>
      <c r="R48" s="222"/>
      <c r="S48" s="222"/>
      <c r="T48" s="222"/>
      <c r="U48" s="222"/>
      <c r="V48" s="222"/>
      <c r="W48" s="222"/>
      <c r="X48" s="222"/>
      <c r="Y48" s="222"/>
      <c r="Z48" s="212"/>
      <c r="AA48" s="212"/>
      <c r="AB48" s="212"/>
      <c r="AC48" s="212"/>
      <c r="AD48" s="212"/>
      <c r="AE48" s="212"/>
      <c r="AF48" s="212"/>
      <c r="AG48" s="212" t="s">
        <v>106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">
      <c r="A49" s="234">
        <v>12</v>
      </c>
      <c r="B49" s="235" t="s">
        <v>137</v>
      </c>
      <c r="C49" s="247" t="s">
        <v>138</v>
      </c>
      <c r="D49" s="236" t="s">
        <v>98</v>
      </c>
      <c r="E49" s="237">
        <v>1</v>
      </c>
      <c r="F49" s="238"/>
      <c r="G49" s="239">
        <f>ROUND(E49*F49,2)</f>
        <v>0</v>
      </c>
      <c r="H49" s="238"/>
      <c r="I49" s="239">
        <f>ROUND(E49*H49,2)</f>
        <v>0</v>
      </c>
      <c r="J49" s="238"/>
      <c r="K49" s="239">
        <f>ROUND(E49*J49,2)</f>
        <v>0</v>
      </c>
      <c r="L49" s="239">
        <v>21</v>
      </c>
      <c r="M49" s="239">
        <f>G49*(1+L49/100)</f>
        <v>0</v>
      </c>
      <c r="N49" s="237">
        <v>0</v>
      </c>
      <c r="O49" s="237">
        <f>ROUND(E49*N49,2)</f>
        <v>0</v>
      </c>
      <c r="P49" s="237">
        <v>0</v>
      </c>
      <c r="Q49" s="237">
        <f>ROUND(E49*P49,2)</f>
        <v>0</v>
      </c>
      <c r="R49" s="239"/>
      <c r="S49" s="239" t="s">
        <v>99</v>
      </c>
      <c r="T49" s="240" t="s">
        <v>100</v>
      </c>
      <c r="U49" s="222">
        <v>0</v>
      </c>
      <c r="V49" s="222">
        <f>ROUND(E49*U49,2)</f>
        <v>0</v>
      </c>
      <c r="W49" s="222"/>
      <c r="X49" s="222" t="s">
        <v>101</v>
      </c>
      <c r="Y49" s="222" t="s">
        <v>102</v>
      </c>
      <c r="Z49" s="212"/>
      <c r="AA49" s="212"/>
      <c r="AB49" s="212"/>
      <c r="AC49" s="212"/>
      <c r="AD49" s="212"/>
      <c r="AE49" s="212"/>
      <c r="AF49" s="212"/>
      <c r="AG49" s="212" t="s">
        <v>103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2" x14ac:dyDescent="0.2">
      <c r="A50" s="219"/>
      <c r="B50" s="220"/>
      <c r="C50" s="248" t="s">
        <v>112</v>
      </c>
      <c r="D50" s="242"/>
      <c r="E50" s="242"/>
      <c r="F50" s="242"/>
      <c r="G50" s="242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105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2" x14ac:dyDescent="0.2">
      <c r="A51" s="219"/>
      <c r="B51" s="220"/>
      <c r="C51" s="249"/>
      <c r="D51" s="243"/>
      <c r="E51" s="243"/>
      <c r="F51" s="243"/>
      <c r="G51" s="243"/>
      <c r="H51" s="222"/>
      <c r="I51" s="222"/>
      <c r="J51" s="222"/>
      <c r="K51" s="222"/>
      <c r="L51" s="222"/>
      <c r="M51" s="222"/>
      <c r="N51" s="221"/>
      <c r="O51" s="221"/>
      <c r="P51" s="221"/>
      <c r="Q51" s="221"/>
      <c r="R51" s="222"/>
      <c r="S51" s="222"/>
      <c r="T51" s="222"/>
      <c r="U51" s="222"/>
      <c r="V51" s="222"/>
      <c r="W51" s="222"/>
      <c r="X51" s="222"/>
      <c r="Y51" s="222"/>
      <c r="Z51" s="212"/>
      <c r="AA51" s="212"/>
      <c r="AB51" s="212"/>
      <c r="AC51" s="212"/>
      <c r="AD51" s="212"/>
      <c r="AE51" s="212"/>
      <c r="AF51" s="212"/>
      <c r="AG51" s="212" t="s">
        <v>106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">
      <c r="A52" s="234">
        <v>13</v>
      </c>
      <c r="B52" s="235" t="s">
        <v>139</v>
      </c>
      <c r="C52" s="247" t="s">
        <v>140</v>
      </c>
      <c r="D52" s="236" t="s">
        <v>98</v>
      </c>
      <c r="E52" s="237">
        <v>1</v>
      </c>
      <c r="F52" s="238"/>
      <c r="G52" s="239">
        <f>ROUND(E52*F52,2)</f>
        <v>0</v>
      </c>
      <c r="H52" s="238"/>
      <c r="I52" s="239">
        <f>ROUND(E52*H52,2)</f>
        <v>0</v>
      </c>
      <c r="J52" s="238"/>
      <c r="K52" s="239">
        <f>ROUND(E52*J52,2)</f>
        <v>0</v>
      </c>
      <c r="L52" s="239">
        <v>21</v>
      </c>
      <c r="M52" s="239">
        <f>G52*(1+L52/100)</f>
        <v>0</v>
      </c>
      <c r="N52" s="237">
        <v>0</v>
      </c>
      <c r="O52" s="237">
        <f>ROUND(E52*N52,2)</f>
        <v>0</v>
      </c>
      <c r="P52" s="237">
        <v>0</v>
      </c>
      <c r="Q52" s="237">
        <f>ROUND(E52*P52,2)</f>
        <v>0</v>
      </c>
      <c r="R52" s="239"/>
      <c r="S52" s="239" t="s">
        <v>99</v>
      </c>
      <c r="T52" s="240" t="s">
        <v>100</v>
      </c>
      <c r="U52" s="222">
        <v>0</v>
      </c>
      <c r="V52" s="222">
        <f>ROUND(E52*U52,2)</f>
        <v>0</v>
      </c>
      <c r="W52" s="222"/>
      <c r="X52" s="222" t="s">
        <v>101</v>
      </c>
      <c r="Y52" s="222" t="s">
        <v>102</v>
      </c>
      <c r="Z52" s="212"/>
      <c r="AA52" s="212"/>
      <c r="AB52" s="212"/>
      <c r="AC52" s="212"/>
      <c r="AD52" s="212"/>
      <c r="AE52" s="212"/>
      <c r="AF52" s="212"/>
      <c r="AG52" s="212" t="s">
        <v>103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2" x14ac:dyDescent="0.2">
      <c r="A53" s="219"/>
      <c r="B53" s="220"/>
      <c r="C53" s="248" t="s">
        <v>112</v>
      </c>
      <c r="D53" s="242"/>
      <c r="E53" s="242"/>
      <c r="F53" s="242"/>
      <c r="G53" s="242"/>
      <c r="H53" s="222"/>
      <c r="I53" s="222"/>
      <c r="J53" s="222"/>
      <c r="K53" s="222"/>
      <c r="L53" s="222"/>
      <c r="M53" s="222"/>
      <c r="N53" s="221"/>
      <c r="O53" s="221"/>
      <c r="P53" s="221"/>
      <c r="Q53" s="221"/>
      <c r="R53" s="222"/>
      <c r="S53" s="222"/>
      <c r="T53" s="222"/>
      <c r="U53" s="222"/>
      <c r="V53" s="222"/>
      <c r="W53" s="222"/>
      <c r="X53" s="222"/>
      <c r="Y53" s="222"/>
      <c r="Z53" s="212"/>
      <c r="AA53" s="212"/>
      <c r="AB53" s="212"/>
      <c r="AC53" s="212"/>
      <c r="AD53" s="212"/>
      <c r="AE53" s="212"/>
      <c r="AF53" s="212"/>
      <c r="AG53" s="212" t="s">
        <v>105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2" x14ac:dyDescent="0.2">
      <c r="A54" s="219"/>
      <c r="B54" s="220"/>
      <c r="C54" s="249"/>
      <c r="D54" s="243"/>
      <c r="E54" s="243"/>
      <c r="F54" s="243"/>
      <c r="G54" s="243"/>
      <c r="H54" s="222"/>
      <c r="I54" s="222"/>
      <c r="J54" s="222"/>
      <c r="K54" s="222"/>
      <c r="L54" s="222"/>
      <c r="M54" s="222"/>
      <c r="N54" s="221"/>
      <c r="O54" s="221"/>
      <c r="P54" s="221"/>
      <c r="Q54" s="221"/>
      <c r="R54" s="222"/>
      <c r="S54" s="222"/>
      <c r="T54" s="222"/>
      <c r="U54" s="222"/>
      <c r="V54" s="222"/>
      <c r="W54" s="222"/>
      <c r="X54" s="222"/>
      <c r="Y54" s="222"/>
      <c r="Z54" s="212"/>
      <c r="AA54" s="212"/>
      <c r="AB54" s="212"/>
      <c r="AC54" s="212"/>
      <c r="AD54" s="212"/>
      <c r="AE54" s="212"/>
      <c r="AF54" s="212"/>
      <c r="AG54" s="212" t="s">
        <v>106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1" x14ac:dyDescent="0.2">
      <c r="A55" s="234">
        <v>14</v>
      </c>
      <c r="B55" s="235" t="s">
        <v>141</v>
      </c>
      <c r="C55" s="247" t="s">
        <v>142</v>
      </c>
      <c r="D55" s="236" t="s">
        <v>98</v>
      </c>
      <c r="E55" s="237">
        <v>1</v>
      </c>
      <c r="F55" s="238"/>
      <c r="G55" s="239">
        <f>ROUND(E55*F55,2)</f>
        <v>0</v>
      </c>
      <c r="H55" s="238"/>
      <c r="I55" s="239">
        <f>ROUND(E55*H55,2)</f>
        <v>0</v>
      </c>
      <c r="J55" s="238"/>
      <c r="K55" s="239">
        <f>ROUND(E55*J55,2)</f>
        <v>0</v>
      </c>
      <c r="L55" s="239">
        <v>21</v>
      </c>
      <c r="M55" s="239">
        <f>G55*(1+L55/100)</f>
        <v>0</v>
      </c>
      <c r="N55" s="237">
        <v>0</v>
      </c>
      <c r="O55" s="237">
        <f>ROUND(E55*N55,2)</f>
        <v>0</v>
      </c>
      <c r="P55" s="237">
        <v>0</v>
      </c>
      <c r="Q55" s="237">
        <f>ROUND(E55*P55,2)</f>
        <v>0</v>
      </c>
      <c r="R55" s="239"/>
      <c r="S55" s="239" t="s">
        <v>99</v>
      </c>
      <c r="T55" s="240" t="s">
        <v>100</v>
      </c>
      <c r="U55" s="222">
        <v>0</v>
      </c>
      <c r="V55" s="222">
        <f>ROUND(E55*U55,2)</f>
        <v>0</v>
      </c>
      <c r="W55" s="222"/>
      <c r="X55" s="222" t="s">
        <v>101</v>
      </c>
      <c r="Y55" s="222" t="s">
        <v>102</v>
      </c>
      <c r="Z55" s="212"/>
      <c r="AA55" s="212"/>
      <c r="AB55" s="212"/>
      <c r="AC55" s="212"/>
      <c r="AD55" s="212"/>
      <c r="AE55" s="212"/>
      <c r="AF55" s="212"/>
      <c r="AG55" s="212" t="s">
        <v>103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2" x14ac:dyDescent="0.2">
      <c r="A56" s="219"/>
      <c r="B56" s="220"/>
      <c r="C56" s="248" t="s">
        <v>143</v>
      </c>
      <c r="D56" s="242"/>
      <c r="E56" s="242"/>
      <c r="F56" s="242"/>
      <c r="G56" s="242"/>
      <c r="H56" s="222"/>
      <c r="I56" s="222"/>
      <c r="J56" s="222"/>
      <c r="K56" s="222"/>
      <c r="L56" s="222"/>
      <c r="M56" s="222"/>
      <c r="N56" s="221"/>
      <c r="O56" s="221"/>
      <c r="P56" s="221"/>
      <c r="Q56" s="221"/>
      <c r="R56" s="222"/>
      <c r="S56" s="222"/>
      <c r="T56" s="222"/>
      <c r="U56" s="222"/>
      <c r="V56" s="222"/>
      <c r="W56" s="222"/>
      <c r="X56" s="222"/>
      <c r="Y56" s="222"/>
      <c r="Z56" s="212"/>
      <c r="AA56" s="212"/>
      <c r="AB56" s="212"/>
      <c r="AC56" s="212"/>
      <c r="AD56" s="212"/>
      <c r="AE56" s="212"/>
      <c r="AF56" s="212"/>
      <c r="AG56" s="212" t="s">
        <v>105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41" t="str">
        <f>C56</f>
        <v>pracovní stůl rozm. 80/140cm, výška 72cm. Stolní deska březová překližka tl. 20mm + 3x matný PU lak, podnož ocel + černý matný lak</v>
      </c>
      <c r="BB56" s="212"/>
      <c r="BC56" s="212"/>
      <c r="BD56" s="212"/>
      <c r="BE56" s="212"/>
      <c r="BF56" s="212"/>
      <c r="BG56" s="212"/>
      <c r="BH56" s="212"/>
    </row>
    <row r="57" spans="1:60" outlineLevel="2" x14ac:dyDescent="0.2">
      <c r="A57" s="219"/>
      <c r="B57" s="220"/>
      <c r="C57" s="249"/>
      <c r="D57" s="243"/>
      <c r="E57" s="243"/>
      <c r="F57" s="243"/>
      <c r="G57" s="243"/>
      <c r="H57" s="222"/>
      <c r="I57" s="222"/>
      <c r="J57" s="222"/>
      <c r="K57" s="222"/>
      <c r="L57" s="222"/>
      <c r="M57" s="222"/>
      <c r="N57" s="221"/>
      <c r="O57" s="221"/>
      <c r="P57" s="221"/>
      <c r="Q57" s="221"/>
      <c r="R57" s="222"/>
      <c r="S57" s="222"/>
      <c r="T57" s="222"/>
      <c r="U57" s="222"/>
      <c r="V57" s="222"/>
      <c r="W57" s="222"/>
      <c r="X57" s="222"/>
      <c r="Y57" s="222"/>
      <c r="Z57" s="212"/>
      <c r="AA57" s="212"/>
      <c r="AB57" s="212"/>
      <c r="AC57" s="212"/>
      <c r="AD57" s="212"/>
      <c r="AE57" s="212"/>
      <c r="AF57" s="212"/>
      <c r="AG57" s="212" t="s">
        <v>106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34">
        <v>15</v>
      </c>
      <c r="B58" s="235" t="s">
        <v>144</v>
      </c>
      <c r="C58" s="247" t="s">
        <v>142</v>
      </c>
      <c r="D58" s="236" t="s">
        <v>98</v>
      </c>
      <c r="E58" s="237">
        <v>1</v>
      </c>
      <c r="F58" s="238"/>
      <c r="G58" s="239">
        <f>ROUND(E58*F58,2)</f>
        <v>0</v>
      </c>
      <c r="H58" s="238"/>
      <c r="I58" s="239">
        <f>ROUND(E58*H58,2)</f>
        <v>0</v>
      </c>
      <c r="J58" s="238"/>
      <c r="K58" s="239">
        <f>ROUND(E58*J58,2)</f>
        <v>0</v>
      </c>
      <c r="L58" s="239">
        <v>21</v>
      </c>
      <c r="M58" s="239">
        <f>G58*(1+L58/100)</f>
        <v>0</v>
      </c>
      <c r="N58" s="237">
        <v>0</v>
      </c>
      <c r="O58" s="237">
        <f>ROUND(E58*N58,2)</f>
        <v>0</v>
      </c>
      <c r="P58" s="237">
        <v>0</v>
      </c>
      <c r="Q58" s="237">
        <f>ROUND(E58*P58,2)</f>
        <v>0</v>
      </c>
      <c r="R58" s="239"/>
      <c r="S58" s="239" t="s">
        <v>99</v>
      </c>
      <c r="T58" s="240" t="s">
        <v>100</v>
      </c>
      <c r="U58" s="222">
        <v>0</v>
      </c>
      <c r="V58" s="222">
        <f>ROUND(E58*U58,2)</f>
        <v>0</v>
      </c>
      <c r="W58" s="222"/>
      <c r="X58" s="222" t="s">
        <v>101</v>
      </c>
      <c r="Y58" s="222" t="s">
        <v>102</v>
      </c>
      <c r="Z58" s="212"/>
      <c r="AA58" s="212"/>
      <c r="AB58" s="212"/>
      <c r="AC58" s="212"/>
      <c r="AD58" s="212"/>
      <c r="AE58" s="212"/>
      <c r="AF58" s="212"/>
      <c r="AG58" s="212" t="s">
        <v>103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ht="22.5" outlineLevel="2" x14ac:dyDescent="0.2">
      <c r="A59" s="219"/>
      <c r="B59" s="220"/>
      <c r="C59" s="248" t="s">
        <v>145</v>
      </c>
      <c r="D59" s="242"/>
      <c r="E59" s="242"/>
      <c r="F59" s="242"/>
      <c r="G59" s="242"/>
      <c r="H59" s="222"/>
      <c r="I59" s="222"/>
      <c r="J59" s="222"/>
      <c r="K59" s="222"/>
      <c r="L59" s="222"/>
      <c r="M59" s="222"/>
      <c r="N59" s="221"/>
      <c r="O59" s="221"/>
      <c r="P59" s="221"/>
      <c r="Q59" s="221"/>
      <c r="R59" s="222"/>
      <c r="S59" s="222"/>
      <c r="T59" s="222"/>
      <c r="U59" s="222"/>
      <c r="V59" s="222"/>
      <c r="W59" s="222"/>
      <c r="X59" s="222"/>
      <c r="Y59" s="222"/>
      <c r="Z59" s="212"/>
      <c r="AA59" s="212"/>
      <c r="AB59" s="212"/>
      <c r="AC59" s="212"/>
      <c r="AD59" s="212"/>
      <c r="AE59" s="212"/>
      <c r="AF59" s="212"/>
      <c r="AG59" s="212" t="s">
        <v>105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41" t="str">
        <f>C59</f>
        <v>polohovací stůl rozm. 80/140cm, elektrický mechanismus, výškový rozsah 70-150cm. Stolní deska březová překližka tl. 20mm + 3x matný PU lak, podnož černý matný lak</v>
      </c>
      <c r="BB59" s="212"/>
      <c r="BC59" s="212"/>
      <c r="BD59" s="212"/>
      <c r="BE59" s="212"/>
      <c r="BF59" s="212"/>
      <c r="BG59" s="212"/>
      <c r="BH59" s="212"/>
    </row>
    <row r="60" spans="1:60" outlineLevel="2" x14ac:dyDescent="0.2">
      <c r="A60" s="219"/>
      <c r="B60" s="220"/>
      <c r="C60" s="249"/>
      <c r="D60" s="243"/>
      <c r="E60" s="243"/>
      <c r="F60" s="243"/>
      <c r="G60" s="243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106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 x14ac:dyDescent="0.2">
      <c r="A61" s="234">
        <v>16</v>
      </c>
      <c r="B61" s="235" t="s">
        <v>146</v>
      </c>
      <c r="C61" s="247" t="s">
        <v>108</v>
      </c>
      <c r="D61" s="236" t="s">
        <v>98</v>
      </c>
      <c r="E61" s="237">
        <v>6</v>
      </c>
      <c r="F61" s="238"/>
      <c r="G61" s="239">
        <f>ROUND(E61*F61,2)</f>
        <v>0</v>
      </c>
      <c r="H61" s="238"/>
      <c r="I61" s="239">
        <f>ROUND(E61*H61,2)</f>
        <v>0</v>
      </c>
      <c r="J61" s="238"/>
      <c r="K61" s="239">
        <f>ROUND(E61*J61,2)</f>
        <v>0</v>
      </c>
      <c r="L61" s="239">
        <v>21</v>
      </c>
      <c r="M61" s="239">
        <f>G61*(1+L61/100)</f>
        <v>0</v>
      </c>
      <c r="N61" s="237">
        <v>0</v>
      </c>
      <c r="O61" s="237">
        <f>ROUND(E61*N61,2)</f>
        <v>0</v>
      </c>
      <c r="P61" s="237">
        <v>0</v>
      </c>
      <c r="Q61" s="237">
        <f>ROUND(E61*P61,2)</f>
        <v>0</v>
      </c>
      <c r="R61" s="239"/>
      <c r="S61" s="239" t="s">
        <v>99</v>
      </c>
      <c r="T61" s="240" t="s">
        <v>100</v>
      </c>
      <c r="U61" s="222">
        <v>0</v>
      </c>
      <c r="V61" s="222">
        <f>ROUND(E61*U61,2)</f>
        <v>0</v>
      </c>
      <c r="W61" s="222"/>
      <c r="X61" s="222" t="s">
        <v>101</v>
      </c>
      <c r="Y61" s="222" t="s">
        <v>102</v>
      </c>
      <c r="Z61" s="212"/>
      <c r="AA61" s="212"/>
      <c r="AB61" s="212"/>
      <c r="AC61" s="212"/>
      <c r="AD61" s="212"/>
      <c r="AE61" s="212"/>
      <c r="AF61" s="212"/>
      <c r="AG61" s="212" t="s">
        <v>103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ht="56.25" outlineLevel="2" x14ac:dyDescent="0.2">
      <c r="A62" s="219"/>
      <c r="B62" s="220"/>
      <c r="C62" s="248" t="s">
        <v>109</v>
      </c>
      <c r="D62" s="242"/>
      <c r="E62" s="242"/>
      <c r="F62" s="242"/>
      <c r="G62" s="242"/>
      <c r="H62" s="222"/>
      <c r="I62" s="222"/>
      <c r="J62" s="222"/>
      <c r="K62" s="222"/>
      <c r="L62" s="222"/>
      <c r="M62" s="222"/>
      <c r="N62" s="221"/>
      <c r="O62" s="221"/>
      <c r="P62" s="221"/>
      <c r="Q62" s="221"/>
      <c r="R62" s="222"/>
      <c r="S62" s="222"/>
      <c r="T62" s="222"/>
      <c r="U62" s="222"/>
      <c r="V62" s="222"/>
      <c r="W62" s="222"/>
      <c r="X62" s="222"/>
      <c r="Y62" s="222"/>
      <c r="Z62" s="212"/>
      <c r="AA62" s="212"/>
      <c r="AB62" s="212"/>
      <c r="AC62" s="212"/>
      <c r="AD62" s="212"/>
      <c r="AE62" s="212"/>
      <c r="AF62" s="212"/>
      <c r="AG62" s="212" t="s">
        <v>105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41" t="str">
        <f>C62</f>
        <v>Otočná ergonomická kancelářská židle s černou konstrukcí, určená pro administrativní a veřejné prostory; vybavená synchronní mechanikou s možností nastavení odporu a posuvu sedáku, plynule nastavitelnou výškou sedu pomocí plynového pístu; prodyšný síťovaný opěrák zad a čalouněný sedák z odolné látky vhodné pro každodenní používání; pětiramenný kovový kříž s kolečky pro běžné podlahové krytiny, výškově nastavitelné područky, stabilní konstrukce s nosností min. 120 kg, provedení umožňující snadnou údržbu a dlouhodobý provoz ve veřejném prostředí (nebo ekvivalent).</v>
      </c>
      <c r="BB62" s="212"/>
      <c r="BC62" s="212"/>
      <c r="BD62" s="212"/>
      <c r="BE62" s="212"/>
      <c r="BF62" s="212"/>
      <c r="BG62" s="212"/>
      <c r="BH62" s="212"/>
    </row>
    <row r="63" spans="1:60" outlineLevel="2" x14ac:dyDescent="0.2">
      <c r="A63" s="219"/>
      <c r="B63" s="220"/>
      <c r="C63" s="249"/>
      <c r="D63" s="243"/>
      <c r="E63" s="243"/>
      <c r="F63" s="243"/>
      <c r="G63" s="243"/>
      <c r="H63" s="222"/>
      <c r="I63" s="222"/>
      <c r="J63" s="222"/>
      <c r="K63" s="222"/>
      <c r="L63" s="222"/>
      <c r="M63" s="222"/>
      <c r="N63" s="221"/>
      <c r="O63" s="221"/>
      <c r="P63" s="221"/>
      <c r="Q63" s="221"/>
      <c r="R63" s="222"/>
      <c r="S63" s="222"/>
      <c r="T63" s="222"/>
      <c r="U63" s="222"/>
      <c r="V63" s="222"/>
      <c r="W63" s="222"/>
      <c r="X63" s="222"/>
      <c r="Y63" s="222"/>
      <c r="Z63" s="212"/>
      <c r="AA63" s="212"/>
      <c r="AB63" s="212"/>
      <c r="AC63" s="212"/>
      <c r="AD63" s="212"/>
      <c r="AE63" s="212"/>
      <c r="AF63" s="212"/>
      <c r="AG63" s="212" t="s">
        <v>106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">
      <c r="A64" s="234">
        <v>17</v>
      </c>
      <c r="B64" s="235" t="s">
        <v>147</v>
      </c>
      <c r="C64" s="247" t="s">
        <v>148</v>
      </c>
      <c r="D64" s="236" t="s">
        <v>98</v>
      </c>
      <c r="E64" s="237">
        <v>2</v>
      </c>
      <c r="F64" s="238"/>
      <c r="G64" s="239">
        <f>ROUND(E64*F64,2)</f>
        <v>0</v>
      </c>
      <c r="H64" s="238"/>
      <c r="I64" s="239">
        <f>ROUND(E64*H64,2)</f>
        <v>0</v>
      </c>
      <c r="J64" s="238"/>
      <c r="K64" s="239">
        <f>ROUND(E64*J64,2)</f>
        <v>0</v>
      </c>
      <c r="L64" s="239">
        <v>21</v>
      </c>
      <c r="M64" s="239">
        <f>G64*(1+L64/100)</f>
        <v>0</v>
      </c>
      <c r="N64" s="237">
        <v>0</v>
      </c>
      <c r="O64" s="237">
        <f>ROUND(E64*N64,2)</f>
        <v>0</v>
      </c>
      <c r="P64" s="237">
        <v>0</v>
      </c>
      <c r="Q64" s="237">
        <f>ROUND(E64*P64,2)</f>
        <v>0</v>
      </c>
      <c r="R64" s="239"/>
      <c r="S64" s="239" t="s">
        <v>99</v>
      </c>
      <c r="T64" s="240" t="s">
        <v>100</v>
      </c>
      <c r="U64" s="222">
        <v>0</v>
      </c>
      <c r="V64" s="222">
        <f>ROUND(E64*U64,2)</f>
        <v>0</v>
      </c>
      <c r="W64" s="222"/>
      <c r="X64" s="222" t="s">
        <v>101</v>
      </c>
      <c r="Y64" s="222" t="s">
        <v>102</v>
      </c>
      <c r="Z64" s="212"/>
      <c r="AA64" s="212"/>
      <c r="AB64" s="212"/>
      <c r="AC64" s="212"/>
      <c r="AD64" s="212"/>
      <c r="AE64" s="212"/>
      <c r="AF64" s="212"/>
      <c r="AG64" s="212" t="s">
        <v>103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2" x14ac:dyDescent="0.2">
      <c r="A65" s="219"/>
      <c r="B65" s="220"/>
      <c r="C65" s="248" t="s">
        <v>149</v>
      </c>
      <c r="D65" s="242"/>
      <c r="E65" s="242"/>
      <c r="F65" s="242"/>
      <c r="G65" s="242"/>
      <c r="H65" s="222"/>
      <c r="I65" s="222"/>
      <c r="J65" s="222"/>
      <c r="K65" s="222"/>
      <c r="L65" s="222"/>
      <c r="M65" s="222"/>
      <c r="N65" s="221"/>
      <c r="O65" s="221"/>
      <c r="P65" s="221"/>
      <c r="Q65" s="221"/>
      <c r="R65" s="222"/>
      <c r="S65" s="222"/>
      <c r="T65" s="222"/>
      <c r="U65" s="222"/>
      <c r="V65" s="222"/>
      <c r="W65" s="222"/>
      <c r="X65" s="222"/>
      <c r="Y65" s="222"/>
      <c r="Z65" s="212"/>
      <c r="AA65" s="212"/>
      <c r="AB65" s="212"/>
      <c r="AC65" s="212"/>
      <c r="AD65" s="212"/>
      <c r="AE65" s="212"/>
      <c r="AF65" s="212"/>
      <c r="AG65" s="212" t="s">
        <v>105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41" t="str">
        <f>C65</f>
        <v>2x deska z březové překližky tl. 20mm, jemný kartáč + matný PU lak; š. 20cm, dl. 190cm, kotveno na trny á 25cm</v>
      </c>
      <c r="BB65" s="212"/>
      <c r="BC65" s="212"/>
      <c r="BD65" s="212"/>
      <c r="BE65" s="212"/>
      <c r="BF65" s="212"/>
      <c r="BG65" s="212"/>
      <c r="BH65" s="212"/>
    </row>
    <row r="66" spans="1:60" outlineLevel="2" x14ac:dyDescent="0.2">
      <c r="A66" s="219"/>
      <c r="B66" s="220"/>
      <c r="C66" s="249"/>
      <c r="D66" s="243"/>
      <c r="E66" s="243"/>
      <c r="F66" s="243"/>
      <c r="G66" s="243"/>
      <c r="H66" s="222"/>
      <c r="I66" s="222"/>
      <c r="J66" s="222"/>
      <c r="K66" s="222"/>
      <c r="L66" s="222"/>
      <c r="M66" s="222"/>
      <c r="N66" s="221"/>
      <c r="O66" s="221"/>
      <c r="P66" s="221"/>
      <c r="Q66" s="221"/>
      <c r="R66" s="222"/>
      <c r="S66" s="222"/>
      <c r="T66" s="222"/>
      <c r="U66" s="222"/>
      <c r="V66" s="222"/>
      <c r="W66" s="222"/>
      <c r="X66" s="222"/>
      <c r="Y66" s="222"/>
      <c r="Z66" s="212"/>
      <c r="AA66" s="212"/>
      <c r="AB66" s="212"/>
      <c r="AC66" s="212"/>
      <c r="AD66" s="212"/>
      <c r="AE66" s="212"/>
      <c r="AF66" s="212"/>
      <c r="AG66" s="212" t="s">
        <v>106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 x14ac:dyDescent="0.2">
      <c r="A67" s="234">
        <v>18</v>
      </c>
      <c r="B67" s="235" t="s">
        <v>150</v>
      </c>
      <c r="C67" s="247" t="s">
        <v>130</v>
      </c>
      <c r="D67" s="236" t="s">
        <v>98</v>
      </c>
      <c r="E67" s="237">
        <v>4</v>
      </c>
      <c r="F67" s="238"/>
      <c r="G67" s="239">
        <f>ROUND(E67*F67,2)</f>
        <v>0</v>
      </c>
      <c r="H67" s="238"/>
      <c r="I67" s="239">
        <f>ROUND(E67*H67,2)</f>
        <v>0</v>
      </c>
      <c r="J67" s="238"/>
      <c r="K67" s="239">
        <f>ROUND(E67*J67,2)</f>
        <v>0</v>
      </c>
      <c r="L67" s="239">
        <v>21</v>
      </c>
      <c r="M67" s="239">
        <f>G67*(1+L67/100)</f>
        <v>0</v>
      </c>
      <c r="N67" s="237">
        <v>0</v>
      </c>
      <c r="O67" s="237">
        <f>ROUND(E67*N67,2)</f>
        <v>0</v>
      </c>
      <c r="P67" s="237">
        <v>0</v>
      </c>
      <c r="Q67" s="237">
        <f>ROUND(E67*P67,2)</f>
        <v>0</v>
      </c>
      <c r="R67" s="239"/>
      <c r="S67" s="239" t="s">
        <v>99</v>
      </c>
      <c r="T67" s="240" t="s">
        <v>100</v>
      </c>
      <c r="U67" s="222">
        <v>0</v>
      </c>
      <c r="V67" s="222">
        <f>ROUND(E67*U67,2)</f>
        <v>0</v>
      </c>
      <c r="W67" s="222"/>
      <c r="X67" s="222" t="s">
        <v>101</v>
      </c>
      <c r="Y67" s="222" t="s">
        <v>102</v>
      </c>
      <c r="Z67" s="212"/>
      <c r="AA67" s="212"/>
      <c r="AB67" s="212"/>
      <c r="AC67" s="212"/>
      <c r="AD67" s="212"/>
      <c r="AE67" s="212"/>
      <c r="AF67" s="212"/>
      <c r="AG67" s="212" t="s">
        <v>103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ht="45" outlineLevel="2" x14ac:dyDescent="0.2">
      <c r="A68" s="219"/>
      <c r="B68" s="220"/>
      <c r="C68" s="248" t="s">
        <v>131</v>
      </c>
      <c r="D68" s="242"/>
      <c r="E68" s="242"/>
      <c r="F68" s="242"/>
      <c r="G68" s="242"/>
      <c r="H68" s="222"/>
      <c r="I68" s="222"/>
      <c r="J68" s="222"/>
      <c r="K68" s="222"/>
      <c r="L68" s="222"/>
      <c r="M68" s="222"/>
      <c r="N68" s="221"/>
      <c r="O68" s="221"/>
      <c r="P68" s="221"/>
      <c r="Q68" s="221"/>
      <c r="R68" s="222"/>
      <c r="S68" s="222"/>
      <c r="T68" s="222"/>
      <c r="U68" s="222"/>
      <c r="V68" s="222"/>
      <c r="W68" s="222"/>
      <c r="X68" s="222"/>
      <c r="Y68" s="222"/>
      <c r="Z68" s="212"/>
      <c r="AA68" s="212"/>
      <c r="AB68" s="212"/>
      <c r="AC68" s="212"/>
      <c r="AD68" s="212"/>
      <c r="AE68" s="212"/>
      <c r="AF68" s="212"/>
      <c r="AG68" s="212" t="s">
        <v>105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41" t="str">
        <f>C68</f>
        <v>Kancelářský kontejner na pomůcky, typový výrobek, určený pro použití v administrativních a veřejných prostorách; maximální rozměry cca 400 × 600 × 550 mm (š × h × v); provedení se třemi zásuvkami, z toho dvě běžné a jedna uzamykatelná; korpus a čela zásuvek z březové překližky s povrchovou úpravou matným polyuretanovým lakem; mobilní provedení s měkkými kolečky vhodnými pro tvrdé podlahy, stabilní konstrukce a snadná údržba (nebo ekvivalent).</v>
      </c>
      <c r="BB68" s="212"/>
      <c r="BC68" s="212"/>
      <c r="BD68" s="212"/>
      <c r="BE68" s="212"/>
      <c r="BF68" s="212"/>
      <c r="BG68" s="212"/>
      <c r="BH68" s="212"/>
    </row>
    <row r="69" spans="1:60" outlineLevel="2" x14ac:dyDescent="0.2">
      <c r="A69" s="219"/>
      <c r="B69" s="220"/>
      <c r="C69" s="249"/>
      <c r="D69" s="243"/>
      <c r="E69" s="243"/>
      <c r="F69" s="243"/>
      <c r="G69" s="243"/>
      <c r="H69" s="222"/>
      <c r="I69" s="222"/>
      <c r="J69" s="222"/>
      <c r="K69" s="222"/>
      <c r="L69" s="222"/>
      <c r="M69" s="222"/>
      <c r="N69" s="221"/>
      <c r="O69" s="221"/>
      <c r="P69" s="221"/>
      <c r="Q69" s="221"/>
      <c r="R69" s="222"/>
      <c r="S69" s="222"/>
      <c r="T69" s="222"/>
      <c r="U69" s="222"/>
      <c r="V69" s="222"/>
      <c r="W69" s="222"/>
      <c r="X69" s="222"/>
      <c r="Y69" s="222"/>
      <c r="Z69" s="212"/>
      <c r="AA69" s="212"/>
      <c r="AB69" s="212"/>
      <c r="AC69" s="212"/>
      <c r="AD69" s="212"/>
      <c r="AE69" s="212"/>
      <c r="AF69" s="212"/>
      <c r="AG69" s="212" t="s">
        <v>106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2">
      <c r="A70" s="234">
        <v>19</v>
      </c>
      <c r="B70" s="235" t="s">
        <v>151</v>
      </c>
      <c r="C70" s="247" t="s">
        <v>152</v>
      </c>
      <c r="D70" s="236" t="s">
        <v>98</v>
      </c>
      <c r="E70" s="237">
        <v>1</v>
      </c>
      <c r="F70" s="238"/>
      <c r="G70" s="239">
        <f>ROUND(E70*F70,2)</f>
        <v>0</v>
      </c>
      <c r="H70" s="238"/>
      <c r="I70" s="239">
        <f>ROUND(E70*H70,2)</f>
        <v>0</v>
      </c>
      <c r="J70" s="238"/>
      <c r="K70" s="239">
        <f>ROUND(E70*J70,2)</f>
        <v>0</v>
      </c>
      <c r="L70" s="239">
        <v>21</v>
      </c>
      <c r="M70" s="239">
        <f>G70*(1+L70/100)</f>
        <v>0</v>
      </c>
      <c r="N70" s="237">
        <v>0</v>
      </c>
      <c r="O70" s="237">
        <f>ROUND(E70*N70,2)</f>
        <v>0</v>
      </c>
      <c r="P70" s="237">
        <v>0</v>
      </c>
      <c r="Q70" s="237">
        <f>ROUND(E70*P70,2)</f>
        <v>0</v>
      </c>
      <c r="R70" s="239"/>
      <c r="S70" s="239" t="s">
        <v>99</v>
      </c>
      <c r="T70" s="240" t="s">
        <v>100</v>
      </c>
      <c r="U70" s="222">
        <v>0</v>
      </c>
      <c r="V70" s="222">
        <f>ROUND(E70*U70,2)</f>
        <v>0</v>
      </c>
      <c r="W70" s="222"/>
      <c r="X70" s="222" t="s">
        <v>101</v>
      </c>
      <c r="Y70" s="222" t="s">
        <v>102</v>
      </c>
      <c r="Z70" s="212"/>
      <c r="AA70" s="212"/>
      <c r="AB70" s="212"/>
      <c r="AC70" s="212"/>
      <c r="AD70" s="212"/>
      <c r="AE70" s="212"/>
      <c r="AF70" s="212"/>
      <c r="AG70" s="212" t="s">
        <v>103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2" x14ac:dyDescent="0.2">
      <c r="A71" s="219"/>
      <c r="B71" s="220"/>
      <c r="C71" s="248" t="s">
        <v>235</v>
      </c>
      <c r="D71" s="242"/>
      <c r="E71" s="242"/>
      <c r="F71" s="242"/>
      <c r="G71" s="242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105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ht="45" outlineLevel="3" x14ac:dyDescent="0.2">
      <c r="A72" s="219"/>
      <c r="B72" s="220"/>
      <c r="C72" s="251" t="s">
        <v>153</v>
      </c>
      <c r="D72" s="244"/>
      <c r="E72" s="244"/>
      <c r="F72" s="244"/>
      <c r="G72" s="244"/>
      <c r="H72" s="222"/>
      <c r="I72" s="222"/>
      <c r="J72" s="222"/>
      <c r="K72" s="222"/>
      <c r="L72" s="222"/>
      <c r="M72" s="222"/>
      <c r="N72" s="221"/>
      <c r="O72" s="221"/>
      <c r="P72" s="221"/>
      <c r="Q72" s="221"/>
      <c r="R72" s="222"/>
      <c r="S72" s="222"/>
      <c r="T72" s="222"/>
      <c r="U72" s="222"/>
      <c r="V72" s="222"/>
      <c r="W72" s="222"/>
      <c r="X72" s="222"/>
      <c r="Y72" s="222"/>
      <c r="Z72" s="212"/>
      <c r="AA72" s="212"/>
      <c r="AB72" s="212"/>
      <c r="AC72" s="212"/>
      <c r="AD72" s="212"/>
      <c r="AE72" s="212"/>
      <c r="AF72" s="212"/>
      <c r="AG72" s="212" t="s">
        <v>105</v>
      </c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41" t="str">
        <f>C72</f>
        <v>Nízký odkládací stolek určený pro interiérové použití ve veřejných a společných prostorách, vyrobený z vícevrstvé březové překližky s přiznanou kresbou materiálu a transparentní ochrannou povrchovou úpravou; stabilní samonosná konstrukce bez pohyblivých částí, hladce opracované hrany bez ostrých detailů, provedení vhodné pro běžné užívání a snadnou údržbu; designově jednoduchý a nadčasový kus nábytku vhodný do čekáren, lobby, společenských a relaxačních zón (nebo ekvivalent).</v>
      </c>
      <c r="BB72" s="212"/>
      <c r="BC72" s="212"/>
      <c r="BD72" s="212"/>
      <c r="BE72" s="212"/>
      <c r="BF72" s="212"/>
      <c r="BG72" s="212"/>
      <c r="BH72" s="212"/>
    </row>
    <row r="73" spans="1:60" outlineLevel="2" x14ac:dyDescent="0.2">
      <c r="A73" s="219"/>
      <c r="B73" s="220"/>
      <c r="C73" s="249"/>
      <c r="D73" s="243"/>
      <c r="E73" s="243"/>
      <c r="F73" s="243"/>
      <c r="G73" s="243"/>
      <c r="H73" s="222"/>
      <c r="I73" s="222"/>
      <c r="J73" s="222"/>
      <c r="K73" s="222"/>
      <c r="L73" s="222"/>
      <c r="M73" s="222"/>
      <c r="N73" s="221"/>
      <c r="O73" s="221"/>
      <c r="P73" s="221"/>
      <c r="Q73" s="221"/>
      <c r="R73" s="222"/>
      <c r="S73" s="222"/>
      <c r="T73" s="222"/>
      <c r="U73" s="222"/>
      <c r="V73" s="222"/>
      <c r="W73" s="222"/>
      <c r="X73" s="222"/>
      <c r="Y73" s="222"/>
      <c r="Z73" s="212"/>
      <c r="AA73" s="212"/>
      <c r="AB73" s="212"/>
      <c r="AC73" s="212"/>
      <c r="AD73" s="212"/>
      <c r="AE73" s="212"/>
      <c r="AF73" s="212"/>
      <c r="AG73" s="212" t="s">
        <v>106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 x14ac:dyDescent="0.2">
      <c r="A74" s="234">
        <v>20</v>
      </c>
      <c r="B74" s="235" t="s">
        <v>154</v>
      </c>
      <c r="C74" s="247" t="s">
        <v>125</v>
      </c>
      <c r="D74" s="236" t="s">
        <v>98</v>
      </c>
      <c r="E74" s="237">
        <v>4</v>
      </c>
      <c r="F74" s="238"/>
      <c r="G74" s="239">
        <f>ROUND(E74*F74,2)</f>
        <v>0</v>
      </c>
      <c r="H74" s="238"/>
      <c r="I74" s="239">
        <f>ROUND(E74*H74,2)</f>
        <v>0</v>
      </c>
      <c r="J74" s="238"/>
      <c r="K74" s="239">
        <f>ROUND(E74*J74,2)</f>
        <v>0</v>
      </c>
      <c r="L74" s="239">
        <v>21</v>
      </c>
      <c r="M74" s="239">
        <f>G74*(1+L74/100)</f>
        <v>0</v>
      </c>
      <c r="N74" s="237">
        <v>0</v>
      </c>
      <c r="O74" s="237">
        <f>ROUND(E74*N74,2)</f>
        <v>0</v>
      </c>
      <c r="P74" s="237">
        <v>0</v>
      </c>
      <c r="Q74" s="237">
        <f>ROUND(E74*P74,2)</f>
        <v>0</v>
      </c>
      <c r="R74" s="239"/>
      <c r="S74" s="239" t="s">
        <v>99</v>
      </c>
      <c r="T74" s="240" t="s">
        <v>100</v>
      </c>
      <c r="U74" s="222">
        <v>0</v>
      </c>
      <c r="V74" s="222">
        <f>ROUND(E74*U74,2)</f>
        <v>0</v>
      </c>
      <c r="W74" s="222"/>
      <c r="X74" s="222" t="s">
        <v>101</v>
      </c>
      <c r="Y74" s="222" t="s">
        <v>102</v>
      </c>
      <c r="Z74" s="212"/>
      <c r="AA74" s="212"/>
      <c r="AB74" s="212"/>
      <c r="AC74" s="212"/>
      <c r="AD74" s="212"/>
      <c r="AE74" s="212"/>
      <c r="AF74" s="212"/>
      <c r="AG74" s="212" t="s">
        <v>103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2" x14ac:dyDescent="0.2">
      <c r="A75" s="219"/>
      <c r="B75" s="220"/>
      <c r="C75" s="248" t="s">
        <v>126</v>
      </c>
      <c r="D75" s="242"/>
      <c r="E75" s="242"/>
      <c r="F75" s="242"/>
      <c r="G75" s="242"/>
      <c r="H75" s="222"/>
      <c r="I75" s="222"/>
      <c r="J75" s="222"/>
      <c r="K75" s="222"/>
      <c r="L75" s="222"/>
      <c r="M75" s="222"/>
      <c r="N75" s="221"/>
      <c r="O75" s="221"/>
      <c r="P75" s="221"/>
      <c r="Q75" s="221"/>
      <c r="R75" s="222"/>
      <c r="S75" s="222"/>
      <c r="T75" s="222"/>
      <c r="U75" s="222"/>
      <c r="V75" s="222"/>
      <c r="W75" s="222"/>
      <c r="X75" s="222"/>
      <c r="Y75" s="222"/>
      <c r="Z75" s="212"/>
      <c r="AA75" s="212"/>
      <c r="AB75" s="212"/>
      <c r="AC75" s="212"/>
      <c r="AD75" s="212"/>
      <c r="AE75" s="212"/>
      <c r="AF75" s="212"/>
      <c r="AG75" s="212" t="s">
        <v>105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2" x14ac:dyDescent="0.2">
      <c r="A76" s="219"/>
      <c r="B76" s="220"/>
      <c r="C76" s="249"/>
      <c r="D76" s="243"/>
      <c r="E76" s="243"/>
      <c r="F76" s="243"/>
      <c r="G76" s="243"/>
      <c r="H76" s="222"/>
      <c r="I76" s="222"/>
      <c r="J76" s="222"/>
      <c r="K76" s="222"/>
      <c r="L76" s="222"/>
      <c r="M76" s="222"/>
      <c r="N76" s="221"/>
      <c r="O76" s="221"/>
      <c r="P76" s="221"/>
      <c r="Q76" s="221"/>
      <c r="R76" s="222"/>
      <c r="S76" s="222"/>
      <c r="T76" s="222"/>
      <c r="U76" s="222"/>
      <c r="V76" s="222"/>
      <c r="W76" s="222"/>
      <c r="X76" s="222"/>
      <c r="Y76" s="222"/>
      <c r="Z76" s="212"/>
      <c r="AA76" s="212"/>
      <c r="AB76" s="212"/>
      <c r="AC76" s="212"/>
      <c r="AD76" s="212"/>
      <c r="AE76" s="212"/>
      <c r="AF76" s="212"/>
      <c r="AG76" s="212" t="s">
        <v>106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1" x14ac:dyDescent="0.2">
      <c r="A77" s="234">
        <v>21</v>
      </c>
      <c r="B77" s="235" t="s">
        <v>155</v>
      </c>
      <c r="C77" s="247" t="s">
        <v>156</v>
      </c>
      <c r="D77" s="236" t="s">
        <v>98</v>
      </c>
      <c r="E77" s="237">
        <v>1</v>
      </c>
      <c r="F77" s="238"/>
      <c r="G77" s="239">
        <f>ROUND(E77*F77,2)</f>
        <v>0</v>
      </c>
      <c r="H77" s="238"/>
      <c r="I77" s="239">
        <f>ROUND(E77*H77,2)</f>
        <v>0</v>
      </c>
      <c r="J77" s="238"/>
      <c r="K77" s="239">
        <f>ROUND(E77*J77,2)</f>
        <v>0</v>
      </c>
      <c r="L77" s="239">
        <v>21</v>
      </c>
      <c r="M77" s="239">
        <f>G77*(1+L77/100)</f>
        <v>0</v>
      </c>
      <c r="N77" s="237">
        <v>0</v>
      </c>
      <c r="O77" s="237">
        <f>ROUND(E77*N77,2)</f>
        <v>0</v>
      </c>
      <c r="P77" s="237">
        <v>0</v>
      </c>
      <c r="Q77" s="237">
        <f>ROUND(E77*P77,2)</f>
        <v>0</v>
      </c>
      <c r="R77" s="239"/>
      <c r="S77" s="239" t="s">
        <v>99</v>
      </c>
      <c r="T77" s="240" t="s">
        <v>100</v>
      </c>
      <c r="U77" s="222">
        <v>0</v>
      </c>
      <c r="V77" s="222">
        <f>ROUND(E77*U77,2)</f>
        <v>0</v>
      </c>
      <c r="W77" s="222"/>
      <c r="X77" s="222" t="s">
        <v>101</v>
      </c>
      <c r="Y77" s="222" t="s">
        <v>102</v>
      </c>
      <c r="Z77" s="212"/>
      <c r="AA77" s="212"/>
      <c r="AB77" s="212"/>
      <c r="AC77" s="212"/>
      <c r="AD77" s="212"/>
      <c r="AE77" s="212"/>
      <c r="AF77" s="212"/>
      <c r="AG77" s="212" t="s">
        <v>103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ht="45" outlineLevel="2" x14ac:dyDescent="0.2">
      <c r="A78" s="219"/>
      <c r="B78" s="220"/>
      <c r="C78" s="248" t="s">
        <v>157</v>
      </c>
      <c r="D78" s="242"/>
      <c r="E78" s="242"/>
      <c r="F78" s="242"/>
      <c r="G78" s="242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105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41" t="str">
        <f>C78</f>
        <v>Sada WC doplňků pro veřejné sanitární prostory, soudobý minimalistický design, jednotné černé matné provedení, střední cenová kategorie; materiál kov / nerez s odolnou povrchovou úpravou vhodnou pro každodenní provoz a snadnou údržbu; sada obsahuje: držák toaletního papíru, zásobník náhradních rolí toaletního papíru, WC štětku s držákem; nástěnná montáž dle typu prvku včetně montážního materiálu, provedení bez ostrých hran (nebo ekvivalent).</v>
      </c>
      <c r="BB78" s="212"/>
      <c r="BC78" s="212"/>
      <c r="BD78" s="212"/>
      <c r="BE78" s="212"/>
      <c r="BF78" s="212"/>
      <c r="BG78" s="212"/>
      <c r="BH78" s="212"/>
    </row>
    <row r="79" spans="1:60" outlineLevel="2" x14ac:dyDescent="0.2">
      <c r="A79" s="219"/>
      <c r="B79" s="220"/>
      <c r="C79" s="249"/>
      <c r="D79" s="243"/>
      <c r="E79" s="243"/>
      <c r="F79" s="243"/>
      <c r="G79" s="243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106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">
      <c r="A80" s="234">
        <v>22</v>
      </c>
      <c r="B80" s="235" t="s">
        <v>158</v>
      </c>
      <c r="C80" s="247" t="s">
        <v>159</v>
      </c>
      <c r="D80" s="236" t="s">
        <v>98</v>
      </c>
      <c r="E80" s="237">
        <v>1</v>
      </c>
      <c r="F80" s="238"/>
      <c r="G80" s="239">
        <f>ROUND(E80*F80,2)</f>
        <v>0</v>
      </c>
      <c r="H80" s="238"/>
      <c r="I80" s="239">
        <f>ROUND(E80*H80,2)</f>
        <v>0</v>
      </c>
      <c r="J80" s="238"/>
      <c r="K80" s="239">
        <f>ROUND(E80*J80,2)</f>
        <v>0</v>
      </c>
      <c r="L80" s="239">
        <v>21</v>
      </c>
      <c r="M80" s="239">
        <f>G80*(1+L80/100)</f>
        <v>0</v>
      </c>
      <c r="N80" s="237">
        <v>0</v>
      </c>
      <c r="O80" s="237">
        <f>ROUND(E80*N80,2)</f>
        <v>0</v>
      </c>
      <c r="P80" s="237">
        <v>0</v>
      </c>
      <c r="Q80" s="237">
        <f>ROUND(E80*P80,2)</f>
        <v>0</v>
      </c>
      <c r="R80" s="239"/>
      <c r="S80" s="239" t="s">
        <v>99</v>
      </c>
      <c r="T80" s="240" t="s">
        <v>100</v>
      </c>
      <c r="U80" s="222">
        <v>0</v>
      </c>
      <c r="V80" s="222">
        <f>ROUND(E80*U80,2)</f>
        <v>0</v>
      </c>
      <c r="W80" s="222"/>
      <c r="X80" s="222" t="s">
        <v>101</v>
      </c>
      <c r="Y80" s="222" t="s">
        <v>102</v>
      </c>
      <c r="Z80" s="212"/>
      <c r="AA80" s="212"/>
      <c r="AB80" s="212"/>
      <c r="AC80" s="212"/>
      <c r="AD80" s="212"/>
      <c r="AE80" s="212"/>
      <c r="AF80" s="212"/>
      <c r="AG80" s="212" t="s">
        <v>103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ht="45" outlineLevel="2" x14ac:dyDescent="0.2">
      <c r="A81" s="219"/>
      <c r="B81" s="220"/>
      <c r="C81" s="248" t="s">
        <v>160</v>
      </c>
      <c r="D81" s="242"/>
      <c r="E81" s="242"/>
      <c r="F81" s="242"/>
      <c r="G81" s="242"/>
      <c r="H81" s="222"/>
      <c r="I81" s="222"/>
      <c r="J81" s="222"/>
      <c r="K81" s="222"/>
      <c r="L81" s="222"/>
      <c r="M81" s="222"/>
      <c r="N81" s="221"/>
      <c r="O81" s="221"/>
      <c r="P81" s="221"/>
      <c r="Q81" s="221"/>
      <c r="R81" s="222"/>
      <c r="S81" s="222"/>
      <c r="T81" s="222"/>
      <c r="U81" s="222"/>
      <c r="V81" s="222"/>
      <c r="W81" s="222"/>
      <c r="X81" s="222"/>
      <c r="Y81" s="222"/>
      <c r="Z81" s="212"/>
      <c r="AA81" s="212"/>
      <c r="AB81" s="212"/>
      <c r="AC81" s="212"/>
      <c r="AD81" s="212"/>
      <c r="AE81" s="212"/>
      <c r="AF81" s="212"/>
      <c r="AG81" s="212" t="s">
        <v>105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41" t="str">
        <f>C81</f>
        <v>Zrcadlo do hygienických místností určené pro provoz ve veřejném objektu, formát 600 × 1000 mm (š × v), vhodné pro instalaci nad umyvadlo; provedení s integrovaným LED osvětlením umístěným na zadní straně zrcadla, zajišťujícím nepřímé, rovnoměrné a neoslňující nasvícení; energeticky úsporný LED zdroj s dlouhou životností, provedení odolné vůči vlhkosti s odpovídajícím elektrickým krytím, snadná údržba a nástěnná montáž (nebo ekvivalent).</v>
      </c>
      <c r="BB81" s="212"/>
      <c r="BC81" s="212"/>
      <c r="BD81" s="212"/>
      <c r="BE81" s="212"/>
      <c r="BF81" s="212"/>
      <c r="BG81" s="212"/>
      <c r="BH81" s="212"/>
    </row>
    <row r="82" spans="1:60" outlineLevel="2" x14ac:dyDescent="0.2">
      <c r="A82" s="219"/>
      <c r="B82" s="220"/>
      <c r="C82" s="249"/>
      <c r="D82" s="243"/>
      <c r="E82" s="243"/>
      <c r="F82" s="243"/>
      <c r="G82" s="243"/>
      <c r="H82" s="222"/>
      <c r="I82" s="222"/>
      <c r="J82" s="222"/>
      <c r="K82" s="222"/>
      <c r="L82" s="222"/>
      <c r="M82" s="222"/>
      <c r="N82" s="221"/>
      <c r="O82" s="221"/>
      <c r="P82" s="221"/>
      <c r="Q82" s="221"/>
      <c r="R82" s="222"/>
      <c r="S82" s="222"/>
      <c r="T82" s="222"/>
      <c r="U82" s="222"/>
      <c r="V82" s="222"/>
      <c r="W82" s="222"/>
      <c r="X82" s="222"/>
      <c r="Y82" s="222"/>
      <c r="Z82" s="212"/>
      <c r="AA82" s="212"/>
      <c r="AB82" s="212"/>
      <c r="AC82" s="212"/>
      <c r="AD82" s="212"/>
      <c r="AE82" s="212"/>
      <c r="AF82" s="212"/>
      <c r="AG82" s="212" t="s">
        <v>106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1" x14ac:dyDescent="0.2">
      <c r="A83" s="234">
        <v>23</v>
      </c>
      <c r="B83" s="235" t="s">
        <v>161</v>
      </c>
      <c r="C83" s="247" t="s">
        <v>162</v>
      </c>
      <c r="D83" s="236" t="s">
        <v>98</v>
      </c>
      <c r="E83" s="237">
        <v>1</v>
      </c>
      <c r="F83" s="238"/>
      <c r="G83" s="239">
        <f>ROUND(E83*F83,2)</f>
        <v>0</v>
      </c>
      <c r="H83" s="238"/>
      <c r="I83" s="239">
        <f>ROUND(E83*H83,2)</f>
        <v>0</v>
      </c>
      <c r="J83" s="238"/>
      <c r="K83" s="239">
        <f>ROUND(E83*J83,2)</f>
        <v>0</v>
      </c>
      <c r="L83" s="239">
        <v>21</v>
      </c>
      <c r="M83" s="239">
        <f>G83*(1+L83/100)</f>
        <v>0</v>
      </c>
      <c r="N83" s="237">
        <v>0</v>
      </c>
      <c r="O83" s="237">
        <f>ROUND(E83*N83,2)</f>
        <v>0</v>
      </c>
      <c r="P83" s="237">
        <v>0</v>
      </c>
      <c r="Q83" s="237">
        <f>ROUND(E83*P83,2)</f>
        <v>0</v>
      </c>
      <c r="R83" s="239"/>
      <c r="S83" s="239" t="s">
        <v>99</v>
      </c>
      <c r="T83" s="240" t="s">
        <v>100</v>
      </c>
      <c r="U83" s="222">
        <v>0</v>
      </c>
      <c r="V83" s="222">
        <f>ROUND(E83*U83,2)</f>
        <v>0</v>
      </c>
      <c r="W83" s="222"/>
      <c r="X83" s="222" t="s">
        <v>101</v>
      </c>
      <c r="Y83" s="222" t="s">
        <v>102</v>
      </c>
      <c r="Z83" s="212"/>
      <c r="AA83" s="212"/>
      <c r="AB83" s="212"/>
      <c r="AC83" s="212"/>
      <c r="AD83" s="212"/>
      <c r="AE83" s="212"/>
      <c r="AF83" s="212"/>
      <c r="AG83" s="212" t="s">
        <v>103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ht="45" outlineLevel="2" x14ac:dyDescent="0.2">
      <c r="A84" s="219"/>
      <c r="B84" s="220"/>
      <c r="C84" s="248" t="s">
        <v>163</v>
      </c>
      <c r="D84" s="242"/>
      <c r="E84" s="242"/>
      <c r="F84" s="242"/>
      <c r="G84" s="242"/>
      <c r="H84" s="222"/>
      <c r="I84" s="222"/>
      <c r="J84" s="222"/>
      <c r="K84" s="222"/>
      <c r="L84" s="222"/>
      <c r="M84" s="222"/>
      <c r="N84" s="221"/>
      <c r="O84" s="221"/>
      <c r="P84" s="221"/>
      <c r="Q84" s="221"/>
      <c r="R84" s="222"/>
      <c r="S84" s="222"/>
      <c r="T84" s="222"/>
      <c r="U84" s="222"/>
      <c r="V84" s="222"/>
      <c r="W84" s="222"/>
      <c r="X84" s="222"/>
      <c r="Y84" s="222"/>
      <c r="Z84" s="212"/>
      <c r="AA84" s="212"/>
      <c r="AB84" s="212"/>
      <c r="AC84" s="212"/>
      <c r="AD84" s="212"/>
      <c r="AE84" s="212"/>
      <c r="AF84" s="212"/>
      <c r="AG84" s="212" t="s">
        <v>105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41" t="str">
        <f>C84</f>
        <v>Sada WC doplňků pro veřejné sanitární prostory, soudobý minimalistický design, jednotné černé matné provedení, střední cenová kategorie; materiál kov / nerez s odolnou povrchovou úpravou vhodnou pro každodenní provoz a snadnou údržbu; sada obsahuje: dávkovač tekutého mýdla nebo dezinfekce, zásobník papírových ručníků, hygienický odpadkový koš s víkem a sadu nástěnných háčků na oděv nebo tašky; nástěnná montáž dle typu prvku včetně montážního materiálu, provedení bez ostrých hran (nebo ekvivalent).</v>
      </c>
      <c r="BB84" s="212"/>
      <c r="BC84" s="212"/>
      <c r="BD84" s="212"/>
      <c r="BE84" s="212"/>
      <c r="BF84" s="212"/>
      <c r="BG84" s="212"/>
      <c r="BH84" s="212"/>
    </row>
    <row r="85" spans="1:60" outlineLevel="2" x14ac:dyDescent="0.2">
      <c r="A85" s="219"/>
      <c r="B85" s="220"/>
      <c r="C85" s="249"/>
      <c r="D85" s="243"/>
      <c r="E85" s="243"/>
      <c r="F85" s="243"/>
      <c r="G85" s="243"/>
      <c r="H85" s="222"/>
      <c r="I85" s="222"/>
      <c r="J85" s="222"/>
      <c r="K85" s="222"/>
      <c r="L85" s="222"/>
      <c r="M85" s="222"/>
      <c r="N85" s="221"/>
      <c r="O85" s="221"/>
      <c r="P85" s="221"/>
      <c r="Q85" s="221"/>
      <c r="R85" s="222"/>
      <c r="S85" s="222"/>
      <c r="T85" s="222"/>
      <c r="U85" s="222"/>
      <c r="V85" s="222"/>
      <c r="W85" s="222"/>
      <c r="X85" s="222"/>
      <c r="Y85" s="222"/>
      <c r="Z85" s="212"/>
      <c r="AA85" s="212"/>
      <c r="AB85" s="212"/>
      <c r="AC85" s="212"/>
      <c r="AD85" s="212"/>
      <c r="AE85" s="212"/>
      <c r="AF85" s="212"/>
      <c r="AG85" s="212" t="s">
        <v>106</v>
      </c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1" x14ac:dyDescent="0.2">
      <c r="A86" s="234">
        <v>24</v>
      </c>
      <c r="B86" s="235" t="s">
        <v>164</v>
      </c>
      <c r="C86" s="247" t="s">
        <v>162</v>
      </c>
      <c r="D86" s="236" t="s">
        <v>98</v>
      </c>
      <c r="E86" s="237">
        <v>1</v>
      </c>
      <c r="F86" s="238"/>
      <c r="G86" s="239">
        <f>ROUND(E86*F86,2)</f>
        <v>0</v>
      </c>
      <c r="H86" s="238"/>
      <c r="I86" s="239">
        <f>ROUND(E86*H86,2)</f>
        <v>0</v>
      </c>
      <c r="J86" s="238"/>
      <c r="K86" s="239">
        <f>ROUND(E86*J86,2)</f>
        <v>0</v>
      </c>
      <c r="L86" s="239">
        <v>21</v>
      </c>
      <c r="M86" s="239">
        <f>G86*(1+L86/100)</f>
        <v>0</v>
      </c>
      <c r="N86" s="237">
        <v>0</v>
      </c>
      <c r="O86" s="237">
        <f>ROUND(E86*N86,2)</f>
        <v>0</v>
      </c>
      <c r="P86" s="237">
        <v>0</v>
      </c>
      <c r="Q86" s="237">
        <f>ROUND(E86*P86,2)</f>
        <v>0</v>
      </c>
      <c r="R86" s="239"/>
      <c r="S86" s="239" t="s">
        <v>99</v>
      </c>
      <c r="T86" s="240" t="s">
        <v>100</v>
      </c>
      <c r="U86" s="222">
        <v>0</v>
      </c>
      <c r="V86" s="222">
        <f>ROUND(E86*U86,2)</f>
        <v>0</v>
      </c>
      <c r="W86" s="222"/>
      <c r="X86" s="222" t="s">
        <v>101</v>
      </c>
      <c r="Y86" s="222" t="s">
        <v>102</v>
      </c>
      <c r="Z86" s="212"/>
      <c r="AA86" s="212"/>
      <c r="AB86" s="212"/>
      <c r="AC86" s="212"/>
      <c r="AD86" s="212"/>
      <c r="AE86" s="212"/>
      <c r="AF86" s="212"/>
      <c r="AG86" s="212" t="s">
        <v>103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ht="67.5" outlineLevel="2" x14ac:dyDescent="0.2">
      <c r="A87" s="219"/>
      <c r="B87" s="220"/>
      <c r="C87" s="248" t="s">
        <v>165</v>
      </c>
      <c r="D87" s="242"/>
      <c r="E87" s="242"/>
      <c r="F87" s="242"/>
      <c r="G87" s="242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105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41" t="str">
        <f>C87</f>
        <v>Sada doplňků pro úklidovou místnost, určená pro veřejné a provozní prostory; materiálově odolné provedení vhodné pro intenzivní každodenní úklid a manipulaci s čisticími prostředky; sada obsahuje: úložný regál nebo stojan na úklidové prostředky, držák na mopy a metly (min. 5 pozic), koš na odpad s víkem a kolečky, držák na čistící prostředky a lahve, zásobník na papírové utěrky, odkapávací odkapávač na mopové hlavice, organizér na drobné úklidové potřeby a držák na rukavice a hadry; všechny prvky  s hladkými, snadno čistitelnými povrchy, odolnými vůči vlhkosti a chemii běžných čisticích prostředků; součástí dodávky je montážní materiál a pevné uchycení do konstrukce místnosti (nebo ekvivalent).</v>
      </c>
      <c r="BB87" s="212"/>
      <c r="BC87" s="212"/>
      <c r="BD87" s="212"/>
      <c r="BE87" s="212"/>
      <c r="BF87" s="212"/>
      <c r="BG87" s="212"/>
      <c r="BH87" s="212"/>
    </row>
    <row r="88" spans="1:60" outlineLevel="2" x14ac:dyDescent="0.2">
      <c r="A88" s="219"/>
      <c r="B88" s="220"/>
      <c r="C88" s="249"/>
      <c r="D88" s="243"/>
      <c r="E88" s="243"/>
      <c r="F88" s="243"/>
      <c r="G88" s="243"/>
      <c r="H88" s="222"/>
      <c r="I88" s="222"/>
      <c r="J88" s="222"/>
      <c r="K88" s="222"/>
      <c r="L88" s="222"/>
      <c r="M88" s="222"/>
      <c r="N88" s="221"/>
      <c r="O88" s="221"/>
      <c r="P88" s="221"/>
      <c r="Q88" s="221"/>
      <c r="R88" s="222"/>
      <c r="S88" s="222"/>
      <c r="T88" s="222"/>
      <c r="U88" s="222"/>
      <c r="V88" s="222"/>
      <c r="W88" s="222"/>
      <c r="X88" s="222"/>
      <c r="Y88" s="222"/>
      <c r="Z88" s="212"/>
      <c r="AA88" s="212"/>
      <c r="AB88" s="212"/>
      <c r="AC88" s="212"/>
      <c r="AD88" s="212"/>
      <c r="AE88" s="212"/>
      <c r="AF88" s="212"/>
      <c r="AG88" s="212" t="s">
        <v>106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1" x14ac:dyDescent="0.2">
      <c r="A89" s="234">
        <v>25</v>
      </c>
      <c r="B89" s="235" t="s">
        <v>166</v>
      </c>
      <c r="C89" s="247" t="s">
        <v>159</v>
      </c>
      <c r="D89" s="236" t="s">
        <v>98</v>
      </c>
      <c r="E89" s="237">
        <v>1</v>
      </c>
      <c r="F89" s="238"/>
      <c r="G89" s="239">
        <f>ROUND(E89*F89,2)</f>
        <v>0</v>
      </c>
      <c r="H89" s="238"/>
      <c r="I89" s="239">
        <f>ROUND(E89*H89,2)</f>
        <v>0</v>
      </c>
      <c r="J89" s="238"/>
      <c r="K89" s="239">
        <f>ROUND(E89*J89,2)</f>
        <v>0</v>
      </c>
      <c r="L89" s="239">
        <v>21</v>
      </c>
      <c r="M89" s="239">
        <f>G89*(1+L89/100)</f>
        <v>0</v>
      </c>
      <c r="N89" s="237">
        <v>0</v>
      </c>
      <c r="O89" s="237">
        <f>ROUND(E89*N89,2)</f>
        <v>0</v>
      </c>
      <c r="P89" s="237">
        <v>0</v>
      </c>
      <c r="Q89" s="237">
        <f>ROUND(E89*P89,2)</f>
        <v>0</v>
      </c>
      <c r="R89" s="239"/>
      <c r="S89" s="239" t="s">
        <v>99</v>
      </c>
      <c r="T89" s="240" t="s">
        <v>100</v>
      </c>
      <c r="U89" s="222">
        <v>0</v>
      </c>
      <c r="V89" s="222">
        <f>ROUND(E89*U89,2)</f>
        <v>0</v>
      </c>
      <c r="W89" s="222"/>
      <c r="X89" s="222" t="s">
        <v>101</v>
      </c>
      <c r="Y89" s="222" t="s">
        <v>102</v>
      </c>
      <c r="Z89" s="212"/>
      <c r="AA89" s="212"/>
      <c r="AB89" s="212"/>
      <c r="AC89" s="212"/>
      <c r="AD89" s="212"/>
      <c r="AE89" s="212"/>
      <c r="AF89" s="212"/>
      <c r="AG89" s="212" t="s">
        <v>103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ht="45" outlineLevel="2" x14ac:dyDescent="0.2">
      <c r="A90" s="219"/>
      <c r="B90" s="220"/>
      <c r="C90" s="248" t="s">
        <v>160</v>
      </c>
      <c r="D90" s="242"/>
      <c r="E90" s="242"/>
      <c r="F90" s="242"/>
      <c r="G90" s="242"/>
      <c r="H90" s="222"/>
      <c r="I90" s="222"/>
      <c r="J90" s="222"/>
      <c r="K90" s="222"/>
      <c r="L90" s="222"/>
      <c r="M90" s="222"/>
      <c r="N90" s="221"/>
      <c r="O90" s="221"/>
      <c r="P90" s="221"/>
      <c r="Q90" s="221"/>
      <c r="R90" s="222"/>
      <c r="S90" s="222"/>
      <c r="T90" s="222"/>
      <c r="U90" s="222"/>
      <c r="V90" s="222"/>
      <c r="W90" s="222"/>
      <c r="X90" s="222"/>
      <c r="Y90" s="222"/>
      <c r="Z90" s="212"/>
      <c r="AA90" s="212"/>
      <c r="AB90" s="212"/>
      <c r="AC90" s="212"/>
      <c r="AD90" s="212"/>
      <c r="AE90" s="212"/>
      <c r="AF90" s="212"/>
      <c r="AG90" s="212" t="s">
        <v>105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41" t="str">
        <f>C90</f>
        <v>Zrcadlo do hygienických místností určené pro provoz ve veřejném objektu, formát 600 × 1000 mm (š × v), vhodné pro instalaci nad umyvadlo; provedení s integrovaným LED osvětlením umístěným na zadní straně zrcadla, zajišťujícím nepřímé, rovnoměrné a neoslňující nasvícení; energeticky úsporný LED zdroj s dlouhou životností, provedení odolné vůči vlhkosti s odpovídajícím elektrickým krytím, snadná údržba a nástěnná montáž (nebo ekvivalent).</v>
      </c>
      <c r="BB90" s="212"/>
      <c r="BC90" s="212"/>
      <c r="BD90" s="212"/>
      <c r="BE90" s="212"/>
      <c r="BF90" s="212"/>
      <c r="BG90" s="212"/>
      <c r="BH90" s="212"/>
    </row>
    <row r="91" spans="1:60" outlineLevel="2" x14ac:dyDescent="0.2">
      <c r="A91" s="219"/>
      <c r="B91" s="220"/>
      <c r="C91" s="249"/>
      <c r="D91" s="243"/>
      <c r="E91" s="243"/>
      <c r="F91" s="243"/>
      <c r="G91" s="243"/>
      <c r="H91" s="222"/>
      <c r="I91" s="222"/>
      <c r="J91" s="222"/>
      <c r="K91" s="222"/>
      <c r="L91" s="222"/>
      <c r="M91" s="222"/>
      <c r="N91" s="221"/>
      <c r="O91" s="221"/>
      <c r="P91" s="221"/>
      <c r="Q91" s="221"/>
      <c r="R91" s="222"/>
      <c r="S91" s="222"/>
      <c r="T91" s="222"/>
      <c r="U91" s="222"/>
      <c r="V91" s="222"/>
      <c r="W91" s="222"/>
      <c r="X91" s="222"/>
      <c r="Y91" s="222"/>
      <c r="Z91" s="212"/>
      <c r="AA91" s="212"/>
      <c r="AB91" s="212"/>
      <c r="AC91" s="212"/>
      <c r="AD91" s="212"/>
      <c r="AE91" s="212"/>
      <c r="AF91" s="212"/>
      <c r="AG91" s="212" t="s">
        <v>106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34">
        <v>26</v>
      </c>
      <c r="B92" s="235" t="s">
        <v>167</v>
      </c>
      <c r="C92" s="247" t="s">
        <v>162</v>
      </c>
      <c r="D92" s="236" t="s">
        <v>98</v>
      </c>
      <c r="E92" s="237">
        <v>1</v>
      </c>
      <c r="F92" s="238"/>
      <c r="G92" s="239">
        <f>ROUND(E92*F92,2)</f>
        <v>0</v>
      </c>
      <c r="H92" s="238"/>
      <c r="I92" s="239">
        <f>ROUND(E92*H92,2)</f>
        <v>0</v>
      </c>
      <c r="J92" s="238"/>
      <c r="K92" s="239">
        <f>ROUND(E92*J92,2)</f>
        <v>0</v>
      </c>
      <c r="L92" s="239">
        <v>21</v>
      </c>
      <c r="M92" s="239">
        <f>G92*(1+L92/100)</f>
        <v>0</v>
      </c>
      <c r="N92" s="237">
        <v>0</v>
      </c>
      <c r="O92" s="237">
        <f>ROUND(E92*N92,2)</f>
        <v>0</v>
      </c>
      <c r="P92" s="237">
        <v>0</v>
      </c>
      <c r="Q92" s="237">
        <f>ROUND(E92*P92,2)</f>
        <v>0</v>
      </c>
      <c r="R92" s="239"/>
      <c r="S92" s="239" t="s">
        <v>99</v>
      </c>
      <c r="T92" s="240" t="s">
        <v>100</v>
      </c>
      <c r="U92" s="222">
        <v>0</v>
      </c>
      <c r="V92" s="222">
        <f>ROUND(E92*U92,2)</f>
        <v>0</v>
      </c>
      <c r="W92" s="222"/>
      <c r="X92" s="222" t="s">
        <v>101</v>
      </c>
      <c r="Y92" s="222" t="s">
        <v>102</v>
      </c>
      <c r="Z92" s="212"/>
      <c r="AA92" s="212"/>
      <c r="AB92" s="212"/>
      <c r="AC92" s="212"/>
      <c r="AD92" s="212"/>
      <c r="AE92" s="212"/>
      <c r="AF92" s="212"/>
      <c r="AG92" s="212" t="s">
        <v>103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ht="45" outlineLevel="2" x14ac:dyDescent="0.2">
      <c r="A93" s="219"/>
      <c r="B93" s="220"/>
      <c r="C93" s="248" t="s">
        <v>163</v>
      </c>
      <c r="D93" s="242"/>
      <c r="E93" s="242"/>
      <c r="F93" s="242"/>
      <c r="G93" s="242"/>
      <c r="H93" s="222"/>
      <c r="I93" s="222"/>
      <c r="J93" s="222"/>
      <c r="K93" s="222"/>
      <c r="L93" s="222"/>
      <c r="M93" s="222"/>
      <c r="N93" s="221"/>
      <c r="O93" s="221"/>
      <c r="P93" s="221"/>
      <c r="Q93" s="221"/>
      <c r="R93" s="222"/>
      <c r="S93" s="222"/>
      <c r="T93" s="222"/>
      <c r="U93" s="222"/>
      <c r="V93" s="222"/>
      <c r="W93" s="222"/>
      <c r="X93" s="222"/>
      <c r="Y93" s="222"/>
      <c r="Z93" s="212"/>
      <c r="AA93" s="212"/>
      <c r="AB93" s="212"/>
      <c r="AC93" s="212"/>
      <c r="AD93" s="212"/>
      <c r="AE93" s="212"/>
      <c r="AF93" s="212"/>
      <c r="AG93" s="212" t="s">
        <v>105</v>
      </c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41" t="str">
        <f>C93</f>
        <v>Sada WC doplňků pro veřejné sanitární prostory, soudobý minimalistický design, jednotné černé matné provedení, střední cenová kategorie; materiál kov / nerez s odolnou povrchovou úpravou vhodnou pro každodenní provoz a snadnou údržbu; sada obsahuje: dávkovač tekutého mýdla nebo dezinfekce, zásobník papírových ručníků, hygienický odpadkový koš s víkem a sadu nástěnných háčků na oděv nebo tašky; nástěnná montáž dle typu prvku včetně montážního materiálu, provedení bez ostrých hran (nebo ekvivalent).</v>
      </c>
      <c r="BB93" s="212"/>
      <c r="BC93" s="212"/>
      <c r="BD93" s="212"/>
      <c r="BE93" s="212"/>
      <c r="BF93" s="212"/>
      <c r="BG93" s="212"/>
      <c r="BH93" s="212"/>
    </row>
    <row r="94" spans="1:60" outlineLevel="2" x14ac:dyDescent="0.2">
      <c r="A94" s="219"/>
      <c r="B94" s="220"/>
      <c r="C94" s="249"/>
      <c r="D94" s="243"/>
      <c r="E94" s="243"/>
      <c r="F94" s="243"/>
      <c r="G94" s="243"/>
      <c r="H94" s="222"/>
      <c r="I94" s="222"/>
      <c r="J94" s="222"/>
      <c r="K94" s="222"/>
      <c r="L94" s="222"/>
      <c r="M94" s="222"/>
      <c r="N94" s="221"/>
      <c r="O94" s="221"/>
      <c r="P94" s="221"/>
      <c r="Q94" s="221"/>
      <c r="R94" s="222"/>
      <c r="S94" s="222"/>
      <c r="T94" s="222"/>
      <c r="U94" s="222"/>
      <c r="V94" s="222"/>
      <c r="W94" s="222"/>
      <c r="X94" s="222"/>
      <c r="Y94" s="222"/>
      <c r="Z94" s="212"/>
      <c r="AA94" s="212"/>
      <c r="AB94" s="212"/>
      <c r="AC94" s="212"/>
      <c r="AD94" s="212"/>
      <c r="AE94" s="212"/>
      <c r="AF94" s="212"/>
      <c r="AG94" s="212" t="s">
        <v>106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 x14ac:dyDescent="0.2">
      <c r="A95" s="234">
        <v>27</v>
      </c>
      <c r="B95" s="235" t="s">
        <v>168</v>
      </c>
      <c r="C95" s="247" t="s">
        <v>156</v>
      </c>
      <c r="D95" s="236" t="s">
        <v>98</v>
      </c>
      <c r="E95" s="237">
        <v>1</v>
      </c>
      <c r="F95" s="238"/>
      <c r="G95" s="239">
        <f>ROUND(E95*F95,2)</f>
        <v>0</v>
      </c>
      <c r="H95" s="238"/>
      <c r="I95" s="239">
        <f>ROUND(E95*H95,2)</f>
        <v>0</v>
      </c>
      <c r="J95" s="238"/>
      <c r="K95" s="239">
        <f>ROUND(E95*J95,2)</f>
        <v>0</v>
      </c>
      <c r="L95" s="239">
        <v>21</v>
      </c>
      <c r="M95" s="239">
        <f>G95*(1+L95/100)</f>
        <v>0</v>
      </c>
      <c r="N95" s="237">
        <v>0</v>
      </c>
      <c r="O95" s="237">
        <f>ROUND(E95*N95,2)</f>
        <v>0</v>
      </c>
      <c r="P95" s="237">
        <v>0</v>
      </c>
      <c r="Q95" s="237">
        <f>ROUND(E95*P95,2)</f>
        <v>0</v>
      </c>
      <c r="R95" s="239"/>
      <c r="S95" s="239" t="s">
        <v>99</v>
      </c>
      <c r="T95" s="240" t="s">
        <v>100</v>
      </c>
      <c r="U95" s="222">
        <v>0</v>
      </c>
      <c r="V95" s="222">
        <f>ROUND(E95*U95,2)</f>
        <v>0</v>
      </c>
      <c r="W95" s="222"/>
      <c r="X95" s="222" t="s">
        <v>101</v>
      </c>
      <c r="Y95" s="222" t="s">
        <v>102</v>
      </c>
      <c r="Z95" s="212"/>
      <c r="AA95" s="212"/>
      <c r="AB95" s="212"/>
      <c r="AC95" s="212"/>
      <c r="AD95" s="212"/>
      <c r="AE95" s="212"/>
      <c r="AF95" s="212"/>
      <c r="AG95" s="212" t="s">
        <v>103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ht="45" outlineLevel="2" x14ac:dyDescent="0.2">
      <c r="A96" s="219"/>
      <c r="B96" s="220"/>
      <c r="C96" s="248" t="s">
        <v>157</v>
      </c>
      <c r="D96" s="242"/>
      <c r="E96" s="242"/>
      <c r="F96" s="242"/>
      <c r="G96" s="242"/>
      <c r="H96" s="222"/>
      <c r="I96" s="222"/>
      <c r="J96" s="222"/>
      <c r="K96" s="222"/>
      <c r="L96" s="222"/>
      <c r="M96" s="222"/>
      <c r="N96" s="221"/>
      <c r="O96" s="221"/>
      <c r="P96" s="221"/>
      <c r="Q96" s="221"/>
      <c r="R96" s="222"/>
      <c r="S96" s="222"/>
      <c r="T96" s="222"/>
      <c r="U96" s="222"/>
      <c r="V96" s="222"/>
      <c r="W96" s="222"/>
      <c r="X96" s="222"/>
      <c r="Y96" s="222"/>
      <c r="Z96" s="212"/>
      <c r="AA96" s="212"/>
      <c r="AB96" s="212"/>
      <c r="AC96" s="212"/>
      <c r="AD96" s="212"/>
      <c r="AE96" s="212"/>
      <c r="AF96" s="212"/>
      <c r="AG96" s="212" t="s">
        <v>105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41" t="str">
        <f>C96</f>
        <v>Sada WC doplňků pro veřejné sanitární prostory, soudobý minimalistický design, jednotné černé matné provedení, střední cenová kategorie; materiál kov / nerez s odolnou povrchovou úpravou vhodnou pro každodenní provoz a snadnou údržbu; sada obsahuje: držák toaletního papíru, zásobník náhradních rolí toaletního papíru, WC štětku s držákem; nástěnná montáž dle typu prvku včetně montážního materiálu, provedení bez ostrých hran (nebo ekvivalent).</v>
      </c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19"/>
      <c r="B97" s="220"/>
      <c r="C97" s="249"/>
      <c r="D97" s="243"/>
      <c r="E97" s="243"/>
      <c r="F97" s="243"/>
      <c r="G97" s="243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106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1" x14ac:dyDescent="0.2">
      <c r="A98" s="234">
        <v>28</v>
      </c>
      <c r="B98" s="235" t="s">
        <v>169</v>
      </c>
      <c r="C98" s="247" t="s">
        <v>156</v>
      </c>
      <c r="D98" s="236" t="s">
        <v>98</v>
      </c>
      <c r="E98" s="237">
        <v>1</v>
      </c>
      <c r="F98" s="238"/>
      <c r="G98" s="239">
        <f>ROUND(E98*F98,2)</f>
        <v>0</v>
      </c>
      <c r="H98" s="238"/>
      <c r="I98" s="239">
        <f>ROUND(E98*H98,2)</f>
        <v>0</v>
      </c>
      <c r="J98" s="238"/>
      <c r="K98" s="239">
        <f>ROUND(E98*J98,2)</f>
        <v>0</v>
      </c>
      <c r="L98" s="239">
        <v>21</v>
      </c>
      <c r="M98" s="239">
        <f>G98*(1+L98/100)</f>
        <v>0</v>
      </c>
      <c r="N98" s="237">
        <v>0</v>
      </c>
      <c r="O98" s="237">
        <f>ROUND(E98*N98,2)</f>
        <v>0</v>
      </c>
      <c r="P98" s="237">
        <v>0</v>
      </c>
      <c r="Q98" s="237">
        <f>ROUND(E98*P98,2)</f>
        <v>0</v>
      </c>
      <c r="R98" s="239"/>
      <c r="S98" s="239" t="s">
        <v>99</v>
      </c>
      <c r="T98" s="240" t="s">
        <v>100</v>
      </c>
      <c r="U98" s="222">
        <v>0</v>
      </c>
      <c r="V98" s="222">
        <f>ROUND(E98*U98,2)</f>
        <v>0</v>
      </c>
      <c r="W98" s="222"/>
      <c r="X98" s="222" t="s">
        <v>101</v>
      </c>
      <c r="Y98" s="222" t="s">
        <v>102</v>
      </c>
      <c r="Z98" s="212"/>
      <c r="AA98" s="212"/>
      <c r="AB98" s="212"/>
      <c r="AC98" s="212"/>
      <c r="AD98" s="212"/>
      <c r="AE98" s="212"/>
      <c r="AF98" s="212"/>
      <c r="AG98" s="212" t="s">
        <v>103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ht="101.25" outlineLevel="2" x14ac:dyDescent="0.2">
      <c r="A99" s="219"/>
      <c r="B99" s="220"/>
      <c r="C99" s="248" t="s">
        <v>170</v>
      </c>
      <c r="D99" s="242"/>
      <c r="E99" s="242"/>
      <c r="F99" s="242"/>
      <c r="G99" s="242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105</v>
      </c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41" t="str">
        <f>C99</f>
        <v>Sada doplňků pro bezbariérové WC určená pro imobilní uživatele ve veřejném objektu, navržená v souladu s požadavky vyhlášky č. 398/2009 Sb.; soudobý minimalistický design v jednotném barevném provedení, materiálově odolné řešení vhodné pro intenzivní provoz a snadnou údržbu; sada obsahuje: sklopné madlo u WC mísy s dostatečnou nosností, pevné opěrné madlo u WC, opěrné madlo u umyvadla, držák toaletního papíru umístěný v dosahu z WC mísy, WC štětku s držákem, nástěnný dávkovač tekutého mýdla, zásobník papírových ručníků, hygienický odpadkový koš a háček na oděv nebo tašku; součástí je zrcadlo nad umyvadlem v obvyklém obdélníkovém formátu, osazené integrovaným LED osvětlením formou nepřímého nasvícení ze zadní strany zrcadla, zajišťujícím rovnoměrné a neoslňující osvětlení obličeje, provedení odolné proti vlhkosti s bezpečným elektrickým krytím; všechny prvky jsou určeny k nástěnné montáži, mají zaoblené hrany, předepsanou nosnost, kompletní montážní materiál a povrchy odolné vůči vlhkosti a běžným čisticím prostředkům, vhodné pro dlouhodobý provoz ve veřejném prostředí (nebo ekvivalent).</v>
      </c>
      <c r="BB99" s="212"/>
      <c r="BC99" s="212"/>
      <c r="BD99" s="212"/>
      <c r="BE99" s="212"/>
      <c r="BF99" s="212"/>
      <c r="BG99" s="212"/>
      <c r="BH99" s="212"/>
    </row>
    <row r="100" spans="1:60" outlineLevel="2" x14ac:dyDescent="0.2">
      <c r="A100" s="219"/>
      <c r="B100" s="220"/>
      <c r="C100" s="249"/>
      <c r="D100" s="243"/>
      <c r="E100" s="243"/>
      <c r="F100" s="243"/>
      <c r="G100" s="243"/>
      <c r="H100" s="222"/>
      <c r="I100" s="222"/>
      <c r="J100" s="222"/>
      <c r="K100" s="222"/>
      <c r="L100" s="222"/>
      <c r="M100" s="222"/>
      <c r="N100" s="221"/>
      <c r="O100" s="221"/>
      <c r="P100" s="221"/>
      <c r="Q100" s="221"/>
      <c r="R100" s="222"/>
      <c r="S100" s="222"/>
      <c r="T100" s="222"/>
      <c r="U100" s="222"/>
      <c r="V100" s="222"/>
      <c r="W100" s="222"/>
      <c r="X100" s="222"/>
      <c r="Y100" s="222"/>
      <c r="Z100" s="212"/>
      <c r="AA100" s="212"/>
      <c r="AB100" s="212"/>
      <c r="AC100" s="212"/>
      <c r="AD100" s="212"/>
      <c r="AE100" s="212"/>
      <c r="AF100" s="212"/>
      <c r="AG100" s="212" t="s">
        <v>106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 x14ac:dyDescent="0.2">
      <c r="A101" s="234">
        <v>29</v>
      </c>
      <c r="B101" s="235" t="s">
        <v>171</v>
      </c>
      <c r="C101" s="247" t="s">
        <v>172</v>
      </c>
      <c r="D101" s="236" t="s">
        <v>98</v>
      </c>
      <c r="E101" s="237">
        <v>1</v>
      </c>
      <c r="F101" s="238"/>
      <c r="G101" s="239">
        <f>ROUND(E101*F101,2)</f>
        <v>0</v>
      </c>
      <c r="H101" s="238"/>
      <c r="I101" s="239">
        <f>ROUND(E101*H101,2)</f>
        <v>0</v>
      </c>
      <c r="J101" s="238"/>
      <c r="K101" s="239">
        <f>ROUND(E101*J101,2)</f>
        <v>0</v>
      </c>
      <c r="L101" s="239">
        <v>21</v>
      </c>
      <c r="M101" s="239">
        <f>G101*(1+L101/100)</f>
        <v>0</v>
      </c>
      <c r="N101" s="237">
        <v>0</v>
      </c>
      <c r="O101" s="237">
        <f>ROUND(E101*N101,2)</f>
        <v>0</v>
      </c>
      <c r="P101" s="237">
        <v>0</v>
      </c>
      <c r="Q101" s="237">
        <f>ROUND(E101*P101,2)</f>
        <v>0</v>
      </c>
      <c r="R101" s="239"/>
      <c r="S101" s="239" t="s">
        <v>99</v>
      </c>
      <c r="T101" s="240" t="s">
        <v>100</v>
      </c>
      <c r="U101" s="222">
        <v>0</v>
      </c>
      <c r="V101" s="222">
        <f>ROUND(E101*U101,2)</f>
        <v>0</v>
      </c>
      <c r="W101" s="222"/>
      <c r="X101" s="222" t="s">
        <v>101</v>
      </c>
      <c r="Y101" s="222" t="s">
        <v>102</v>
      </c>
      <c r="Z101" s="212"/>
      <c r="AA101" s="212"/>
      <c r="AB101" s="212"/>
      <c r="AC101" s="212"/>
      <c r="AD101" s="212"/>
      <c r="AE101" s="212"/>
      <c r="AF101" s="212"/>
      <c r="AG101" s="212" t="s">
        <v>103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ht="56.25" outlineLevel="2" x14ac:dyDescent="0.2">
      <c r="A102" s="219"/>
      <c r="B102" s="220"/>
      <c r="C102" s="248" t="s">
        <v>173</v>
      </c>
      <c r="D102" s="242"/>
      <c r="E102" s="242"/>
      <c r="F102" s="242"/>
      <c r="G102" s="242"/>
      <c r="H102" s="222"/>
      <c r="I102" s="222"/>
      <c r="J102" s="222"/>
      <c r="K102" s="222"/>
      <c r="L102" s="222"/>
      <c r="M102" s="222"/>
      <c r="N102" s="221"/>
      <c r="O102" s="221"/>
      <c r="P102" s="221"/>
      <c r="Q102" s="221"/>
      <c r="R102" s="222"/>
      <c r="S102" s="222"/>
      <c r="T102" s="222"/>
      <c r="U102" s="222"/>
      <c r="V102" s="222"/>
      <c r="W102" s="222"/>
      <c r="X102" s="222"/>
      <c r="Y102" s="222"/>
      <c r="Z102" s="212"/>
      <c r="AA102" s="212"/>
      <c r="AB102" s="212"/>
      <c r="AC102" s="212"/>
      <c r="AD102" s="212"/>
      <c r="AE102" s="212"/>
      <c r="AF102" s="212"/>
      <c r="AG102" s="212" t="s">
        <v>105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41" t="str">
        <f>C102</f>
        <v>Závěs navržený jako součást scénografického řešení expozice; tmavé, zcela neprůhledné provedení v břidlicově černé barvě na celou výšku mísnosti, vytvářející intimní a soustředěnou atmosféru prostoru; textilie z odolné tkaniny vhodné pro přímý kontakt s návštěvníky, se zvýšenou odolností proti znečištění a opotřebení, snadno udržovatelná; závěs s bohatým řasením pro plastický, „lesní“ charakter a práci se světlem; dodávka včetně minimalistické přisazené kolejnice s nenápadným vzhledem, umožňující plynulé ruční posouvání, včetně kompletního montážního materiálu; provedení vhodné pro dlouhodobý provoz ve veřejné expozici (nebo ekvivalent).</v>
      </c>
      <c r="BB102" s="212"/>
      <c r="BC102" s="212"/>
      <c r="BD102" s="212"/>
      <c r="BE102" s="212"/>
      <c r="BF102" s="212"/>
      <c r="BG102" s="212"/>
      <c r="BH102" s="212"/>
    </row>
    <row r="103" spans="1:60" outlineLevel="2" x14ac:dyDescent="0.2">
      <c r="A103" s="219"/>
      <c r="B103" s="220"/>
      <c r="C103" s="249"/>
      <c r="D103" s="243"/>
      <c r="E103" s="243"/>
      <c r="F103" s="243"/>
      <c r="G103" s="243"/>
      <c r="H103" s="222"/>
      <c r="I103" s="222"/>
      <c r="J103" s="222"/>
      <c r="K103" s="222"/>
      <c r="L103" s="222"/>
      <c r="M103" s="222"/>
      <c r="N103" s="221"/>
      <c r="O103" s="221"/>
      <c r="P103" s="221"/>
      <c r="Q103" s="221"/>
      <c r="R103" s="222"/>
      <c r="S103" s="222"/>
      <c r="T103" s="222"/>
      <c r="U103" s="222"/>
      <c r="V103" s="222"/>
      <c r="W103" s="222"/>
      <c r="X103" s="222"/>
      <c r="Y103" s="222"/>
      <c r="Z103" s="212"/>
      <c r="AA103" s="212"/>
      <c r="AB103" s="212"/>
      <c r="AC103" s="212"/>
      <c r="AD103" s="212"/>
      <c r="AE103" s="212"/>
      <c r="AF103" s="212"/>
      <c r="AG103" s="212" t="s">
        <v>106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1" x14ac:dyDescent="0.2">
      <c r="A104" s="234">
        <v>30</v>
      </c>
      <c r="B104" s="235" t="s">
        <v>174</v>
      </c>
      <c r="C104" s="247" t="s">
        <v>175</v>
      </c>
      <c r="D104" s="236" t="s">
        <v>98</v>
      </c>
      <c r="E104" s="237">
        <v>1</v>
      </c>
      <c r="F104" s="238"/>
      <c r="G104" s="239">
        <f>ROUND(E104*F104,2)</f>
        <v>0</v>
      </c>
      <c r="H104" s="238"/>
      <c r="I104" s="239">
        <f>ROUND(E104*H104,2)</f>
        <v>0</v>
      </c>
      <c r="J104" s="238"/>
      <c r="K104" s="239">
        <f>ROUND(E104*J104,2)</f>
        <v>0</v>
      </c>
      <c r="L104" s="239">
        <v>21</v>
      </c>
      <c r="M104" s="239">
        <f>G104*(1+L104/100)</f>
        <v>0</v>
      </c>
      <c r="N104" s="237">
        <v>0</v>
      </c>
      <c r="O104" s="237">
        <f>ROUND(E104*N104,2)</f>
        <v>0</v>
      </c>
      <c r="P104" s="237">
        <v>0</v>
      </c>
      <c r="Q104" s="237">
        <f>ROUND(E104*P104,2)</f>
        <v>0</v>
      </c>
      <c r="R104" s="239"/>
      <c r="S104" s="239" t="s">
        <v>99</v>
      </c>
      <c r="T104" s="240" t="s">
        <v>100</v>
      </c>
      <c r="U104" s="222">
        <v>0</v>
      </c>
      <c r="V104" s="222">
        <f>ROUND(E104*U104,2)</f>
        <v>0</v>
      </c>
      <c r="W104" s="222"/>
      <c r="X104" s="222" t="s">
        <v>101</v>
      </c>
      <c r="Y104" s="222" t="s">
        <v>102</v>
      </c>
      <c r="Z104" s="212"/>
      <c r="AA104" s="212"/>
      <c r="AB104" s="212"/>
      <c r="AC104" s="212"/>
      <c r="AD104" s="212"/>
      <c r="AE104" s="212"/>
      <c r="AF104" s="212"/>
      <c r="AG104" s="212" t="s">
        <v>103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2" x14ac:dyDescent="0.2">
      <c r="A105" s="219"/>
      <c r="B105" s="220"/>
      <c r="C105" s="248" t="s">
        <v>112</v>
      </c>
      <c r="D105" s="242"/>
      <c r="E105" s="242"/>
      <c r="F105" s="242"/>
      <c r="G105" s="242"/>
      <c r="H105" s="222"/>
      <c r="I105" s="222"/>
      <c r="J105" s="222"/>
      <c r="K105" s="222"/>
      <c r="L105" s="222"/>
      <c r="M105" s="222"/>
      <c r="N105" s="221"/>
      <c r="O105" s="221"/>
      <c r="P105" s="221"/>
      <c r="Q105" s="221"/>
      <c r="R105" s="222"/>
      <c r="S105" s="222"/>
      <c r="T105" s="222"/>
      <c r="U105" s="222"/>
      <c r="V105" s="222"/>
      <c r="W105" s="222"/>
      <c r="X105" s="222"/>
      <c r="Y105" s="222"/>
      <c r="Z105" s="212"/>
      <c r="AA105" s="212"/>
      <c r="AB105" s="212"/>
      <c r="AC105" s="212"/>
      <c r="AD105" s="212"/>
      <c r="AE105" s="212"/>
      <c r="AF105" s="212"/>
      <c r="AG105" s="212" t="s">
        <v>105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2" x14ac:dyDescent="0.2">
      <c r="A106" s="219"/>
      <c r="B106" s="220"/>
      <c r="C106" s="249"/>
      <c r="D106" s="243"/>
      <c r="E106" s="243"/>
      <c r="F106" s="243"/>
      <c r="G106" s="243"/>
      <c r="H106" s="222"/>
      <c r="I106" s="222"/>
      <c r="J106" s="222"/>
      <c r="K106" s="222"/>
      <c r="L106" s="222"/>
      <c r="M106" s="222"/>
      <c r="N106" s="221"/>
      <c r="O106" s="221"/>
      <c r="P106" s="221"/>
      <c r="Q106" s="221"/>
      <c r="R106" s="222"/>
      <c r="S106" s="222"/>
      <c r="T106" s="222"/>
      <c r="U106" s="222"/>
      <c r="V106" s="222"/>
      <c r="W106" s="222"/>
      <c r="X106" s="222"/>
      <c r="Y106" s="222"/>
      <c r="Z106" s="212"/>
      <c r="AA106" s="212"/>
      <c r="AB106" s="212"/>
      <c r="AC106" s="212"/>
      <c r="AD106" s="212"/>
      <c r="AE106" s="212"/>
      <c r="AF106" s="212"/>
      <c r="AG106" s="212" t="s">
        <v>106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 x14ac:dyDescent="0.2">
      <c r="A107" s="234">
        <v>31</v>
      </c>
      <c r="B107" s="235" t="s">
        <v>176</v>
      </c>
      <c r="C107" s="247" t="s">
        <v>177</v>
      </c>
      <c r="D107" s="236" t="s">
        <v>98</v>
      </c>
      <c r="E107" s="237">
        <v>1</v>
      </c>
      <c r="F107" s="238"/>
      <c r="G107" s="239">
        <f>ROUND(E107*F107,2)</f>
        <v>0</v>
      </c>
      <c r="H107" s="238"/>
      <c r="I107" s="239">
        <f>ROUND(E107*H107,2)</f>
        <v>0</v>
      </c>
      <c r="J107" s="238"/>
      <c r="K107" s="239">
        <f>ROUND(E107*J107,2)</f>
        <v>0</v>
      </c>
      <c r="L107" s="239">
        <v>21</v>
      </c>
      <c r="M107" s="239">
        <f>G107*(1+L107/100)</f>
        <v>0</v>
      </c>
      <c r="N107" s="237">
        <v>0</v>
      </c>
      <c r="O107" s="237">
        <f>ROUND(E107*N107,2)</f>
        <v>0</v>
      </c>
      <c r="P107" s="237">
        <v>0</v>
      </c>
      <c r="Q107" s="237">
        <f>ROUND(E107*P107,2)</f>
        <v>0</v>
      </c>
      <c r="R107" s="239"/>
      <c r="S107" s="239" t="s">
        <v>99</v>
      </c>
      <c r="T107" s="240" t="s">
        <v>100</v>
      </c>
      <c r="U107" s="222">
        <v>0</v>
      </c>
      <c r="V107" s="222">
        <f>ROUND(E107*U107,2)</f>
        <v>0</v>
      </c>
      <c r="W107" s="222"/>
      <c r="X107" s="222" t="s">
        <v>101</v>
      </c>
      <c r="Y107" s="222" t="s">
        <v>102</v>
      </c>
      <c r="Z107" s="212"/>
      <c r="AA107" s="212"/>
      <c r="AB107" s="212"/>
      <c r="AC107" s="212"/>
      <c r="AD107" s="212"/>
      <c r="AE107" s="212"/>
      <c r="AF107" s="212"/>
      <c r="AG107" s="212" t="s">
        <v>103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ht="56.25" outlineLevel="2" x14ac:dyDescent="0.2">
      <c r="A108" s="219"/>
      <c r="B108" s="220"/>
      <c r="C108" s="248" t="s">
        <v>178</v>
      </c>
      <c r="D108" s="242"/>
      <c r="E108" s="242"/>
      <c r="F108" s="242"/>
      <c r="G108" s="242"/>
      <c r="H108" s="222"/>
      <c r="I108" s="222"/>
      <c r="J108" s="222"/>
      <c r="K108" s="222"/>
      <c r="L108" s="222"/>
      <c r="M108" s="222"/>
      <c r="N108" s="221"/>
      <c r="O108" s="221"/>
      <c r="P108" s="221"/>
      <c r="Q108" s="221"/>
      <c r="R108" s="222"/>
      <c r="S108" s="222"/>
      <c r="T108" s="222"/>
      <c r="U108" s="222"/>
      <c r="V108" s="222"/>
      <c r="W108" s="222"/>
      <c r="X108" s="222"/>
      <c r="Y108" s="222"/>
      <c r="Z108" s="212"/>
      <c r="AA108" s="212"/>
      <c r="AB108" s="212"/>
      <c r="AC108" s="212"/>
      <c r="AD108" s="212"/>
      <c r="AE108" s="212"/>
      <c r="AF108" s="212"/>
      <c r="AG108" s="212" t="s">
        <v>105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41" t="str">
        <f>C108</f>
        <v>Polohovací elektrický stůl, rozměr pracovní plochy 80 × 140 cm, určený pro kancelářské a veřejné prostory; vybaven elektrickým výškovým mechanismem s plynulým nastavením ve výškovém rozsahu 70 – 150 cm, ovládaným ergonomickým panelem; stolní deska z březové překližky tl. 20 mm s třemi vrstvami matného polyuretanového laku pro zvýšenou odolnost povrchu a snadnou údržbu; podnož s elektrickým pohonem ve černém matném laku, robustní konstrukce z oceli nebo ekvivalentního materiálu zajišťující stabilitu v celém rozsahu výšky; napájení 230 V s bezpečnostními prvky proti přetížení a kolizím; snadná montáž a uvedení do provozu (nebo ekvivalent).</v>
      </c>
      <c r="BB108" s="212"/>
      <c r="BC108" s="212"/>
      <c r="BD108" s="212"/>
      <c r="BE108" s="212"/>
      <c r="BF108" s="212"/>
      <c r="BG108" s="212"/>
      <c r="BH108" s="212"/>
    </row>
    <row r="109" spans="1:60" outlineLevel="2" x14ac:dyDescent="0.2">
      <c r="A109" s="219"/>
      <c r="B109" s="220"/>
      <c r="C109" s="249"/>
      <c r="D109" s="243"/>
      <c r="E109" s="243"/>
      <c r="F109" s="243"/>
      <c r="G109" s="243"/>
      <c r="H109" s="222"/>
      <c r="I109" s="222"/>
      <c r="J109" s="222"/>
      <c r="K109" s="222"/>
      <c r="L109" s="222"/>
      <c r="M109" s="222"/>
      <c r="N109" s="221"/>
      <c r="O109" s="221"/>
      <c r="P109" s="221"/>
      <c r="Q109" s="221"/>
      <c r="R109" s="222"/>
      <c r="S109" s="222"/>
      <c r="T109" s="222"/>
      <c r="U109" s="222"/>
      <c r="V109" s="222"/>
      <c r="W109" s="222"/>
      <c r="X109" s="222"/>
      <c r="Y109" s="222"/>
      <c r="Z109" s="212"/>
      <c r="AA109" s="212"/>
      <c r="AB109" s="212"/>
      <c r="AC109" s="212"/>
      <c r="AD109" s="212"/>
      <c r="AE109" s="212"/>
      <c r="AF109" s="212"/>
      <c r="AG109" s="212" t="s">
        <v>106</v>
      </c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1" x14ac:dyDescent="0.2">
      <c r="A110" s="234">
        <v>32</v>
      </c>
      <c r="B110" s="235" t="s">
        <v>179</v>
      </c>
      <c r="C110" s="247" t="s">
        <v>108</v>
      </c>
      <c r="D110" s="236" t="s">
        <v>98</v>
      </c>
      <c r="E110" s="237">
        <v>2</v>
      </c>
      <c r="F110" s="238"/>
      <c r="G110" s="239">
        <f>ROUND(E110*F110,2)</f>
        <v>0</v>
      </c>
      <c r="H110" s="238"/>
      <c r="I110" s="239">
        <f>ROUND(E110*H110,2)</f>
        <v>0</v>
      </c>
      <c r="J110" s="238"/>
      <c r="K110" s="239">
        <f>ROUND(E110*J110,2)</f>
        <v>0</v>
      </c>
      <c r="L110" s="239">
        <v>21</v>
      </c>
      <c r="M110" s="239">
        <f>G110*(1+L110/100)</f>
        <v>0</v>
      </c>
      <c r="N110" s="237">
        <v>0</v>
      </c>
      <c r="O110" s="237">
        <f>ROUND(E110*N110,2)</f>
        <v>0</v>
      </c>
      <c r="P110" s="237">
        <v>0</v>
      </c>
      <c r="Q110" s="237">
        <f>ROUND(E110*P110,2)</f>
        <v>0</v>
      </c>
      <c r="R110" s="239"/>
      <c r="S110" s="239" t="s">
        <v>99</v>
      </c>
      <c r="T110" s="240" t="s">
        <v>100</v>
      </c>
      <c r="U110" s="222">
        <v>0</v>
      </c>
      <c r="V110" s="222">
        <f>ROUND(E110*U110,2)</f>
        <v>0</v>
      </c>
      <c r="W110" s="222"/>
      <c r="X110" s="222" t="s">
        <v>101</v>
      </c>
      <c r="Y110" s="222" t="s">
        <v>102</v>
      </c>
      <c r="Z110" s="212"/>
      <c r="AA110" s="212"/>
      <c r="AB110" s="212"/>
      <c r="AC110" s="212"/>
      <c r="AD110" s="212"/>
      <c r="AE110" s="212"/>
      <c r="AF110" s="212"/>
      <c r="AG110" s="212" t="s">
        <v>103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ht="45" outlineLevel="2" x14ac:dyDescent="0.2">
      <c r="A111" s="219"/>
      <c r="B111" s="220"/>
      <c r="C111" s="248" t="s">
        <v>180</v>
      </c>
      <c r="D111" s="242"/>
      <c r="E111" s="242"/>
      <c r="F111" s="242"/>
      <c r="G111" s="242"/>
      <c r="H111" s="222"/>
      <c r="I111" s="222"/>
      <c r="J111" s="222"/>
      <c r="K111" s="222"/>
      <c r="L111" s="222"/>
      <c r="M111" s="222"/>
      <c r="N111" s="221"/>
      <c r="O111" s="221"/>
      <c r="P111" s="221"/>
      <c r="Q111" s="221"/>
      <c r="R111" s="222"/>
      <c r="S111" s="222"/>
      <c r="T111" s="222"/>
      <c r="U111" s="222"/>
      <c r="V111" s="222"/>
      <c r="W111" s="222"/>
      <c r="X111" s="222"/>
      <c r="Y111" s="222"/>
      <c r="Z111" s="212"/>
      <c r="AA111" s="212"/>
      <c r="AB111" s="212"/>
      <c r="AC111" s="212"/>
      <c r="AD111" s="212"/>
      <c r="AE111" s="212"/>
      <c r="AF111" s="212"/>
      <c r="AG111" s="212" t="s">
        <v>105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41" t="str">
        <f>C111</f>
        <v>konferenční židle určená pro použití v administrativních a veřejných prostorách; stabilní kovová podnož s povrchovou úpravou černým matným lakem, navržená pro každodenní provoz; sedák z tvarované březové překližky s hladce opracovanými hranami a ochrannou povrchovou úpravou, zajišťující snadnou údržbu; konstrukce bez čalounění a pohyblivých částí, s jednoduchým a nadčasovým designem odpovídajícím střednímu cenovému standardu, vhodná pro jednací místnosti, konferenční prostory a veřejné interiéry (nebo ekvivalent).</v>
      </c>
      <c r="BB111" s="212"/>
      <c r="BC111" s="212"/>
      <c r="BD111" s="212"/>
      <c r="BE111" s="212"/>
      <c r="BF111" s="212"/>
      <c r="BG111" s="212"/>
      <c r="BH111" s="212"/>
    </row>
    <row r="112" spans="1:60" outlineLevel="2" x14ac:dyDescent="0.2">
      <c r="A112" s="219"/>
      <c r="B112" s="220"/>
      <c r="C112" s="249"/>
      <c r="D112" s="243"/>
      <c r="E112" s="243"/>
      <c r="F112" s="243"/>
      <c r="G112" s="243"/>
      <c r="H112" s="222"/>
      <c r="I112" s="222"/>
      <c r="J112" s="222"/>
      <c r="K112" s="222"/>
      <c r="L112" s="222"/>
      <c r="M112" s="222"/>
      <c r="N112" s="221"/>
      <c r="O112" s="221"/>
      <c r="P112" s="221"/>
      <c r="Q112" s="221"/>
      <c r="R112" s="222"/>
      <c r="S112" s="222"/>
      <c r="T112" s="222"/>
      <c r="U112" s="222"/>
      <c r="V112" s="222"/>
      <c r="W112" s="222"/>
      <c r="X112" s="222"/>
      <c r="Y112" s="222"/>
      <c r="Z112" s="212"/>
      <c r="AA112" s="212"/>
      <c r="AB112" s="212"/>
      <c r="AC112" s="212"/>
      <c r="AD112" s="212"/>
      <c r="AE112" s="212"/>
      <c r="AF112" s="212"/>
      <c r="AG112" s="212" t="s">
        <v>106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1" x14ac:dyDescent="0.2">
      <c r="A113" s="234">
        <v>33</v>
      </c>
      <c r="B113" s="235" t="s">
        <v>181</v>
      </c>
      <c r="C113" s="247" t="s">
        <v>125</v>
      </c>
      <c r="D113" s="236" t="s">
        <v>98</v>
      </c>
      <c r="E113" s="237">
        <v>2</v>
      </c>
      <c r="F113" s="238"/>
      <c r="G113" s="239">
        <f>ROUND(E113*F113,2)</f>
        <v>0</v>
      </c>
      <c r="H113" s="238"/>
      <c r="I113" s="239">
        <f>ROUND(E113*H113,2)</f>
        <v>0</v>
      </c>
      <c r="J113" s="238"/>
      <c r="K113" s="239">
        <f>ROUND(E113*J113,2)</f>
        <v>0</v>
      </c>
      <c r="L113" s="239">
        <v>21</v>
      </c>
      <c r="M113" s="239">
        <f>G113*(1+L113/100)</f>
        <v>0</v>
      </c>
      <c r="N113" s="237">
        <v>0</v>
      </c>
      <c r="O113" s="237">
        <f>ROUND(E113*N113,2)</f>
        <v>0</v>
      </c>
      <c r="P113" s="237">
        <v>0</v>
      </c>
      <c r="Q113" s="237">
        <f>ROUND(E113*P113,2)</f>
        <v>0</v>
      </c>
      <c r="R113" s="239"/>
      <c r="S113" s="239" t="s">
        <v>99</v>
      </c>
      <c r="T113" s="240" t="s">
        <v>100</v>
      </c>
      <c r="U113" s="222">
        <v>0</v>
      </c>
      <c r="V113" s="222">
        <f>ROUND(E113*U113,2)</f>
        <v>0</v>
      </c>
      <c r="W113" s="222"/>
      <c r="X113" s="222" t="s">
        <v>101</v>
      </c>
      <c r="Y113" s="222" t="s">
        <v>102</v>
      </c>
      <c r="Z113" s="212"/>
      <c r="AA113" s="212"/>
      <c r="AB113" s="212"/>
      <c r="AC113" s="212"/>
      <c r="AD113" s="212"/>
      <c r="AE113" s="212"/>
      <c r="AF113" s="212"/>
      <c r="AG113" s="212" t="s">
        <v>103</v>
      </c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2" x14ac:dyDescent="0.2">
      <c r="A114" s="219"/>
      <c r="B114" s="220"/>
      <c r="C114" s="248" t="s">
        <v>126</v>
      </c>
      <c r="D114" s="242"/>
      <c r="E114" s="242"/>
      <c r="F114" s="242"/>
      <c r="G114" s="242"/>
      <c r="H114" s="222"/>
      <c r="I114" s="222"/>
      <c r="J114" s="222"/>
      <c r="K114" s="222"/>
      <c r="L114" s="222"/>
      <c r="M114" s="222"/>
      <c r="N114" s="221"/>
      <c r="O114" s="221"/>
      <c r="P114" s="221"/>
      <c r="Q114" s="221"/>
      <c r="R114" s="222"/>
      <c r="S114" s="222"/>
      <c r="T114" s="222"/>
      <c r="U114" s="222"/>
      <c r="V114" s="222"/>
      <c r="W114" s="222"/>
      <c r="X114" s="222"/>
      <c r="Y114" s="222"/>
      <c r="Z114" s="212"/>
      <c r="AA114" s="212"/>
      <c r="AB114" s="212"/>
      <c r="AC114" s="212"/>
      <c r="AD114" s="212"/>
      <c r="AE114" s="212"/>
      <c r="AF114" s="212"/>
      <c r="AG114" s="212" t="s">
        <v>105</v>
      </c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2" x14ac:dyDescent="0.2">
      <c r="A115" s="219"/>
      <c r="B115" s="220"/>
      <c r="C115" s="249"/>
      <c r="D115" s="243"/>
      <c r="E115" s="243"/>
      <c r="F115" s="243"/>
      <c r="G115" s="243"/>
      <c r="H115" s="222"/>
      <c r="I115" s="222"/>
      <c r="J115" s="222"/>
      <c r="K115" s="222"/>
      <c r="L115" s="222"/>
      <c r="M115" s="222"/>
      <c r="N115" s="221"/>
      <c r="O115" s="221"/>
      <c r="P115" s="221"/>
      <c r="Q115" s="221"/>
      <c r="R115" s="222"/>
      <c r="S115" s="222"/>
      <c r="T115" s="222"/>
      <c r="U115" s="222"/>
      <c r="V115" s="222"/>
      <c r="W115" s="222"/>
      <c r="X115" s="222"/>
      <c r="Y115" s="222"/>
      <c r="Z115" s="212"/>
      <c r="AA115" s="212"/>
      <c r="AB115" s="212"/>
      <c r="AC115" s="212"/>
      <c r="AD115" s="212"/>
      <c r="AE115" s="212"/>
      <c r="AF115" s="212"/>
      <c r="AG115" s="212" t="s">
        <v>106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1" x14ac:dyDescent="0.2">
      <c r="A116" s="234">
        <v>34</v>
      </c>
      <c r="B116" s="235" t="s">
        <v>182</v>
      </c>
      <c r="C116" s="247" t="s">
        <v>183</v>
      </c>
      <c r="D116" s="236" t="s">
        <v>98</v>
      </c>
      <c r="E116" s="237">
        <v>1</v>
      </c>
      <c r="F116" s="238"/>
      <c r="G116" s="239">
        <f>ROUND(E116*F116,2)</f>
        <v>0</v>
      </c>
      <c r="H116" s="238"/>
      <c r="I116" s="239">
        <f>ROUND(E116*H116,2)</f>
        <v>0</v>
      </c>
      <c r="J116" s="238"/>
      <c r="K116" s="239">
        <f>ROUND(E116*J116,2)</f>
        <v>0</v>
      </c>
      <c r="L116" s="239">
        <v>21</v>
      </c>
      <c r="M116" s="239">
        <f>G116*(1+L116/100)</f>
        <v>0</v>
      </c>
      <c r="N116" s="237">
        <v>0</v>
      </c>
      <c r="O116" s="237">
        <f>ROUND(E116*N116,2)</f>
        <v>0</v>
      </c>
      <c r="P116" s="237">
        <v>0</v>
      </c>
      <c r="Q116" s="237">
        <f>ROUND(E116*P116,2)</f>
        <v>0</v>
      </c>
      <c r="R116" s="239"/>
      <c r="S116" s="239" t="s">
        <v>99</v>
      </c>
      <c r="T116" s="240" t="s">
        <v>100</v>
      </c>
      <c r="U116" s="222">
        <v>0</v>
      </c>
      <c r="V116" s="222">
        <f>ROUND(E116*U116,2)</f>
        <v>0</v>
      </c>
      <c r="W116" s="222"/>
      <c r="X116" s="222" t="s">
        <v>101</v>
      </c>
      <c r="Y116" s="222" t="s">
        <v>102</v>
      </c>
      <c r="Z116" s="212"/>
      <c r="AA116" s="212"/>
      <c r="AB116" s="212"/>
      <c r="AC116" s="212"/>
      <c r="AD116" s="212"/>
      <c r="AE116" s="212"/>
      <c r="AF116" s="212"/>
      <c r="AG116" s="212" t="s">
        <v>103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2" x14ac:dyDescent="0.2">
      <c r="A117" s="219"/>
      <c r="B117" s="220"/>
      <c r="C117" s="248" t="s">
        <v>112</v>
      </c>
      <c r="D117" s="242"/>
      <c r="E117" s="242"/>
      <c r="F117" s="242"/>
      <c r="G117" s="242"/>
      <c r="H117" s="222"/>
      <c r="I117" s="222"/>
      <c r="J117" s="222"/>
      <c r="K117" s="222"/>
      <c r="L117" s="222"/>
      <c r="M117" s="222"/>
      <c r="N117" s="221"/>
      <c r="O117" s="221"/>
      <c r="P117" s="221"/>
      <c r="Q117" s="221"/>
      <c r="R117" s="222"/>
      <c r="S117" s="222"/>
      <c r="T117" s="222"/>
      <c r="U117" s="222"/>
      <c r="V117" s="222"/>
      <c r="W117" s="222"/>
      <c r="X117" s="222"/>
      <c r="Y117" s="222"/>
      <c r="Z117" s="212"/>
      <c r="AA117" s="212"/>
      <c r="AB117" s="212"/>
      <c r="AC117" s="212"/>
      <c r="AD117" s="212"/>
      <c r="AE117" s="212"/>
      <c r="AF117" s="212"/>
      <c r="AG117" s="212" t="s">
        <v>105</v>
      </c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2" x14ac:dyDescent="0.2">
      <c r="A118" s="219"/>
      <c r="B118" s="220"/>
      <c r="C118" s="249"/>
      <c r="D118" s="243"/>
      <c r="E118" s="243"/>
      <c r="F118" s="243"/>
      <c r="G118" s="243"/>
      <c r="H118" s="222"/>
      <c r="I118" s="222"/>
      <c r="J118" s="222"/>
      <c r="K118" s="222"/>
      <c r="L118" s="222"/>
      <c r="M118" s="222"/>
      <c r="N118" s="221"/>
      <c r="O118" s="221"/>
      <c r="P118" s="221"/>
      <c r="Q118" s="221"/>
      <c r="R118" s="222"/>
      <c r="S118" s="222"/>
      <c r="T118" s="222"/>
      <c r="U118" s="222"/>
      <c r="V118" s="222"/>
      <c r="W118" s="222"/>
      <c r="X118" s="222"/>
      <c r="Y118" s="222"/>
      <c r="Z118" s="212"/>
      <c r="AA118" s="212"/>
      <c r="AB118" s="212"/>
      <c r="AC118" s="212"/>
      <c r="AD118" s="212"/>
      <c r="AE118" s="212"/>
      <c r="AF118" s="212"/>
      <c r="AG118" s="212" t="s">
        <v>106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x14ac:dyDescent="0.2">
      <c r="A119" s="227" t="s">
        <v>94</v>
      </c>
      <c r="B119" s="228" t="s">
        <v>63</v>
      </c>
      <c r="C119" s="246" t="s">
        <v>64</v>
      </c>
      <c r="D119" s="229"/>
      <c r="E119" s="230"/>
      <c r="F119" s="231"/>
      <c r="G119" s="231">
        <f>SUMIF(AG120:AG159,"&lt;&gt;NOR",G120:G159)</f>
        <v>0</v>
      </c>
      <c r="H119" s="231"/>
      <c r="I119" s="231">
        <f>SUM(I120:I159)</f>
        <v>0</v>
      </c>
      <c r="J119" s="231"/>
      <c r="K119" s="231">
        <f>SUM(K120:K159)</f>
        <v>0</v>
      </c>
      <c r="L119" s="231"/>
      <c r="M119" s="231">
        <f>SUM(M120:M159)</f>
        <v>0</v>
      </c>
      <c r="N119" s="230"/>
      <c r="O119" s="230">
        <f>SUM(O120:O159)</f>
        <v>0</v>
      </c>
      <c r="P119" s="230"/>
      <c r="Q119" s="230">
        <f>SUM(Q120:Q159)</f>
        <v>0</v>
      </c>
      <c r="R119" s="231"/>
      <c r="S119" s="231"/>
      <c r="T119" s="232"/>
      <c r="U119" s="226"/>
      <c r="V119" s="226">
        <f>SUM(V120:V159)</f>
        <v>0</v>
      </c>
      <c r="W119" s="226"/>
      <c r="X119" s="226"/>
      <c r="Y119" s="226"/>
      <c r="AG119" t="s">
        <v>95</v>
      </c>
    </row>
    <row r="120" spans="1:60" outlineLevel="1" x14ac:dyDescent="0.2">
      <c r="A120" s="234">
        <v>35</v>
      </c>
      <c r="B120" s="235" t="s">
        <v>184</v>
      </c>
      <c r="C120" s="247" t="s">
        <v>185</v>
      </c>
      <c r="D120" s="236" t="s">
        <v>98</v>
      </c>
      <c r="E120" s="237">
        <v>10</v>
      </c>
      <c r="F120" s="238"/>
      <c r="G120" s="239">
        <f>ROUND(E120*F120,2)</f>
        <v>0</v>
      </c>
      <c r="H120" s="238"/>
      <c r="I120" s="239">
        <f>ROUND(E120*H120,2)</f>
        <v>0</v>
      </c>
      <c r="J120" s="238"/>
      <c r="K120" s="239">
        <f>ROUND(E120*J120,2)</f>
        <v>0</v>
      </c>
      <c r="L120" s="239">
        <v>21</v>
      </c>
      <c r="M120" s="239">
        <f>G120*(1+L120/100)</f>
        <v>0</v>
      </c>
      <c r="N120" s="237">
        <v>0</v>
      </c>
      <c r="O120" s="237">
        <f>ROUND(E120*N120,2)</f>
        <v>0</v>
      </c>
      <c r="P120" s="237">
        <v>0</v>
      </c>
      <c r="Q120" s="237">
        <f>ROUND(E120*P120,2)</f>
        <v>0</v>
      </c>
      <c r="R120" s="239"/>
      <c r="S120" s="239" t="s">
        <v>99</v>
      </c>
      <c r="T120" s="240" t="s">
        <v>100</v>
      </c>
      <c r="U120" s="222">
        <v>0</v>
      </c>
      <c r="V120" s="222">
        <f>ROUND(E120*U120,2)</f>
        <v>0</v>
      </c>
      <c r="W120" s="222"/>
      <c r="X120" s="222" t="s">
        <v>101</v>
      </c>
      <c r="Y120" s="222" t="s">
        <v>102</v>
      </c>
      <c r="Z120" s="212"/>
      <c r="AA120" s="212"/>
      <c r="AB120" s="212"/>
      <c r="AC120" s="212"/>
      <c r="AD120" s="212"/>
      <c r="AE120" s="212"/>
      <c r="AF120" s="212"/>
      <c r="AG120" s="212" t="s">
        <v>103</v>
      </c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2" x14ac:dyDescent="0.2">
      <c r="A121" s="219"/>
      <c r="B121" s="220"/>
      <c r="C121" s="252"/>
      <c r="D121" s="245"/>
      <c r="E121" s="245"/>
      <c r="F121" s="245"/>
      <c r="G121" s="245"/>
      <c r="H121" s="222"/>
      <c r="I121" s="222"/>
      <c r="J121" s="222"/>
      <c r="K121" s="222"/>
      <c r="L121" s="222"/>
      <c r="M121" s="222"/>
      <c r="N121" s="221"/>
      <c r="O121" s="221"/>
      <c r="P121" s="221"/>
      <c r="Q121" s="221"/>
      <c r="R121" s="222"/>
      <c r="S121" s="222"/>
      <c r="T121" s="222"/>
      <c r="U121" s="222"/>
      <c r="V121" s="222"/>
      <c r="W121" s="222"/>
      <c r="X121" s="222"/>
      <c r="Y121" s="222"/>
      <c r="Z121" s="212"/>
      <c r="AA121" s="212"/>
      <c r="AB121" s="212"/>
      <c r="AC121" s="212"/>
      <c r="AD121" s="212"/>
      <c r="AE121" s="212"/>
      <c r="AF121" s="212"/>
      <c r="AG121" s="212" t="s">
        <v>106</v>
      </c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ht="22.5" outlineLevel="1" x14ac:dyDescent="0.2">
      <c r="A122" s="234">
        <v>36</v>
      </c>
      <c r="B122" s="235" t="s">
        <v>186</v>
      </c>
      <c r="C122" s="247" t="s">
        <v>187</v>
      </c>
      <c r="D122" s="236" t="s">
        <v>98</v>
      </c>
      <c r="E122" s="237">
        <v>3</v>
      </c>
      <c r="F122" s="238"/>
      <c r="G122" s="239">
        <f>ROUND(E122*F122,2)</f>
        <v>0</v>
      </c>
      <c r="H122" s="238"/>
      <c r="I122" s="239">
        <f>ROUND(E122*H122,2)</f>
        <v>0</v>
      </c>
      <c r="J122" s="238"/>
      <c r="K122" s="239">
        <f>ROUND(E122*J122,2)</f>
        <v>0</v>
      </c>
      <c r="L122" s="239">
        <v>21</v>
      </c>
      <c r="M122" s="239">
        <f>G122*(1+L122/100)</f>
        <v>0</v>
      </c>
      <c r="N122" s="237">
        <v>0</v>
      </c>
      <c r="O122" s="237">
        <f>ROUND(E122*N122,2)</f>
        <v>0</v>
      </c>
      <c r="P122" s="237">
        <v>0</v>
      </c>
      <c r="Q122" s="237">
        <f>ROUND(E122*P122,2)</f>
        <v>0</v>
      </c>
      <c r="R122" s="239"/>
      <c r="S122" s="239" t="s">
        <v>99</v>
      </c>
      <c r="T122" s="240" t="s">
        <v>100</v>
      </c>
      <c r="U122" s="222">
        <v>0</v>
      </c>
      <c r="V122" s="222">
        <f>ROUND(E122*U122,2)</f>
        <v>0</v>
      </c>
      <c r="W122" s="222"/>
      <c r="X122" s="222" t="s">
        <v>101</v>
      </c>
      <c r="Y122" s="222" t="s">
        <v>102</v>
      </c>
      <c r="Z122" s="212"/>
      <c r="AA122" s="212"/>
      <c r="AB122" s="212"/>
      <c r="AC122" s="212"/>
      <c r="AD122" s="212"/>
      <c r="AE122" s="212"/>
      <c r="AF122" s="212"/>
      <c r="AG122" s="212" t="s">
        <v>103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2" x14ac:dyDescent="0.2">
      <c r="A123" s="219"/>
      <c r="B123" s="220"/>
      <c r="C123" s="252"/>
      <c r="D123" s="245"/>
      <c r="E123" s="245"/>
      <c r="F123" s="245"/>
      <c r="G123" s="245"/>
      <c r="H123" s="222"/>
      <c r="I123" s="222"/>
      <c r="J123" s="222"/>
      <c r="K123" s="222"/>
      <c r="L123" s="222"/>
      <c r="M123" s="222"/>
      <c r="N123" s="221"/>
      <c r="O123" s="221"/>
      <c r="P123" s="221"/>
      <c r="Q123" s="221"/>
      <c r="R123" s="222"/>
      <c r="S123" s="222"/>
      <c r="T123" s="222"/>
      <c r="U123" s="222"/>
      <c r="V123" s="222"/>
      <c r="W123" s="222"/>
      <c r="X123" s="222"/>
      <c r="Y123" s="222"/>
      <c r="Z123" s="212"/>
      <c r="AA123" s="212"/>
      <c r="AB123" s="212"/>
      <c r="AC123" s="212"/>
      <c r="AD123" s="212"/>
      <c r="AE123" s="212"/>
      <c r="AF123" s="212"/>
      <c r="AG123" s="212" t="s">
        <v>106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ht="22.5" outlineLevel="1" x14ac:dyDescent="0.2">
      <c r="A124" s="234">
        <v>37</v>
      </c>
      <c r="B124" s="235" t="s">
        <v>188</v>
      </c>
      <c r="C124" s="247" t="s">
        <v>189</v>
      </c>
      <c r="D124" s="236" t="s">
        <v>98</v>
      </c>
      <c r="E124" s="237">
        <v>1</v>
      </c>
      <c r="F124" s="238"/>
      <c r="G124" s="239">
        <f>ROUND(E124*F124,2)</f>
        <v>0</v>
      </c>
      <c r="H124" s="238"/>
      <c r="I124" s="239">
        <f>ROUND(E124*H124,2)</f>
        <v>0</v>
      </c>
      <c r="J124" s="238"/>
      <c r="K124" s="239">
        <f>ROUND(E124*J124,2)</f>
        <v>0</v>
      </c>
      <c r="L124" s="239">
        <v>21</v>
      </c>
      <c r="M124" s="239">
        <f>G124*(1+L124/100)</f>
        <v>0</v>
      </c>
      <c r="N124" s="237">
        <v>0</v>
      </c>
      <c r="O124" s="237">
        <f>ROUND(E124*N124,2)</f>
        <v>0</v>
      </c>
      <c r="P124" s="237">
        <v>0</v>
      </c>
      <c r="Q124" s="237">
        <f>ROUND(E124*P124,2)</f>
        <v>0</v>
      </c>
      <c r="R124" s="239"/>
      <c r="S124" s="239" t="s">
        <v>99</v>
      </c>
      <c r="T124" s="240" t="s">
        <v>100</v>
      </c>
      <c r="U124" s="222">
        <v>0</v>
      </c>
      <c r="V124" s="222">
        <f>ROUND(E124*U124,2)</f>
        <v>0</v>
      </c>
      <c r="W124" s="222"/>
      <c r="X124" s="222" t="s">
        <v>101</v>
      </c>
      <c r="Y124" s="222" t="s">
        <v>102</v>
      </c>
      <c r="Z124" s="212"/>
      <c r="AA124" s="212"/>
      <c r="AB124" s="212"/>
      <c r="AC124" s="212"/>
      <c r="AD124" s="212"/>
      <c r="AE124" s="212"/>
      <c r="AF124" s="212"/>
      <c r="AG124" s="212" t="s">
        <v>103</v>
      </c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2" x14ac:dyDescent="0.2">
      <c r="A125" s="219"/>
      <c r="B125" s="220"/>
      <c r="C125" s="252"/>
      <c r="D125" s="245"/>
      <c r="E125" s="245"/>
      <c r="F125" s="245"/>
      <c r="G125" s="245"/>
      <c r="H125" s="222"/>
      <c r="I125" s="222"/>
      <c r="J125" s="222"/>
      <c r="K125" s="222"/>
      <c r="L125" s="222"/>
      <c r="M125" s="222"/>
      <c r="N125" s="221"/>
      <c r="O125" s="221"/>
      <c r="P125" s="221"/>
      <c r="Q125" s="221"/>
      <c r="R125" s="222"/>
      <c r="S125" s="222"/>
      <c r="T125" s="222"/>
      <c r="U125" s="222"/>
      <c r="V125" s="222"/>
      <c r="W125" s="222"/>
      <c r="X125" s="222"/>
      <c r="Y125" s="222"/>
      <c r="Z125" s="212"/>
      <c r="AA125" s="212"/>
      <c r="AB125" s="212"/>
      <c r="AC125" s="212"/>
      <c r="AD125" s="212"/>
      <c r="AE125" s="212"/>
      <c r="AF125" s="212"/>
      <c r="AG125" s="212" t="s">
        <v>106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ht="22.5" outlineLevel="1" x14ac:dyDescent="0.2">
      <c r="A126" s="234">
        <v>38</v>
      </c>
      <c r="B126" s="235" t="s">
        <v>190</v>
      </c>
      <c r="C126" s="247" t="s">
        <v>191</v>
      </c>
      <c r="D126" s="236" t="s">
        <v>98</v>
      </c>
      <c r="E126" s="237">
        <v>1</v>
      </c>
      <c r="F126" s="238"/>
      <c r="G126" s="239">
        <f>ROUND(E126*F126,2)</f>
        <v>0</v>
      </c>
      <c r="H126" s="238"/>
      <c r="I126" s="239">
        <f>ROUND(E126*H126,2)</f>
        <v>0</v>
      </c>
      <c r="J126" s="238"/>
      <c r="K126" s="239">
        <f>ROUND(E126*J126,2)</f>
        <v>0</v>
      </c>
      <c r="L126" s="239">
        <v>21</v>
      </c>
      <c r="M126" s="239">
        <f>G126*(1+L126/100)</f>
        <v>0</v>
      </c>
      <c r="N126" s="237">
        <v>0</v>
      </c>
      <c r="O126" s="237">
        <f>ROUND(E126*N126,2)</f>
        <v>0</v>
      </c>
      <c r="P126" s="237">
        <v>0</v>
      </c>
      <c r="Q126" s="237">
        <f>ROUND(E126*P126,2)</f>
        <v>0</v>
      </c>
      <c r="R126" s="239"/>
      <c r="S126" s="239" t="s">
        <v>99</v>
      </c>
      <c r="T126" s="240" t="s">
        <v>100</v>
      </c>
      <c r="U126" s="222">
        <v>0</v>
      </c>
      <c r="V126" s="222">
        <f>ROUND(E126*U126,2)</f>
        <v>0</v>
      </c>
      <c r="W126" s="222"/>
      <c r="X126" s="222" t="s">
        <v>101</v>
      </c>
      <c r="Y126" s="222" t="s">
        <v>102</v>
      </c>
      <c r="Z126" s="212"/>
      <c r="AA126" s="212"/>
      <c r="AB126" s="212"/>
      <c r="AC126" s="212"/>
      <c r="AD126" s="212"/>
      <c r="AE126" s="212"/>
      <c r="AF126" s="212"/>
      <c r="AG126" s="212" t="s">
        <v>103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2" x14ac:dyDescent="0.2">
      <c r="A127" s="219"/>
      <c r="B127" s="220"/>
      <c r="C127" s="252"/>
      <c r="D127" s="245"/>
      <c r="E127" s="245"/>
      <c r="F127" s="245"/>
      <c r="G127" s="245"/>
      <c r="H127" s="222"/>
      <c r="I127" s="222"/>
      <c r="J127" s="222"/>
      <c r="K127" s="222"/>
      <c r="L127" s="222"/>
      <c r="M127" s="222"/>
      <c r="N127" s="221"/>
      <c r="O127" s="221"/>
      <c r="P127" s="221"/>
      <c r="Q127" s="221"/>
      <c r="R127" s="222"/>
      <c r="S127" s="222"/>
      <c r="T127" s="222"/>
      <c r="U127" s="222"/>
      <c r="V127" s="222"/>
      <c r="W127" s="222"/>
      <c r="X127" s="222"/>
      <c r="Y127" s="222"/>
      <c r="Z127" s="212"/>
      <c r="AA127" s="212"/>
      <c r="AB127" s="212"/>
      <c r="AC127" s="212"/>
      <c r="AD127" s="212"/>
      <c r="AE127" s="212"/>
      <c r="AF127" s="212"/>
      <c r="AG127" s="212" t="s">
        <v>106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1" x14ac:dyDescent="0.2">
      <c r="A128" s="234">
        <v>39</v>
      </c>
      <c r="B128" s="235" t="s">
        <v>192</v>
      </c>
      <c r="C128" s="247" t="s">
        <v>193</v>
      </c>
      <c r="D128" s="236" t="s">
        <v>98</v>
      </c>
      <c r="E128" s="237">
        <v>12</v>
      </c>
      <c r="F128" s="238"/>
      <c r="G128" s="239">
        <f>ROUND(E128*F128,2)</f>
        <v>0</v>
      </c>
      <c r="H128" s="238"/>
      <c r="I128" s="239">
        <f>ROUND(E128*H128,2)</f>
        <v>0</v>
      </c>
      <c r="J128" s="238"/>
      <c r="K128" s="239">
        <f>ROUND(E128*J128,2)</f>
        <v>0</v>
      </c>
      <c r="L128" s="239">
        <v>21</v>
      </c>
      <c r="M128" s="239">
        <f>G128*(1+L128/100)</f>
        <v>0</v>
      </c>
      <c r="N128" s="237">
        <v>0</v>
      </c>
      <c r="O128" s="237">
        <f>ROUND(E128*N128,2)</f>
        <v>0</v>
      </c>
      <c r="P128" s="237">
        <v>0</v>
      </c>
      <c r="Q128" s="237">
        <f>ROUND(E128*P128,2)</f>
        <v>0</v>
      </c>
      <c r="R128" s="239"/>
      <c r="S128" s="239" t="s">
        <v>99</v>
      </c>
      <c r="T128" s="240" t="s">
        <v>100</v>
      </c>
      <c r="U128" s="222">
        <v>0</v>
      </c>
      <c r="V128" s="222">
        <f>ROUND(E128*U128,2)</f>
        <v>0</v>
      </c>
      <c r="W128" s="222"/>
      <c r="X128" s="222" t="s">
        <v>101</v>
      </c>
      <c r="Y128" s="222" t="s">
        <v>102</v>
      </c>
      <c r="Z128" s="212"/>
      <c r="AA128" s="212"/>
      <c r="AB128" s="212"/>
      <c r="AC128" s="212"/>
      <c r="AD128" s="212"/>
      <c r="AE128" s="212"/>
      <c r="AF128" s="212"/>
      <c r="AG128" s="212" t="s">
        <v>103</v>
      </c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2" x14ac:dyDescent="0.2">
      <c r="A129" s="219"/>
      <c r="B129" s="220"/>
      <c r="C129" s="252"/>
      <c r="D129" s="245"/>
      <c r="E129" s="245"/>
      <c r="F129" s="245"/>
      <c r="G129" s="245"/>
      <c r="H129" s="222"/>
      <c r="I129" s="222"/>
      <c r="J129" s="222"/>
      <c r="K129" s="222"/>
      <c r="L129" s="222"/>
      <c r="M129" s="222"/>
      <c r="N129" s="221"/>
      <c r="O129" s="221"/>
      <c r="P129" s="221"/>
      <c r="Q129" s="221"/>
      <c r="R129" s="222"/>
      <c r="S129" s="222"/>
      <c r="T129" s="222"/>
      <c r="U129" s="222"/>
      <c r="V129" s="222"/>
      <c r="W129" s="222"/>
      <c r="X129" s="222"/>
      <c r="Y129" s="222"/>
      <c r="Z129" s="212"/>
      <c r="AA129" s="212"/>
      <c r="AB129" s="212"/>
      <c r="AC129" s="212"/>
      <c r="AD129" s="212"/>
      <c r="AE129" s="212"/>
      <c r="AF129" s="212"/>
      <c r="AG129" s="212" t="s">
        <v>106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ht="22.5" outlineLevel="1" x14ac:dyDescent="0.2">
      <c r="A130" s="234">
        <v>40</v>
      </c>
      <c r="B130" s="235" t="s">
        <v>194</v>
      </c>
      <c r="C130" s="247" t="s">
        <v>195</v>
      </c>
      <c r="D130" s="236" t="s">
        <v>98</v>
      </c>
      <c r="E130" s="237">
        <v>6</v>
      </c>
      <c r="F130" s="238"/>
      <c r="G130" s="239">
        <f>ROUND(E130*F130,2)</f>
        <v>0</v>
      </c>
      <c r="H130" s="238"/>
      <c r="I130" s="239">
        <f>ROUND(E130*H130,2)</f>
        <v>0</v>
      </c>
      <c r="J130" s="238"/>
      <c r="K130" s="239">
        <f>ROUND(E130*J130,2)</f>
        <v>0</v>
      </c>
      <c r="L130" s="239">
        <v>21</v>
      </c>
      <c r="M130" s="239">
        <f>G130*(1+L130/100)</f>
        <v>0</v>
      </c>
      <c r="N130" s="237">
        <v>0</v>
      </c>
      <c r="O130" s="237">
        <f>ROUND(E130*N130,2)</f>
        <v>0</v>
      </c>
      <c r="P130" s="237">
        <v>0</v>
      </c>
      <c r="Q130" s="237">
        <f>ROUND(E130*P130,2)</f>
        <v>0</v>
      </c>
      <c r="R130" s="239"/>
      <c r="S130" s="239" t="s">
        <v>99</v>
      </c>
      <c r="T130" s="240" t="s">
        <v>100</v>
      </c>
      <c r="U130" s="222">
        <v>0</v>
      </c>
      <c r="V130" s="222">
        <f>ROUND(E130*U130,2)</f>
        <v>0</v>
      </c>
      <c r="W130" s="222"/>
      <c r="X130" s="222" t="s">
        <v>101</v>
      </c>
      <c r="Y130" s="222" t="s">
        <v>102</v>
      </c>
      <c r="Z130" s="212"/>
      <c r="AA130" s="212"/>
      <c r="AB130" s="212"/>
      <c r="AC130" s="212"/>
      <c r="AD130" s="212"/>
      <c r="AE130" s="212"/>
      <c r="AF130" s="212"/>
      <c r="AG130" s="212" t="s">
        <v>103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2" x14ac:dyDescent="0.2">
      <c r="A131" s="219"/>
      <c r="B131" s="220"/>
      <c r="C131" s="252"/>
      <c r="D131" s="245"/>
      <c r="E131" s="245"/>
      <c r="F131" s="245"/>
      <c r="G131" s="245"/>
      <c r="H131" s="222"/>
      <c r="I131" s="222"/>
      <c r="J131" s="222"/>
      <c r="K131" s="222"/>
      <c r="L131" s="222"/>
      <c r="M131" s="222"/>
      <c r="N131" s="221"/>
      <c r="O131" s="221"/>
      <c r="P131" s="221"/>
      <c r="Q131" s="221"/>
      <c r="R131" s="222"/>
      <c r="S131" s="222"/>
      <c r="T131" s="222"/>
      <c r="U131" s="222"/>
      <c r="V131" s="222"/>
      <c r="W131" s="222"/>
      <c r="X131" s="222"/>
      <c r="Y131" s="222"/>
      <c r="Z131" s="212"/>
      <c r="AA131" s="212"/>
      <c r="AB131" s="212"/>
      <c r="AC131" s="212"/>
      <c r="AD131" s="212"/>
      <c r="AE131" s="212"/>
      <c r="AF131" s="212"/>
      <c r="AG131" s="212" t="s">
        <v>106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1" x14ac:dyDescent="0.2">
      <c r="A132" s="234">
        <v>41</v>
      </c>
      <c r="B132" s="235" t="s">
        <v>196</v>
      </c>
      <c r="C132" s="247" t="s">
        <v>197</v>
      </c>
      <c r="D132" s="236" t="s">
        <v>98</v>
      </c>
      <c r="E132" s="237">
        <v>2</v>
      </c>
      <c r="F132" s="238"/>
      <c r="G132" s="239">
        <f>ROUND(E132*F132,2)</f>
        <v>0</v>
      </c>
      <c r="H132" s="238"/>
      <c r="I132" s="239">
        <f>ROUND(E132*H132,2)</f>
        <v>0</v>
      </c>
      <c r="J132" s="238"/>
      <c r="K132" s="239">
        <f>ROUND(E132*J132,2)</f>
        <v>0</v>
      </c>
      <c r="L132" s="239">
        <v>21</v>
      </c>
      <c r="M132" s="239">
        <f>G132*(1+L132/100)</f>
        <v>0</v>
      </c>
      <c r="N132" s="237">
        <v>0</v>
      </c>
      <c r="O132" s="237">
        <f>ROUND(E132*N132,2)</f>
        <v>0</v>
      </c>
      <c r="P132" s="237">
        <v>0</v>
      </c>
      <c r="Q132" s="237">
        <f>ROUND(E132*P132,2)</f>
        <v>0</v>
      </c>
      <c r="R132" s="239"/>
      <c r="S132" s="239" t="s">
        <v>99</v>
      </c>
      <c r="T132" s="240" t="s">
        <v>100</v>
      </c>
      <c r="U132" s="222">
        <v>0</v>
      </c>
      <c r="V132" s="222">
        <f>ROUND(E132*U132,2)</f>
        <v>0</v>
      </c>
      <c r="W132" s="222"/>
      <c r="X132" s="222" t="s">
        <v>101</v>
      </c>
      <c r="Y132" s="222" t="s">
        <v>102</v>
      </c>
      <c r="Z132" s="212"/>
      <c r="AA132" s="212"/>
      <c r="AB132" s="212"/>
      <c r="AC132" s="212"/>
      <c r="AD132" s="212"/>
      <c r="AE132" s="212"/>
      <c r="AF132" s="212"/>
      <c r="AG132" s="212" t="s">
        <v>103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2" x14ac:dyDescent="0.2">
      <c r="A133" s="219"/>
      <c r="B133" s="220"/>
      <c r="C133" s="252"/>
      <c r="D133" s="245"/>
      <c r="E133" s="245"/>
      <c r="F133" s="245"/>
      <c r="G133" s="245"/>
      <c r="H133" s="222"/>
      <c r="I133" s="222"/>
      <c r="J133" s="222"/>
      <c r="K133" s="222"/>
      <c r="L133" s="222"/>
      <c r="M133" s="222"/>
      <c r="N133" s="221"/>
      <c r="O133" s="221"/>
      <c r="P133" s="221"/>
      <c r="Q133" s="221"/>
      <c r="R133" s="222"/>
      <c r="S133" s="222"/>
      <c r="T133" s="222"/>
      <c r="U133" s="222"/>
      <c r="V133" s="222"/>
      <c r="W133" s="222"/>
      <c r="X133" s="222"/>
      <c r="Y133" s="222"/>
      <c r="Z133" s="212"/>
      <c r="AA133" s="212"/>
      <c r="AB133" s="212"/>
      <c r="AC133" s="212"/>
      <c r="AD133" s="212"/>
      <c r="AE133" s="212"/>
      <c r="AF133" s="212"/>
      <c r="AG133" s="212" t="s">
        <v>106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 x14ac:dyDescent="0.2">
      <c r="A134" s="234">
        <v>42</v>
      </c>
      <c r="B134" s="235" t="s">
        <v>198</v>
      </c>
      <c r="C134" s="247" t="s">
        <v>199</v>
      </c>
      <c r="D134" s="236" t="s">
        <v>98</v>
      </c>
      <c r="E134" s="237">
        <v>2</v>
      </c>
      <c r="F134" s="238"/>
      <c r="G134" s="239">
        <f>ROUND(E134*F134,2)</f>
        <v>0</v>
      </c>
      <c r="H134" s="238"/>
      <c r="I134" s="239">
        <f>ROUND(E134*H134,2)</f>
        <v>0</v>
      </c>
      <c r="J134" s="238"/>
      <c r="K134" s="239">
        <f>ROUND(E134*J134,2)</f>
        <v>0</v>
      </c>
      <c r="L134" s="239">
        <v>21</v>
      </c>
      <c r="M134" s="239">
        <f>G134*(1+L134/100)</f>
        <v>0</v>
      </c>
      <c r="N134" s="237">
        <v>0</v>
      </c>
      <c r="O134" s="237">
        <f>ROUND(E134*N134,2)</f>
        <v>0</v>
      </c>
      <c r="P134" s="237">
        <v>0</v>
      </c>
      <c r="Q134" s="237">
        <f>ROUND(E134*P134,2)</f>
        <v>0</v>
      </c>
      <c r="R134" s="239"/>
      <c r="S134" s="239" t="s">
        <v>99</v>
      </c>
      <c r="T134" s="240" t="s">
        <v>100</v>
      </c>
      <c r="U134" s="222">
        <v>0</v>
      </c>
      <c r="V134" s="222">
        <f>ROUND(E134*U134,2)</f>
        <v>0</v>
      </c>
      <c r="W134" s="222"/>
      <c r="X134" s="222" t="s">
        <v>101</v>
      </c>
      <c r="Y134" s="222" t="s">
        <v>102</v>
      </c>
      <c r="Z134" s="212"/>
      <c r="AA134" s="212"/>
      <c r="AB134" s="212"/>
      <c r="AC134" s="212"/>
      <c r="AD134" s="212"/>
      <c r="AE134" s="212"/>
      <c r="AF134" s="212"/>
      <c r="AG134" s="212" t="s">
        <v>103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2" x14ac:dyDescent="0.2">
      <c r="A135" s="219"/>
      <c r="B135" s="220"/>
      <c r="C135" s="252"/>
      <c r="D135" s="245"/>
      <c r="E135" s="245"/>
      <c r="F135" s="245"/>
      <c r="G135" s="245"/>
      <c r="H135" s="222"/>
      <c r="I135" s="222"/>
      <c r="J135" s="222"/>
      <c r="K135" s="222"/>
      <c r="L135" s="222"/>
      <c r="M135" s="222"/>
      <c r="N135" s="221"/>
      <c r="O135" s="221"/>
      <c r="P135" s="221"/>
      <c r="Q135" s="221"/>
      <c r="R135" s="222"/>
      <c r="S135" s="222"/>
      <c r="T135" s="222"/>
      <c r="U135" s="222"/>
      <c r="V135" s="222"/>
      <c r="W135" s="222"/>
      <c r="X135" s="222"/>
      <c r="Y135" s="222"/>
      <c r="Z135" s="212"/>
      <c r="AA135" s="212"/>
      <c r="AB135" s="212"/>
      <c r="AC135" s="212"/>
      <c r="AD135" s="212"/>
      <c r="AE135" s="212"/>
      <c r="AF135" s="212"/>
      <c r="AG135" s="212" t="s">
        <v>106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1" x14ac:dyDescent="0.2">
      <c r="A136" s="234">
        <v>43</v>
      </c>
      <c r="B136" s="235" t="s">
        <v>200</v>
      </c>
      <c r="C136" s="247" t="s">
        <v>201</v>
      </c>
      <c r="D136" s="236" t="s">
        <v>98</v>
      </c>
      <c r="E136" s="237">
        <v>5</v>
      </c>
      <c r="F136" s="238"/>
      <c r="G136" s="239">
        <f>ROUND(E136*F136,2)</f>
        <v>0</v>
      </c>
      <c r="H136" s="238"/>
      <c r="I136" s="239">
        <f>ROUND(E136*H136,2)</f>
        <v>0</v>
      </c>
      <c r="J136" s="238"/>
      <c r="K136" s="239">
        <f>ROUND(E136*J136,2)</f>
        <v>0</v>
      </c>
      <c r="L136" s="239">
        <v>21</v>
      </c>
      <c r="M136" s="239">
        <f>G136*(1+L136/100)</f>
        <v>0</v>
      </c>
      <c r="N136" s="237">
        <v>0</v>
      </c>
      <c r="O136" s="237">
        <f>ROUND(E136*N136,2)</f>
        <v>0</v>
      </c>
      <c r="P136" s="237">
        <v>0</v>
      </c>
      <c r="Q136" s="237">
        <f>ROUND(E136*P136,2)</f>
        <v>0</v>
      </c>
      <c r="R136" s="239"/>
      <c r="S136" s="239" t="s">
        <v>99</v>
      </c>
      <c r="T136" s="240" t="s">
        <v>100</v>
      </c>
      <c r="U136" s="222">
        <v>0</v>
      </c>
      <c r="V136" s="222">
        <f>ROUND(E136*U136,2)</f>
        <v>0</v>
      </c>
      <c r="W136" s="222"/>
      <c r="X136" s="222" t="s">
        <v>101</v>
      </c>
      <c r="Y136" s="222" t="s">
        <v>102</v>
      </c>
      <c r="Z136" s="212"/>
      <c r="AA136" s="212"/>
      <c r="AB136" s="212"/>
      <c r="AC136" s="212"/>
      <c r="AD136" s="212"/>
      <c r="AE136" s="212"/>
      <c r="AF136" s="212"/>
      <c r="AG136" s="212" t="s">
        <v>103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2" x14ac:dyDescent="0.2">
      <c r="A137" s="219"/>
      <c r="B137" s="220"/>
      <c r="C137" s="252"/>
      <c r="D137" s="245"/>
      <c r="E137" s="245"/>
      <c r="F137" s="245"/>
      <c r="G137" s="245"/>
      <c r="H137" s="222"/>
      <c r="I137" s="222"/>
      <c r="J137" s="222"/>
      <c r="K137" s="222"/>
      <c r="L137" s="222"/>
      <c r="M137" s="222"/>
      <c r="N137" s="221"/>
      <c r="O137" s="221"/>
      <c r="P137" s="221"/>
      <c r="Q137" s="221"/>
      <c r="R137" s="222"/>
      <c r="S137" s="222"/>
      <c r="T137" s="222"/>
      <c r="U137" s="222"/>
      <c r="V137" s="222"/>
      <c r="W137" s="222"/>
      <c r="X137" s="222"/>
      <c r="Y137" s="222"/>
      <c r="Z137" s="212"/>
      <c r="AA137" s="212"/>
      <c r="AB137" s="212"/>
      <c r="AC137" s="212"/>
      <c r="AD137" s="212"/>
      <c r="AE137" s="212"/>
      <c r="AF137" s="212"/>
      <c r="AG137" s="212" t="s">
        <v>106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1" x14ac:dyDescent="0.2">
      <c r="A138" s="234">
        <v>44</v>
      </c>
      <c r="B138" s="235" t="s">
        <v>202</v>
      </c>
      <c r="C138" s="247" t="s">
        <v>203</v>
      </c>
      <c r="D138" s="236" t="s">
        <v>98</v>
      </c>
      <c r="E138" s="237">
        <v>1</v>
      </c>
      <c r="F138" s="238"/>
      <c r="G138" s="239">
        <f>ROUND(E138*F138,2)</f>
        <v>0</v>
      </c>
      <c r="H138" s="238"/>
      <c r="I138" s="239">
        <f>ROUND(E138*H138,2)</f>
        <v>0</v>
      </c>
      <c r="J138" s="238"/>
      <c r="K138" s="239">
        <f>ROUND(E138*J138,2)</f>
        <v>0</v>
      </c>
      <c r="L138" s="239">
        <v>21</v>
      </c>
      <c r="M138" s="239">
        <f>G138*(1+L138/100)</f>
        <v>0</v>
      </c>
      <c r="N138" s="237">
        <v>0</v>
      </c>
      <c r="O138" s="237">
        <f>ROUND(E138*N138,2)</f>
        <v>0</v>
      </c>
      <c r="P138" s="237">
        <v>0</v>
      </c>
      <c r="Q138" s="237">
        <f>ROUND(E138*P138,2)</f>
        <v>0</v>
      </c>
      <c r="R138" s="239"/>
      <c r="S138" s="239" t="s">
        <v>99</v>
      </c>
      <c r="T138" s="240" t="s">
        <v>100</v>
      </c>
      <c r="U138" s="222">
        <v>0</v>
      </c>
      <c r="V138" s="222">
        <f>ROUND(E138*U138,2)</f>
        <v>0</v>
      </c>
      <c r="W138" s="222"/>
      <c r="X138" s="222" t="s">
        <v>101</v>
      </c>
      <c r="Y138" s="222" t="s">
        <v>102</v>
      </c>
      <c r="Z138" s="212"/>
      <c r="AA138" s="212"/>
      <c r="AB138" s="212"/>
      <c r="AC138" s="212"/>
      <c r="AD138" s="212"/>
      <c r="AE138" s="212"/>
      <c r="AF138" s="212"/>
      <c r="AG138" s="212" t="s">
        <v>103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2" x14ac:dyDescent="0.2">
      <c r="A139" s="219"/>
      <c r="B139" s="220"/>
      <c r="C139" s="252"/>
      <c r="D139" s="245"/>
      <c r="E139" s="245"/>
      <c r="F139" s="245"/>
      <c r="G139" s="245"/>
      <c r="H139" s="222"/>
      <c r="I139" s="222"/>
      <c r="J139" s="222"/>
      <c r="K139" s="222"/>
      <c r="L139" s="222"/>
      <c r="M139" s="222"/>
      <c r="N139" s="221"/>
      <c r="O139" s="221"/>
      <c r="P139" s="221"/>
      <c r="Q139" s="221"/>
      <c r="R139" s="222"/>
      <c r="S139" s="222"/>
      <c r="T139" s="222"/>
      <c r="U139" s="222"/>
      <c r="V139" s="222"/>
      <c r="W139" s="222"/>
      <c r="X139" s="222"/>
      <c r="Y139" s="222"/>
      <c r="Z139" s="212"/>
      <c r="AA139" s="212"/>
      <c r="AB139" s="212"/>
      <c r="AC139" s="212"/>
      <c r="AD139" s="212"/>
      <c r="AE139" s="212"/>
      <c r="AF139" s="212"/>
      <c r="AG139" s="212" t="s">
        <v>106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1" x14ac:dyDescent="0.2">
      <c r="A140" s="234">
        <v>45</v>
      </c>
      <c r="B140" s="235" t="s">
        <v>204</v>
      </c>
      <c r="C140" s="247" t="s">
        <v>205</v>
      </c>
      <c r="D140" s="236" t="s">
        <v>98</v>
      </c>
      <c r="E140" s="237">
        <v>5</v>
      </c>
      <c r="F140" s="238"/>
      <c r="G140" s="239">
        <f>ROUND(E140*F140,2)</f>
        <v>0</v>
      </c>
      <c r="H140" s="238"/>
      <c r="I140" s="239">
        <f>ROUND(E140*H140,2)</f>
        <v>0</v>
      </c>
      <c r="J140" s="238"/>
      <c r="K140" s="239">
        <f>ROUND(E140*J140,2)</f>
        <v>0</v>
      </c>
      <c r="L140" s="239">
        <v>21</v>
      </c>
      <c r="M140" s="239">
        <f>G140*(1+L140/100)</f>
        <v>0</v>
      </c>
      <c r="N140" s="237">
        <v>0</v>
      </c>
      <c r="O140" s="237">
        <f>ROUND(E140*N140,2)</f>
        <v>0</v>
      </c>
      <c r="P140" s="237">
        <v>0</v>
      </c>
      <c r="Q140" s="237">
        <f>ROUND(E140*P140,2)</f>
        <v>0</v>
      </c>
      <c r="R140" s="239"/>
      <c r="S140" s="239" t="s">
        <v>99</v>
      </c>
      <c r="T140" s="240" t="s">
        <v>100</v>
      </c>
      <c r="U140" s="222">
        <v>0</v>
      </c>
      <c r="V140" s="222">
        <f>ROUND(E140*U140,2)</f>
        <v>0</v>
      </c>
      <c r="W140" s="222"/>
      <c r="X140" s="222" t="s">
        <v>101</v>
      </c>
      <c r="Y140" s="222" t="s">
        <v>102</v>
      </c>
      <c r="Z140" s="212"/>
      <c r="AA140" s="212"/>
      <c r="AB140" s="212"/>
      <c r="AC140" s="212"/>
      <c r="AD140" s="212"/>
      <c r="AE140" s="212"/>
      <c r="AF140" s="212"/>
      <c r="AG140" s="212" t="s">
        <v>103</v>
      </c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2" x14ac:dyDescent="0.2">
      <c r="A141" s="219"/>
      <c r="B141" s="220"/>
      <c r="C141" s="252"/>
      <c r="D141" s="245"/>
      <c r="E141" s="245"/>
      <c r="F141" s="245"/>
      <c r="G141" s="245"/>
      <c r="H141" s="222"/>
      <c r="I141" s="222"/>
      <c r="J141" s="222"/>
      <c r="K141" s="222"/>
      <c r="L141" s="222"/>
      <c r="M141" s="222"/>
      <c r="N141" s="221"/>
      <c r="O141" s="221"/>
      <c r="P141" s="221"/>
      <c r="Q141" s="221"/>
      <c r="R141" s="222"/>
      <c r="S141" s="222"/>
      <c r="T141" s="222"/>
      <c r="U141" s="222"/>
      <c r="V141" s="222"/>
      <c r="W141" s="222"/>
      <c r="X141" s="222"/>
      <c r="Y141" s="222"/>
      <c r="Z141" s="212"/>
      <c r="AA141" s="212"/>
      <c r="AB141" s="212"/>
      <c r="AC141" s="212"/>
      <c r="AD141" s="212"/>
      <c r="AE141" s="212"/>
      <c r="AF141" s="212"/>
      <c r="AG141" s="212" t="s">
        <v>106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1" x14ac:dyDescent="0.2">
      <c r="A142" s="234">
        <v>46</v>
      </c>
      <c r="B142" s="235" t="s">
        <v>206</v>
      </c>
      <c r="C142" s="247" t="s">
        <v>207</v>
      </c>
      <c r="D142" s="236" t="s">
        <v>98</v>
      </c>
      <c r="E142" s="237">
        <v>5</v>
      </c>
      <c r="F142" s="238"/>
      <c r="G142" s="239">
        <f>ROUND(E142*F142,2)</f>
        <v>0</v>
      </c>
      <c r="H142" s="238"/>
      <c r="I142" s="239">
        <f>ROUND(E142*H142,2)</f>
        <v>0</v>
      </c>
      <c r="J142" s="238"/>
      <c r="K142" s="239">
        <f>ROUND(E142*J142,2)</f>
        <v>0</v>
      </c>
      <c r="L142" s="239">
        <v>21</v>
      </c>
      <c r="M142" s="239">
        <f>G142*(1+L142/100)</f>
        <v>0</v>
      </c>
      <c r="N142" s="237">
        <v>0</v>
      </c>
      <c r="O142" s="237">
        <f>ROUND(E142*N142,2)</f>
        <v>0</v>
      </c>
      <c r="P142" s="237">
        <v>0</v>
      </c>
      <c r="Q142" s="237">
        <f>ROUND(E142*P142,2)</f>
        <v>0</v>
      </c>
      <c r="R142" s="239"/>
      <c r="S142" s="239" t="s">
        <v>99</v>
      </c>
      <c r="T142" s="240" t="s">
        <v>100</v>
      </c>
      <c r="U142" s="222">
        <v>0</v>
      </c>
      <c r="V142" s="222">
        <f>ROUND(E142*U142,2)</f>
        <v>0</v>
      </c>
      <c r="W142" s="222"/>
      <c r="X142" s="222" t="s">
        <v>101</v>
      </c>
      <c r="Y142" s="222" t="s">
        <v>102</v>
      </c>
      <c r="Z142" s="212"/>
      <c r="AA142" s="212"/>
      <c r="AB142" s="212"/>
      <c r="AC142" s="212"/>
      <c r="AD142" s="212"/>
      <c r="AE142" s="212"/>
      <c r="AF142" s="212"/>
      <c r="AG142" s="212" t="s">
        <v>103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2" x14ac:dyDescent="0.2">
      <c r="A143" s="219"/>
      <c r="B143" s="220"/>
      <c r="C143" s="252"/>
      <c r="D143" s="245"/>
      <c r="E143" s="245"/>
      <c r="F143" s="245"/>
      <c r="G143" s="245"/>
      <c r="H143" s="222"/>
      <c r="I143" s="222"/>
      <c r="J143" s="222"/>
      <c r="K143" s="222"/>
      <c r="L143" s="222"/>
      <c r="M143" s="222"/>
      <c r="N143" s="221"/>
      <c r="O143" s="221"/>
      <c r="P143" s="221"/>
      <c r="Q143" s="221"/>
      <c r="R143" s="222"/>
      <c r="S143" s="222"/>
      <c r="T143" s="222"/>
      <c r="U143" s="222"/>
      <c r="V143" s="222"/>
      <c r="W143" s="222"/>
      <c r="X143" s="222"/>
      <c r="Y143" s="222"/>
      <c r="Z143" s="212"/>
      <c r="AA143" s="212"/>
      <c r="AB143" s="212"/>
      <c r="AC143" s="212"/>
      <c r="AD143" s="212"/>
      <c r="AE143" s="212"/>
      <c r="AF143" s="212"/>
      <c r="AG143" s="212" t="s">
        <v>106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1" x14ac:dyDescent="0.2">
      <c r="A144" s="234">
        <v>47</v>
      </c>
      <c r="B144" s="235" t="s">
        <v>208</v>
      </c>
      <c r="C144" s="247" t="s">
        <v>209</v>
      </c>
      <c r="D144" s="236" t="s">
        <v>210</v>
      </c>
      <c r="E144" s="237">
        <v>1.6</v>
      </c>
      <c r="F144" s="238"/>
      <c r="G144" s="239">
        <f>ROUND(E144*F144,2)</f>
        <v>0</v>
      </c>
      <c r="H144" s="238"/>
      <c r="I144" s="239">
        <f>ROUND(E144*H144,2)</f>
        <v>0</v>
      </c>
      <c r="J144" s="238"/>
      <c r="K144" s="239">
        <f>ROUND(E144*J144,2)</f>
        <v>0</v>
      </c>
      <c r="L144" s="239">
        <v>21</v>
      </c>
      <c r="M144" s="239">
        <f>G144*(1+L144/100)</f>
        <v>0</v>
      </c>
      <c r="N144" s="237">
        <v>0</v>
      </c>
      <c r="O144" s="237">
        <f>ROUND(E144*N144,2)</f>
        <v>0</v>
      </c>
      <c r="P144" s="237">
        <v>0</v>
      </c>
      <c r="Q144" s="237">
        <f>ROUND(E144*P144,2)</f>
        <v>0</v>
      </c>
      <c r="R144" s="239"/>
      <c r="S144" s="239" t="s">
        <v>99</v>
      </c>
      <c r="T144" s="240" t="s">
        <v>100</v>
      </c>
      <c r="U144" s="222">
        <v>0</v>
      </c>
      <c r="V144" s="222">
        <f>ROUND(E144*U144,2)</f>
        <v>0</v>
      </c>
      <c r="W144" s="222"/>
      <c r="X144" s="222" t="s">
        <v>101</v>
      </c>
      <c r="Y144" s="222" t="s">
        <v>102</v>
      </c>
      <c r="Z144" s="212"/>
      <c r="AA144" s="212"/>
      <c r="AB144" s="212"/>
      <c r="AC144" s="212"/>
      <c r="AD144" s="212"/>
      <c r="AE144" s="212"/>
      <c r="AF144" s="212"/>
      <c r="AG144" s="212" t="s">
        <v>103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2" x14ac:dyDescent="0.2">
      <c r="A145" s="219"/>
      <c r="B145" s="220"/>
      <c r="C145" s="252"/>
      <c r="D145" s="245"/>
      <c r="E145" s="245"/>
      <c r="F145" s="245"/>
      <c r="G145" s="245"/>
      <c r="H145" s="222"/>
      <c r="I145" s="222"/>
      <c r="J145" s="222"/>
      <c r="K145" s="222"/>
      <c r="L145" s="222"/>
      <c r="M145" s="222"/>
      <c r="N145" s="221"/>
      <c r="O145" s="221"/>
      <c r="P145" s="221"/>
      <c r="Q145" s="221"/>
      <c r="R145" s="222"/>
      <c r="S145" s="222"/>
      <c r="T145" s="222"/>
      <c r="U145" s="222"/>
      <c r="V145" s="222"/>
      <c r="W145" s="222"/>
      <c r="X145" s="222"/>
      <c r="Y145" s="222"/>
      <c r="Z145" s="212"/>
      <c r="AA145" s="212"/>
      <c r="AB145" s="212"/>
      <c r="AC145" s="212"/>
      <c r="AD145" s="212"/>
      <c r="AE145" s="212"/>
      <c r="AF145" s="212"/>
      <c r="AG145" s="212" t="s">
        <v>106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1" x14ac:dyDescent="0.2">
      <c r="A146" s="234">
        <v>48</v>
      </c>
      <c r="B146" s="235" t="s">
        <v>211</v>
      </c>
      <c r="C146" s="247" t="s">
        <v>212</v>
      </c>
      <c r="D146" s="236" t="s">
        <v>210</v>
      </c>
      <c r="E146" s="237">
        <v>1.6</v>
      </c>
      <c r="F146" s="238"/>
      <c r="G146" s="239">
        <f>ROUND(E146*F146,2)</f>
        <v>0</v>
      </c>
      <c r="H146" s="238"/>
      <c r="I146" s="239">
        <f>ROUND(E146*H146,2)</f>
        <v>0</v>
      </c>
      <c r="J146" s="238"/>
      <c r="K146" s="239">
        <f>ROUND(E146*J146,2)</f>
        <v>0</v>
      </c>
      <c r="L146" s="239">
        <v>21</v>
      </c>
      <c r="M146" s="239">
        <f>G146*(1+L146/100)</f>
        <v>0</v>
      </c>
      <c r="N146" s="237">
        <v>0</v>
      </c>
      <c r="O146" s="237">
        <f>ROUND(E146*N146,2)</f>
        <v>0</v>
      </c>
      <c r="P146" s="237">
        <v>0</v>
      </c>
      <c r="Q146" s="237">
        <f>ROUND(E146*P146,2)</f>
        <v>0</v>
      </c>
      <c r="R146" s="239"/>
      <c r="S146" s="239" t="s">
        <v>99</v>
      </c>
      <c r="T146" s="240" t="s">
        <v>100</v>
      </c>
      <c r="U146" s="222">
        <v>0</v>
      </c>
      <c r="V146" s="222">
        <f>ROUND(E146*U146,2)</f>
        <v>0</v>
      </c>
      <c r="W146" s="222"/>
      <c r="X146" s="222" t="s">
        <v>101</v>
      </c>
      <c r="Y146" s="222" t="s">
        <v>102</v>
      </c>
      <c r="Z146" s="212"/>
      <c r="AA146" s="212"/>
      <c r="AB146" s="212"/>
      <c r="AC146" s="212"/>
      <c r="AD146" s="212"/>
      <c r="AE146" s="212"/>
      <c r="AF146" s="212"/>
      <c r="AG146" s="212" t="s">
        <v>103</v>
      </c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2" x14ac:dyDescent="0.2">
      <c r="A147" s="219"/>
      <c r="B147" s="220"/>
      <c r="C147" s="252"/>
      <c r="D147" s="245"/>
      <c r="E147" s="245"/>
      <c r="F147" s="245"/>
      <c r="G147" s="245"/>
      <c r="H147" s="222"/>
      <c r="I147" s="222"/>
      <c r="J147" s="222"/>
      <c r="K147" s="222"/>
      <c r="L147" s="222"/>
      <c r="M147" s="222"/>
      <c r="N147" s="221"/>
      <c r="O147" s="221"/>
      <c r="P147" s="221"/>
      <c r="Q147" s="221"/>
      <c r="R147" s="222"/>
      <c r="S147" s="222"/>
      <c r="T147" s="222"/>
      <c r="U147" s="222"/>
      <c r="V147" s="222"/>
      <c r="W147" s="222"/>
      <c r="X147" s="222"/>
      <c r="Y147" s="222"/>
      <c r="Z147" s="212"/>
      <c r="AA147" s="212"/>
      <c r="AB147" s="212"/>
      <c r="AC147" s="212"/>
      <c r="AD147" s="212"/>
      <c r="AE147" s="212"/>
      <c r="AF147" s="212"/>
      <c r="AG147" s="212" t="s">
        <v>106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1" x14ac:dyDescent="0.2">
      <c r="A148" s="234">
        <v>49</v>
      </c>
      <c r="B148" s="235" t="s">
        <v>213</v>
      </c>
      <c r="C148" s="247" t="s">
        <v>214</v>
      </c>
      <c r="D148" s="236" t="s">
        <v>98</v>
      </c>
      <c r="E148" s="237">
        <v>1</v>
      </c>
      <c r="F148" s="238"/>
      <c r="G148" s="239">
        <f>ROUND(E148*F148,2)</f>
        <v>0</v>
      </c>
      <c r="H148" s="238"/>
      <c r="I148" s="239">
        <f>ROUND(E148*H148,2)</f>
        <v>0</v>
      </c>
      <c r="J148" s="238"/>
      <c r="K148" s="239">
        <f>ROUND(E148*J148,2)</f>
        <v>0</v>
      </c>
      <c r="L148" s="239">
        <v>21</v>
      </c>
      <c r="M148" s="239">
        <f>G148*(1+L148/100)</f>
        <v>0</v>
      </c>
      <c r="N148" s="237">
        <v>0</v>
      </c>
      <c r="O148" s="237">
        <f>ROUND(E148*N148,2)</f>
        <v>0</v>
      </c>
      <c r="P148" s="237">
        <v>0</v>
      </c>
      <c r="Q148" s="237">
        <f>ROUND(E148*P148,2)</f>
        <v>0</v>
      </c>
      <c r="R148" s="239"/>
      <c r="S148" s="239" t="s">
        <v>99</v>
      </c>
      <c r="T148" s="240" t="s">
        <v>100</v>
      </c>
      <c r="U148" s="222">
        <v>0</v>
      </c>
      <c r="V148" s="222">
        <f>ROUND(E148*U148,2)</f>
        <v>0</v>
      </c>
      <c r="W148" s="222"/>
      <c r="X148" s="222" t="s">
        <v>101</v>
      </c>
      <c r="Y148" s="222" t="s">
        <v>102</v>
      </c>
      <c r="Z148" s="212"/>
      <c r="AA148" s="212"/>
      <c r="AB148" s="212"/>
      <c r="AC148" s="212"/>
      <c r="AD148" s="212"/>
      <c r="AE148" s="212"/>
      <c r="AF148" s="212"/>
      <c r="AG148" s="212" t="s">
        <v>103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2" x14ac:dyDescent="0.2">
      <c r="A149" s="219"/>
      <c r="B149" s="220"/>
      <c r="C149" s="252"/>
      <c r="D149" s="245"/>
      <c r="E149" s="245"/>
      <c r="F149" s="245"/>
      <c r="G149" s="245"/>
      <c r="H149" s="222"/>
      <c r="I149" s="222"/>
      <c r="J149" s="222"/>
      <c r="K149" s="222"/>
      <c r="L149" s="222"/>
      <c r="M149" s="222"/>
      <c r="N149" s="221"/>
      <c r="O149" s="221"/>
      <c r="P149" s="221"/>
      <c r="Q149" s="221"/>
      <c r="R149" s="222"/>
      <c r="S149" s="222"/>
      <c r="T149" s="222"/>
      <c r="U149" s="222"/>
      <c r="V149" s="222"/>
      <c r="W149" s="222"/>
      <c r="X149" s="222"/>
      <c r="Y149" s="222"/>
      <c r="Z149" s="212"/>
      <c r="AA149" s="212"/>
      <c r="AB149" s="212"/>
      <c r="AC149" s="212"/>
      <c r="AD149" s="212"/>
      <c r="AE149" s="212"/>
      <c r="AF149" s="212"/>
      <c r="AG149" s="212" t="s">
        <v>106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1" x14ac:dyDescent="0.2">
      <c r="A150" s="234">
        <v>50</v>
      </c>
      <c r="B150" s="235" t="s">
        <v>215</v>
      </c>
      <c r="C150" s="247" t="s">
        <v>216</v>
      </c>
      <c r="D150" s="236" t="s">
        <v>210</v>
      </c>
      <c r="E150" s="237">
        <v>6.4</v>
      </c>
      <c r="F150" s="238"/>
      <c r="G150" s="239">
        <f>ROUND(E150*F150,2)</f>
        <v>0</v>
      </c>
      <c r="H150" s="238"/>
      <c r="I150" s="239">
        <f>ROUND(E150*H150,2)</f>
        <v>0</v>
      </c>
      <c r="J150" s="238"/>
      <c r="K150" s="239">
        <f>ROUND(E150*J150,2)</f>
        <v>0</v>
      </c>
      <c r="L150" s="239">
        <v>21</v>
      </c>
      <c r="M150" s="239">
        <f>G150*(1+L150/100)</f>
        <v>0</v>
      </c>
      <c r="N150" s="237">
        <v>0</v>
      </c>
      <c r="O150" s="237">
        <f>ROUND(E150*N150,2)</f>
        <v>0</v>
      </c>
      <c r="P150" s="237">
        <v>0</v>
      </c>
      <c r="Q150" s="237">
        <f>ROUND(E150*P150,2)</f>
        <v>0</v>
      </c>
      <c r="R150" s="239"/>
      <c r="S150" s="239" t="s">
        <v>99</v>
      </c>
      <c r="T150" s="240" t="s">
        <v>100</v>
      </c>
      <c r="U150" s="222">
        <v>0</v>
      </c>
      <c r="V150" s="222">
        <f>ROUND(E150*U150,2)</f>
        <v>0</v>
      </c>
      <c r="W150" s="222"/>
      <c r="X150" s="222" t="s">
        <v>101</v>
      </c>
      <c r="Y150" s="222" t="s">
        <v>102</v>
      </c>
      <c r="Z150" s="212"/>
      <c r="AA150" s="212"/>
      <c r="AB150" s="212"/>
      <c r="AC150" s="212"/>
      <c r="AD150" s="212"/>
      <c r="AE150" s="212"/>
      <c r="AF150" s="212"/>
      <c r="AG150" s="212" t="s">
        <v>103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2" x14ac:dyDescent="0.2">
      <c r="A151" s="219"/>
      <c r="B151" s="220"/>
      <c r="C151" s="252"/>
      <c r="D151" s="245"/>
      <c r="E151" s="245"/>
      <c r="F151" s="245"/>
      <c r="G151" s="245"/>
      <c r="H151" s="222"/>
      <c r="I151" s="222"/>
      <c r="J151" s="222"/>
      <c r="K151" s="222"/>
      <c r="L151" s="222"/>
      <c r="M151" s="222"/>
      <c r="N151" s="221"/>
      <c r="O151" s="221"/>
      <c r="P151" s="221"/>
      <c r="Q151" s="221"/>
      <c r="R151" s="222"/>
      <c r="S151" s="222"/>
      <c r="T151" s="222"/>
      <c r="U151" s="222"/>
      <c r="V151" s="222"/>
      <c r="W151" s="222"/>
      <c r="X151" s="222"/>
      <c r="Y151" s="222"/>
      <c r="Z151" s="212"/>
      <c r="AA151" s="212"/>
      <c r="AB151" s="212"/>
      <c r="AC151" s="212"/>
      <c r="AD151" s="212"/>
      <c r="AE151" s="212"/>
      <c r="AF151" s="212"/>
      <c r="AG151" s="212" t="s">
        <v>106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1" x14ac:dyDescent="0.2">
      <c r="A152" s="234">
        <v>51</v>
      </c>
      <c r="B152" s="235" t="s">
        <v>217</v>
      </c>
      <c r="C152" s="247" t="s">
        <v>218</v>
      </c>
      <c r="D152" s="236" t="s">
        <v>98</v>
      </c>
      <c r="E152" s="237">
        <v>1</v>
      </c>
      <c r="F152" s="238"/>
      <c r="G152" s="239">
        <f>ROUND(E152*F152,2)</f>
        <v>0</v>
      </c>
      <c r="H152" s="238"/>
      <c r="I152" s="239">
        <f>ROUND(E152*H152,2)</f>
        <v>0</v>
      </c>
      <c r="J152" s="238"/>
      <c r="K152" s="239">
        <f>ROUND(E152*J152,2)</f>
        <v>0</v>
      </c>
      <c r="L152" s="239">
        <v>21</v>
      </c>
      <c r="M152" s="239">
        <f>G152*(1+L152/100)</f>
        <v>0</v>
      </c>
      <c r="N152" s="237">
        <v>0</v>
      </c>
      <c r="O152" s="237">
        <f>ROUND(E152*N152,2)</f>
        <v>0</v>
      </c>
      <c r="P152" s="237">
        <v>0</v>
      </c>
      <c r="Q152" s="237">
        <f>ROUND(E152*P152,2)</f>
        <v>0</v>
      </c>
      <c r="R152" s="239"/>
      <c r="S152" s="239" t="s">
        <v>99</v>
      </c>
      <c r="T152" s="240" t="s">
        <v>100</v>
      </c>
      <c r="U152" s="222">
        <v>0</v>
      </c>
      <c r="V152" s="222">
        <f>ROUND(E152*U152,2)</f>
        <v>0</v>
      </c>
      <c r="W152" s="222"/>
      <c r="X152" s="222" t="s">
        <v>101</v>
      </c>
      <c r="Y152" s="222" t="s">
        <v>102</v>
      </c>
      <c r="Z152" s="212"/>
      <c r="AA152" s="212"/>
      <c r="AB152" s="212"/>
      <c r="AC152" s="212"/>
      <c r="AD152" s="212"/>
      <c r="AE152" s="212"/>
      <c r="AF152" s="212"/>
      <c r="AG152" s="212" t="s">
        <v>103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2" x14ac:dyDescent="0.2">
      <c r="A153" s="219"/>
      <c r="B153" s="220"/>
      <c r="C153" s="252"/>
      <c r="D153" s="245"/>
      <c r="E153" s="245"/>
      <c r="F153" s="245"/>
      <c r="G153" s="245"/>
      <c r="H153" s="222"/>
      <c r="I153" s="222"/>
      <c r="J153" s="222"/>
      <c r="K153" s="222"/>
      <c r="L153" s="222"/>
      <c r="M153" s="222"/>
      <c r="N153" s="221"/>
      <c r="O153" s="221"/>
      <c r="P153" s="221"/>
      <c r="Q153" s="221"/>
      <c r="R153" s="222"/>
      <c r="S153" s="222"/>
      <c r="T153" s="222"/>
      <c r="U153" s="222"/>
      <c r="V153" s="222"/>
      <c r="W153" s="222"/>
      <c r="X153" s="222"/>
      <c r="Y153" s="222"/>
      <c r="Z153" s="212"/>
      <c r="AA153" s="212"/>
      <c r="AB153" s="212"/>
      <c r="AC153" s="212"/>
      <c r="AD153" s="212"/>
      <c r="AE153" s="212"/>
      <c r="AF153" s="212"/>
      <c r="AG153" s="212" t="s">
        <v>106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1" x14ac:dyDescent="0.2">
      <c r="A154" s="234">
        <v>52</v>
      </c>
      <c r="B154" s="235" t="s">
        <v>219</v>
      </c>
      <c r="C154" s="247" t="s">
        <v>216</v>
      </c>
      <c r="D154" s="236" t="s">
        <v>210</v>
      </c>
      <c r="E154" s="237">
        <v>3.6</v>
      </c>
      <c r="F154" s="238"/>
      <c r="G154" s="239">
        <f>ROUND(E154*F154,2)</f>
        <v>0</v>
      </c>
      <c r="H154" s="238"/>
      <c r="I154" s="239">
        <f>ROUND(E154*H154,2)</f>
        <v>0</v>
      </c>
      <c r="J154" s="238"/>
      <c r="K154" s="239">
        <f>ROUND(E154*J154,2)</f>
        <v>0</v>
      </c>
      <c r="L154" s="239">
        <v>21</v>
      </c>
      <c r="M154" s="239">
        <f>G154*(1+L154/100)</f>
        <v>0</v>
      </c>
      <c r="N154" s="237">
        <v>0</v>
      </c>
      <c r="O154" s="237">
        <f>ROUND(E154*N154,2)</f>
        <v>0</v>
      </c>
      <c r="P154" s="237">
        <v>0</v>
      </c>
      <c r="Q154" s="237">
        <f>ROUND(E154*P154,2)</f>
        <v>0</v>
      </c>
      <c r="R154" s="239"/>
      <c r="S154" s="239" t="s">
        <v>99</v>
      </c>
      <c r="T154" s="240" t="s">
        <v>100</v>
      </c>
      <c r="U154" s="222">
        <v>0</v>
      </c>
      <c r="V154" s="222">
        <f>ROUND(E154*U154,2)</f>
        <v>0</v>
      </c>
      <c r="W154" s="222"/>
      <c r="X154" s="222" t="s">
        <v>101</v>
      </c>
      <c r="Y154" s="222" t="s">
        <v>102</v>
      </c>
      <c r="Z154" s="212"/>
      <c r="AA154" s="212"/>
      <c r="AB154" s="212"/>
      <c r="AC154" s="212"/>
      <c r="AD154" s="212"/>
      <c r="AE154" s="212"/>
      <c r="AF154" s="212"/>
      <c r="AG154" s="212" t="s">
        <v>103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2" x14ac:dyDescent="0.2">
      <c r="A155" s="219"/>
      <c r="B155" s="220"/>
      <c r="C155" s="252"/>
      <c r="D155" s="245"/>
      <c r="E155" s="245"/>
      <c r="F155" s="245"/>
      <c r="G155" s="245"/>
      <c r="H155" s="222"/>
      <c r="I155" s="222"/>
      <c r="J155" s="222"/>
      <c r="K155" s="222"/>
      <c r="L155" s="222"/>
      <c r="M155" s="222"/>
      <c r="N155" s="221"/>
      <c r="O155" s="221"/>
      <c r="P155" s="221"/>
      <c r="Q155" s="221"/>
      <c r="R155" s="222"/>
      <c r="S155" s="222"/>
      <c r="T155" s="222"/>
      <c r="U155" s="222"/>
      <c r="V155" s="222"/>
      <c r="W155" s="222"/>
      <c r="X155" s="222"/>
      <c r="Y155" s="222"/>
      <c r="Z155" s="212"/>
      <c r="AA155" s="212"/>
      <c r="AB155" s="212"/>
      <c r="AC155" s="212"/>
      <c r="AD155" s="212"/>
      <c r="AE155" s="212"/>
      <c r="AF155" s="212"/>
      <c r="AG155" s="212" t="s">
        <v>106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1" x14ac:dyDescent="0.2">
      <c r="A156" s="234">
        <v>53</v>
      </c>
      <c r="B156" s="235" t="s">
        <v>220</v>
      </c>
      <c r="C156" s="247" t="s">
        <v>214</v>
      </c>
      <c r="D156" s="236" t="s">
        <v>98</v>
      </c>
      <c r="E156" s="237">
        <v>1</v>
      </c>
      <c r="F156" s="238"/>
      <c r="G156" s="239">
        <f>ROUND(E156*F156,2)</f>
        <v>0</v>
      </c>
      <c r="H156" s="238"/>
      <c r="I156" s="239">
        <f>ROUND(E156*H156,2)</f>
        <v>0</v>
      </c>
      <c r="J156" s="238"/>
      <c r="K156" s="239">
        <f>ROUND(E156*J156,2)</f>
        <v>0</v>
      </c>
      <c r="L156" s="239">
        <v>21</v>
      </c>
      <c r="M156" s="239">
        <f>G156*(1+L156/100)</f>
        <v>0</v>
      </c>
      <c r="N156" s="237">
        <v>0</v>
      </c>
      <c r="O156" s="237">
        <f>ROUND(E156*N156,2)</f>
        <v>0</v>
      </c>
      <c r="P156" s="237">
        <v>0</v>
      </c>
      <c r="Q156" s="237">
        <f>ROUND(E156*P156,2)</f>
        <v>0</v>
      </c>
      <c r="R156" s="239"/>
      <c r="S156" s="239" t="s">
        <v>99</v>
      </c>
      <c r="T156" s="240" t="s">
        <v>100</v>
      </c>
      <c r="U156" s="222">
        <v>0</v>
      </c>
      <c r="V156" s="222">
        <f>ROUND(E156*U156,2)</f>
        <v>0</v>
      </c>
      <c r="W156" s="222"/>
      <c r="X156" s="222" t="s">
        <v>101</v>
      </c>
      <c r="Y156" s="222" t="s">
        <v>102</v>
      </c>
      <c r="Z156" s="212"/>
      <c r="AA156" s="212"/>
      <c r="AB156" s="212"/>
      <c r="AC156" s="212"/>
      <c r="AD156" s="212"/>
      <c r="AE156" s="212"/>
      <c r="AF156" s="212"/>
      <c r="AG156" s="212" t="s">
        <v>103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2" x14ac:dyDescent="0.2">
      <c r="A157" s="219"/>
      <c r="B157" s="220"/>
      <c r="C157" s="252"/>
      <c r="D157" s="245"/>
      <c r="E157" s="245"/>
      <c r="F157" s="245"/>
      <c r="G157" s="245"/>
      <c r="H157" s="222"/>
      <c r="I157" s="222"/>
      <c r="J157" s="222"/>
      <c r="K157" s="222"/>
      <c r="L157" s="222"/>
      <c r="M157" s="222"/>
      <c r="N157" s="221"/>
      <c r="O157" s="221"/>
      <c r="P157" s="221"/>
      <c r="Q157" s="221"/>
      <c r="R157" s="222"/>
      <c r="S157" s="222"/>
      <c r="T157" s="222"/>
      <c r="U157" s="222"/>
      <c r="V157" s="222"/>
      <c r="W157" s="222"/>
      <c r="X157" s="222"/>
      <c r="Y157" s="222"/>
      <c r="Z157" s="212"/>
      <c r="AA157" s="212"/>
      <c r="AB157" s="212"/>
      <c r="AC157" s="212"/>
      <c r="AD157" s="212"/>
      <c r="AE157" s="212"/>
      <c r="AF157" s="212"/>
      <c r="AG157" s="212" t="s">
        <v>106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1" x14ac:dyDescent="0.2">
      <c r="A158" s="234">
        <v>54</v>
      </c>
      <c r="B158" s="235" t="s">
        <v>221</v>
      </c>
      <c r="C158" s="247" t="s">
        <v>222</v>
      </c>
      <c r="D158" s="236" t="s">
        <v>98</v>
      </c>
      <c r="E158" s="237">
        <v>6</v>
      </c>
      <c r="F158" s="238"/>
      <c r="G158" s="239">
        <f>ROUND(E158*F158,2)</f>
        <v>0</v>
      </c>
      <c r="H158" s="238"/>
      <c r="I158" s="239">
        <f>ROUND(E158*H158,2)</f>
        <v>0</v>
      </c>
      <c r="J158" s="238"/>
      <c r="K158" s="239">
        <f>ROUND(E158*J158,2)</f>
        <v>0</v>
      </c>
      <c r="L158" s="239">
        <v>21</v>
      </c>
      <c r="M158" s="239">
        <f>G158*(1+L158/100)</f>
        <v>0</v>
      </c>
      <c r="N158" s="237">
        <v>0</v>
      </c>
      <c r="O158" s="237">
        <f>ROUND(E158*N158,2)</f>
        <v>0</v>
      </c>
      <c r="P158" s="237">
        <v>0</v>
      </c>
      <c r="Q158" s="237">
        <f>ROUND(E158*P158,2)</f>
        <v>0</v>
      </c>
      <c r="R158" s="239"/>
      <c r="S158" s="239" t="s">
        <v>99</v>
      </c>
      <c r="T158" s="240" t="s">
        <v>100</v>
      </c>
      <c r="U158" s="222">
        <v>0</v>
      </c>
      <c r="V158" s="222">
        <f>ROUND(E158*U158,2)</f>
        <v>0</v>
      </c>
      <c r="W158" s="222"/>
      <c r="X158" s="222" t="s">
        <v>101</v>
      </c>
      <c r="Y158" s="222" t="s">
        <v>102</v>
      </c>
      <c r="Z158" s="212"/>
      <c r="AA158" s="212"/>
      <c r="AB158" s="212"/>
      <c r="AC158" s="212"/>
      <c r="AD158" s="212"/>
      <c r="AE158" s="212"/>
      <c r="AF158" s="212"/>
      <c r="AG158" s="212" t="s">
        <v>103</v>
      </c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2" x14ac:dyDescent="0.2">
      <c r="A159" s="219"/>
      <c r="B159" s="220"/>
      <c r="C159" s="252"/>
      <c r="D159" s="245"/>
      <c r="E159" s="245"/>
      <c r="F159" s="245"/>
      <c r="G159" s="245"/>
      <c r="H159" s="222"/>
      <c r="I159" s="222"/>
      <c r="J159" s="222"/>
      <c r="K159" s="222"/>
      <c r="L159" s="222"/>
      <c r="M159" s="222"/>
      <c r="N159" s="221"/>
      <c r="O159" s="221"/>
      <c r="P159" s="221"/>
      <c r="Q159" s="221"/>
      <c r="R159" s="222"/>
      <c r="S159" s="222"/>
      <c r="T159" s="222"/>
      <c r="U159" s="222"/>
      <c r="V159" s="222"/>
      <c r="W159" s="222"/>
      <c r="X159" s="222"/>
      <c r="Y159" s="222"/>
      <c r="Z159" s="212"/>
      <c r="AA159" s="212"/>
      <c r="AB159" s="212"/>
      <c r="AC159" s="212"/>
      <c r="AD159" s="212"/>
      <c r="AE159" s="212"/>
      <c r="AF159" s="212"/>
      <c r="AG159" s="212" t="s">
        <v>106</v>
      </c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x14ac:dyDescent="0.2">
      <c r="A160" s="227" t="s">
        <v>94</v>
      </c>
      <c r="B160" s="228" t="s">
        <v>65</v>
      </c>
      <c r="C160" s="246" t="s">
        <v>28</v>
      </c>
      <c r="D160" s="229"/>
      <c r="E160" s="230"/>
      <c r="F160" s="231"/>
      <c r="G160" s="231">
        <f>SUMIF(AG161:AG168,"&lt;&gt;NOR",G161:G168)</f>
        <v>0</v>
      </c>
      <c r="H160" s="231"/>
      <c r="I160" s="231">
        <f>SUM(I161:I168)</f>
        <v>0</v>
      </c>
      <c r="J160" s="231"/>
      <c r="K160" s="231">
        <f>SUM(K161:K168)</f>
        <v>0</v>
      </c>
      <c r="L160" s="231"/>
      <c r="M160" s="231">
        <f>SUM(M161:M168)</f>
        <v>0</v>
      </c>
      <c r="N160" s="230"/>
      <c r="O160" s="230">
        <f>SUM(O161:O168)</f>
        <v>0</v>
      </c>
      <c r="P160" s="230"/>
      <c r="Q160" s="230">
        <f>SUM(Q161:Q168)</f>
        <v>0</v>
      </c>
      <c r="R160" s="231"/>
      <c r="S160" s="231"/>
      <c r="T160" s="232"/>
      <c r="U160" s="226"/>
      <c r="V160" s="226">
        <f>SUM(V161:V168)</f>
        <v>0</v>
      </c>
      <c r="W160" s="226"/>
      <c r="X160" s="226"/>
      <c r="Y160" s="226"/>
      <c r="AG160" t="s">
        <v>95</v>
      </c>
    </row>
    <row r="161" spans="1:60" outlineLevel="1" x14ac:dyDescent="0.2">
      <c r="A161" s="234">
        <v>55</v>
      </c>
      <c r="B161" s="235" t="s">
        <v>223</v>
      </c>
      <c r="C161" s="247" t="s">
        <v>224</v>
      </c>
      <c r="D161" s="236" t="s">
        <v>98</v>
      </c>
      <c r="E161" s="237">
        <v>50</v>
      </c>
      <c r="F161" s="238"/>
      <c r="G161" s="239">
        <f>ROUND(E161*F161,2)</f>
        <v>0</v>
      </c>
      <c r="H161" s="238"/>
      <c r="I161" s="239">
        <f>ROUND(E161*H161,2)</f>
        <v>0</v>
      </c>
      <c r="J161" s="238"/>
      <c r="K161" s="239">
        <f>ROUND(E161*J161,2)</f>
        <v>0</v>
      </c>
      <c r="L161" s="239">
        <v>21</v>
      </c>
      <c r="M161" s="239">
        <f>G161*(1+L161/100)</f>
        <v>0</v>
      </c>
      <c r="N161" s="237">
        <v>0</v>
      </c>
      <c r="O161" s="237">
        <f>ROUND(E161*N161,2)</f>
        <v>0</v>
      </c>
      <c r="P161" s="237">
        <v>0</v>
      </c>
      <c r="Q161" s="237">
        <f>ROUND(E161*P161,2)</f>
        <v>0</v>
      </c>
      <c r="R161" s="239"/>
      <c r="S161" s="239" t="s">
        <v>99</v>
      </c>
      <c r="T161" s="240" t="s">
        <v>100</v>
      </c>
      <c r="U161" s="222">
        <v>0</v>
      </c>
      <c r="V161" s="222">
        <f>ROUND(E161*U161,2)</f>
        <v>0</v>
      </c>
      <c r="W161" s="222"/>
      <c r="X161" s="222" t="s">
        <v>101</v>
      </c>
      <c r="Y161" s="222" t="s">
        <v>102</v>
      </c>
      <c r="Z161" s="212"/>
      <c r="AA161" s="212"/>
      <c r="AB161" s="212"/>
      <c r="AC161" s="212"/>
      <c r="AD161" s="212"/>
      <c r="AE161" s="212"/>
      <c r="AF161" s="212"/>
      <c r="AG161" s="212" t="s">
        <v>103</v>
      </c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2" x14ac:dyDescent="0.2">
      <c r="A162" s="219"/>
      <c r="B162" s="220"/>
      <c r="C162" s="248" t="s">
        <v>225</v>
      </c>
      <c r="D162" s="242"/>
      <c r="E162" s="242"/>
      <c r="F162" s="242"/>
      <c r="G162" s="242"/>
      <c r="H162" s="222"/>
      <c r="I162" s="222"/>
      <c r="J162" s="222"/>
      <c r="K162" s="222"/>
      <c r="L162" s="222"/>
      <c r="M162" s="222"/>
      <c r="N162" s="221"/>
      <c r="O162" s="221"/>
      <c r="P162" s="221"/>
      <c r="Q162" s="221"/>
      <c r="R162" s="222"/>
      <c r="S162" s="222"/>
      <c r="T162" s="222"/>
      <c r="U162" s="222"/>
      <c r="V162" s="222"/>
      <c r="W162" s="222"/>
      <c r="X162" s="222"/>
      <c r="Y162" s="222"/>
      <c r="Z162" s="212"/>
      <c r="AA162" s="212"/>
      <c r="AB162" s="212"/>
      <c r="AC162" s="212"/>
      <c r="AD162" s="212"/>
      <c r="AE162" s="212"/>
      <c r="AF162" s="212"/>
      <c r="AG162" s="212" t="s">
        <v>105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2" x14ac:dyDescent="0.2">
      <c r="A163" s="219"/>
      <c r="B163" s="220"/>
      <c r="C163" s="249"/>
      <c r="D163" s="243"/>
      <c r="E163" s="243"/>
      <c r="F163" s="243"/>
      <c r="G163" s="243"/>
      <c r="H163" s="222"/>
      <c r="I163" s="222"/>
      <c r="J163" s="222"/>
      <c r="K163" s="222"/>
      <c r="L163" s="222"/>
      <c r="M163" s="222"/>
      <c r="N163" s="221"/>
      <c r="O163" s="221"/>
      <c r="P163" s="221"/>
      <c r="Q163" s="221"/>
      <c r="R163" s="222"/>
      <c r="S163" s="222"/>
      <c r="T163" s="222"/>
      <c r="U163" s="222"/>
      <c r="V163" s="222"/>
      <c r="W163" s="222"/>
      <c r="X163" s="222"/>
      <c r="Y163" s="222"/>
      <c r="Z163" s="212"/>
      <c r="AA163" s="212"/>
      <c r="AB163" s="212"/>
      <c r="AC163" s="212"/>
      <c r="AD163" s="212"/>
      <c r="AE163" s="212"/>
      <c r="AF163" s="212"/>
      <c r="AG163" s="212" t="s">
        <v>106</v>
      </c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outlineLevel="1" x14ac:dyDescent="0.2">
      <c r="A164" s="234">
        <v>56</v>
      </c>
      <c r="B164" s="235" t="s">
        <v>226</v>
      </c>
      <c r="C164" s="247" t="s">
        <v>227</v>
      </c>
      <c r="D164" s="236" t="s">
        <v>98</v>
      </c>
      <c r="E164" s="237">
        <v>100</v>
      </c>
      <c r="F164" s="238"/>
      <c r="G164" s="239">
        <f>ROUND(E164*F164,2)</f>
        <v>0</v>
      </c>
      <c r="H164" s="238"/>
      <c r="I164" s="239">
        <f>ROUND(E164*H164,2)</f>
        <v>0</v>
      </c>
      <c r="J164" s="238"/>
      <c r="K164" s="239">
        <f>ROUND(E164*J164,2)</f>
        <v>0</v>
      </c>
      <c r="L164" s="239">
        <v>21</v>
      </c>
      <c r="M164" s="239">
        <f>G164*(1+L164/100)</f>
        <v>0</v>
      </c>
      <c r="N164" s="237">
        <v>0</v>
      </c>
      <c r="O164" s="237">
        <f>ROUND(E164*N164,2)</f>
        <v>0</v>
      </c>
      <c r="P164" s="237">
        <v>0</v>
      </c>
      <c r="Q164" s="237">
        <f>ROUND(E164*P164,2)</f>
        <v>0</v>
      </c>
      <c r="R164" s="239"/>
      <c r="S164" s="239" t="s">
        <v>99</v>
      </c>
      <c r="T164" s="240" t="s">
        <v>100</v>
      </c>
      <c r="U164" s="222">
        <v>0</v>
      </c>
      <c r="V164" s="222">
        <f>ROUND(E164*U164,2)</f>
        <v>0</v>
      </c>
      <c r="W164" s="222"/>
      <c r="X164" s="222" t="s">
        <v>101</v>
      </c>
      <c r="Y164" s="222" t="s">
        <v>102</v>
      </c>
      <c r="Z164" s="212"/>
      <c r="AA164" s="212"/>
      <c r="AB164" s="212"/>
      <c r="AC164" s="212"/>
      <c r="AD164" s="212"/>
      <c r="AE164" s="212"/>
      <c r="AF164" s="212"/>
      <c r="AG164" s="212" t="s">
        <v>103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2" x14ac:dyDescent="0.2">
      <c r="A165" s="219"/>
      <c r="B165" s="220"/>
      <c r="C165" s="248" t="s">
        <v>228</v>
      </c>
      <c r="D165" s="242"/>
      <c r="E165" s="242"/>
      <c r="F165" s="242"/>
      <c r="G165" s="242"/>
      <c r="H165" s="222"/>
      <c r="I165" s="222"/>
      <c r="J165" s="222"/>
      <c r="K165" s="222"/>
      <c r="L165" s="222"/>
      <c r="M165" s="222"/>
      <c r="N165" s="221"/>
      <c r="O165" s="221"/>
      <c r="P165" s="221"/>
      <c r="Q165" s="221"/>
      <c r="R165" s="222"/>
      <c r="S165" s="222"/>
      <c r="T165" s="222"/>
      <c r="U165" s="222"/>
      <c r="V165" s="222"/>
      <c r="W165" s="222"/>
      <c r="X165" s="222"/>
      <c r="Y165" s="222"/>
      <c r="Z165" s="212"/>
      <c r="AA165" s="212"/>
      <c r="AB165" s="212"/>
      <c r="AC165" s="212"/>
      <c r="AD165" s="212"/>
      <c r="AE165" s="212"/>
      <c r="AF165" s="212"/>
      <c r="AG165" s="212" t="s">
        <v>105</v>
      </c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2" x14ac:dyDescent="0.2">
      <c r="A166" s="219"/>
      <c r="B166" s="220"/>
      <c r="C166" s="249"/>
      <c r="D166" s="243"/>
      <c r="E166" s="243"/>
      <c r="F166" s="243"/>
      <c r="G166" s="243"/>
      <c r="H166" s="222"/>
      <c r="I166" s="222"/>
      <c r="J166" s="222"/>
      <c r="K166" s="222"/>
      <c r="L166" s="222"/>
      <c r="M166" s="222"/>
      <c r="N166" s="221"/>
      <c r="O166" s="221"/>
      <c r="P166" s="221"/>
      <c r="Q166" s="221"/>
      <c r="R166" s="222"/>
      <c r="S166" s="222"/>
      <c r="T166" s="222"/>
      <c r="U166" s="222"/>
      <c r="V166" s="222"/>
      <c r="W166" s="222"/>
      <c r="X166" s="222"/>
      <c r="Y166" s="222"/>
      <c r="Z166" s="212"/>
      <c r="AA166" s="212"/>
      <c r="AB166" s="212"/>
      <c r="AC166" s="212"/>
      <c r="AD166" s="212"/>
      <c r="AE166" s="212"/>
      <c r="AF166" s="212"/>
      <c r="AG166" s="212" t="s">
        <v>106</v>
      </c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ht="22.5" outlineLevel="1" x14ac:dyDescent="0.2">
      <c r="A167" s="234">
        <v>57</v>
      </c>
      <c r="B167" s="235" t="s">
        <v>229</v>
      </c>
      <c r="C167" s="247" t="s">
        <v>230</v>
      </c>
      <c r="D167" s="236" t="s">
        <v>98</v>
      </c>
      <c r="E167" s="237">
        <v>1</v>
      </c>
      <c r="F167" s="238"/>
      <c r="G167" s="239">
        <f>ROUND(E167*F167,2)</f>
        <v>0</v>
      </c>
      <c r="H167" s="238"/>
      <c r="I167" s="239">
        <f>ROUND(E167*H167,2)</f>
        <v>0</v>
      </c>
      <c r="J167" s="238"/>
      <c r="K167" s="239">
        <f>ROUND(E167*J167,2)</f>
        <v>0</v>
      </c>
      <c r="L167" s="239">
        <v>21</v>
      </c>
      <c r="M167" s="239">
        <f>G167*(1+L167/100)</f>
        <v>0</v>
      </c>
      <c r="N167" s="237">
        <v>0</v>
      </c>
      <c r="O167" s="237">
        <f>ROUND(E167*N167,2)</f>
        <v>0</v>
      </c>
      <c r="P167" s="237">
        <v>0</v>
      </c>
      <c r="Q167" s="237">
        <f>ROUND(E167*P167,2)</f>
        <v>0</v>
      </c>
      <c r="R167" s="239"/>
      <c r="S167" s="239" t="s">
        <v>99</v>
      </c>
      <c r="T167" s="240" t="s">
        <v>100</v>
      </c>
      <c r="U167" s="222">
        <v>0</v>
      </c>
      <c r="V167" s="222">
        <f>ROUND(E167*U167,2)</f>
        <v>0</v>
      </c>
      <c r="W167" s="222"/>
      <c r="X167" s="222" t="s">
        <v>101</v>
      </c>
      <c r="Y167" s="222" t="s">
        <v>102</v>
      </c>
      <c r="Z167" s="212"/>
      <c r="AA167" s="212"/>
      <c r="AB167" s="212"/>
      <c r="AC167" s="212"/>
      <c r="AD167" s="212"/>
      <c r="AE167" s="212"/>
      <c r="AF167" s="212"/>
      <c r="AG167" s="212" t="s">
        <v>103</v>
      </c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2" x14ac:dyDescent="0.2">
      <c r="A168" s="219"/>
      <c r="B168" s="220"/>
      <c r="C168" s="252"/>
      <c r="D168" s="245"/>
      <c r="E168" s="245"/>
      <c r="F168" s="245"/>
      <c r="G168" s="245"/>
      <c r="H168" s="222"/>
      <c r="I168" s="222"/>
      <c r="J168" s="222"/>
      <c r="K168" s="222"/>
      <c r="L168" s="222"/>
      <c r="M168" s="222"/>
      <c r="N168" s="221"/>
      <c r="O168" s="221"/>
      <c r="P168" s="221"/>
      <c r="Q168" s="221"/>
      <c r="R168" s="222"/>
      <c r="S168" s="222"/>
      <c r="T168" s="222"/>
      <c r="U168" s="222"/>
      <c r="V168" s="222"/>
      <c r="W168" s="222"/>
      <c r="X168" s="222"/>
      <c r="Y168" s="222"/>
      <c r="Z168" s="212"/>
      <c r="AA168" s="212"/>
      <c r="AB168" s="212"/>
      <c r="AC168" s="212"/>
      <c r="AD168" s="212"/>
      <c r="AE168" s="212"/>
      <c r="AF168" s="212"/>
      <c r="AG168" s="212" t="s">
        <v>106</v>
      </c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x14ac:dyDescent="0.2">
      <c r="A169" s="3"/>
      <c r="B169" s="4"/>
      <c r="C169" s="253"/>
      <c r="D169" s="6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AE169">
        <v>12</v>
      </c>
      <c r="AF169">
        <v>21</v>
      </c>
      <c r="AG169" t="s">
        <v>80</v>
      </c>
    </row>
    <row r="170" spans="1:60" x14ac:dyDescent="0.2">
      <c r="A170" s="215"/>
      <c r="B170" s="216" t="s">
        <v>29</v>
      </c>
      <c r="C170" s="254"/>
      <c r="D170" s="217"/>
      <c r="E170" s="218"/>
      <c r="F170" s="218"/>
      <c r="G170" s="233">
        <f>G8+G119+G160</f>
        <v>0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E170">
        <f>SUMIF(L7:L168,AE169,G7:G168)</f>
        <v>0</v>
      </c>
      <c r="AF170">
        <f>SUMIF(L7:L168,AF169,G7:G168)</f>
        <v>0</v>
      </c>
      <c r="AG170" t="s">
        <v>231</v>
      </c>
    </row>
    <row r="171" spans="1:60" x14ac:dyDescent="0.2">
      <c r="C171" s="255"/>
      <c r="D171" s="10"/>
      <c r="AG171" t="s">
        <v>236</v>
      </c>
    </row>
    <row r="172" spans="1:60" x14ac:dyDescent="0.2">
      <c r="D172" s="10"/>
    </row>
    <row r="173" spans="1:60" x14ac:dyDescent="0.2">
      <c r="D173" s="10"/>
    </row>
    <row r="174" spans="1:60" x14ac:dyDescent="0.2">
      <c r="D174" s="10"/>
    </row>
    <row r="175" spans="1:60" x14ac:dyDescent="0.2">
      <c r="D175" s="10"/>
    </row>
    <row r="176" spans="1:60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ZsxyvbiYDfrsH6RF48Nj1jCZMSnB2/zaSZCJcmyXjZGJckCQHWhfHz9fRe0Xbb9XILqXIqFRuPGWQAi2sZ0zAg==" saltValue="KOvuqCQWCp9JpYYmhxwurA==" spinCount="100000" sheet="1" formatRows="0"/>
  <mergeCells count="104">
    <mergeCell ref="C166:G166"/>
    <mergeCell ref="C168:G168"/>
    <mergeCell ref="C155:G155"/>
    <mergeCell ref="C157:G157"/>
    <mergeCell ref="C159:G159"/>
    <mergeCell ref="C162:G162"/>
    <mergeCell ref="C163:G163"/>
    <mergeCell ref="C165:G165"/>
    <mergeCell ref="C143:G143"/>
    <mergeCell ref="C145:G145"/>
    <mergeCell ref="C147:G147"/>
    <mergeCell ref="C149:G149"/>
    <mergeCell ref="C151:G151"/>
    <mergeCell ref="C153:G153"/>
    <mergeCell ref="C131:G131"/>
    <mergeCell ref="C133:G133"/>
    <mergeCell ref="C135:G135"/>
    <mergeCell ref="C137:G137"/>
    <mergeCell ref="C139:G139"/>
    <mergeCell ref="C141:G141"/>
    <mergeCell ref="C118:G118"/>
    <mergeCell ref="C121:G121"/>
    <mergeCell ref="C123:G123"/>
    <mergeCell ref="C125:G125"/>
    <mergeCell ref="C127:G127"/>
    <mergeCell ref="C129:G129"/>
    <mergeCell ref="C109:G109"/>
    <mergeCell ref="C111:G111"/>
    <mergeCell ref="C112:G112"/>
    <mergeCell ref="C114:G114"/>
    <mergeCell ref="C115:G115"/>
    <mergeCell ref="C117:G117"/>
    <mergeCell ref="C100:G100"/>
    <mergeCell ref="C102:G102"/>
    <mergeCell ref="C103:G103"/>
    <mergeCell ref="C105:G105"/>
    <mergeCell ref="C106:G106"/>
    <mergeCell ref="C108:G108"/>
    <mergeCell ref="C91:G91"/>
    <mergeCell ref="C93:G93"/>
    <mergeCell ref="C94:G94"/>
    <mergeCell ref="C96:G96"/>
    <mergeCell ref="C97:G97"/>
    <mergeCell ref="C99:G99"/>
    <mergeCell ref="C82:G82"/>
    <mergeCell ref="C84:G84"/>
    <mergeCell ref="C85:G85"/>
    <mergeCell ref="C87:G87"/>
    <mergeCell ref="C88:G88"/>
    <mergeCell ref="C90:G90"/>
    <mergeCell ref="C73:G73"/>
    <mergeCell ref="C75:G75"/>
    <mergeCell ref="C76:G76"/>
    <mergeCell ref="C78:G78"/>
    <mergeCell ref="C79:G79"/>
    <mergeCell ref="C81:G81"/>
    <mergeCell ref="C65:G65"/>
    <mergeCell ref="C66:G66"/>
    <mergeCell ref="C68:G68"/>
    <mergeCell ref="C69:G69"/>
    <mergeCell ref="C71:G71"/>
    <mergeCell ref="C72:G72"/>
    <mergeCell ref="C56:G56"/>
    <mergeCell ref="C57:G57"/>
    <mergeCell ref="C59:G59"/>
    <mergeCell ref="C60:G60"/>
    <mergeCell ref="C62:G62"/>
    <mergeCell ref="C63:G63"/>
    <mergeCell ref="C47:G47"/>
    <mergeCell ref="C48:G48"/>
    <mergeCell ref="C50:G50"/>
    <mergeCell ref="C51:G51"/>
    <mergeCell ref="C53:G53"/>
    <mergeCell ref="C54:G54"/>
    <mergeCell ref="C40:G40"/>
    <mergeCell ref="C41:G41"/>
    <mergeCell ref="C43:G43"/>
    <mergeCell ref="C44:G44"/>
    <mergeCell ref="C45:G45"/>
    <mergeCell ref="C46:G46"/>
    <mergeCell ref="C31:G31"/>
    <mergeCell ref="C32:G32"/>
    <mergeCell ref="C34:G34"/>
    <mergeCell ref="C35:G35"/>
    <mergeCell ref="C37:G37"/>
    <mergeCell ref="C38:G38"/>
    <mergeCell ref="C22:G22"/>
    <mergeCell ref="C24:G24"/>
    <mergeCell ref="C25:G25"/>
    <mergeCell ref="C27:G27"/>
    <mergeCell ref="C28:G28"/>
    <mergeCell ref="C30:G30"/>
    <mergeCell ref="C13:G13"/>
    <mergeCell ref="C14:G14"/>
    <mergeCell ref="C16:G16"/>
    <mergeCell ref="C18:G18"/>
    <mergeCell ref="C19:G19"/>
    <mergeCell ref="C21:G21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 Jan (211930)</dc:creator>
  <cp:lastModifiedBy>Soukup Jan (211930)</cp:lastModifiedBy>
  <cp:lastPrinted>2019-03-19T12:27:02Z</cp:lastPrinted>
  <dcterms:created xsi:type="dcterms:W3CDTF">2009-04-08T07:15:50Z</dcterms:created>
  <dcterms:modified xsi:type="dcterms:W3CDTF">2026-01-16T13:33:16Z</dcterms:modified>
</cp:coreProperties>
</file>