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0 001 Naklady" sheetId="12" r:id="rId4"/>
    <sheet name="SO01 0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'00 001 Naklady'!$1:$7</definedName>
    <definedName name="_xlnm.Print_Titles" localSheetId="4">'SO01 001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'00 001 Naklady'!$A$1:$Y$33</definedName>
    <definedName name="_xlnm.Print_Area" localSheetId="4">'SO01 001 Pol'!$A$1:$Y$417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G44" i="1"/>
  <c r="F44" i="1"/>
  <c r="G43" i="1"/>
  <c r="F43" i="1"/>
  <c r="G41" i="1"/>
  <c r="F41" i="1"/>
  <c r="G40" i="1"/>
  <c r="F40" i="1"/>
  <c r="G39" i="1"/>
  <c r="H39" i="1" s="1"/>
  <c r="I39" i="1" s="1"/>
  <c r="I45" i="1" s="1"/>
  <c r="F39" i="1"/>
  <c r="G411" i="13"/>
  <c r="BA379" i="13"/>
  <c r="BA377" i="13"/>
  <c r="BA368" i="13"/>
  <c r="BA356" i="13"/>
  <c r="BA238" i="13"/>
  <c r="BA188" i="13"/>
  <c r="BA176" i="13"/>
  <c r="BA165" i="13"/>
  <c r="BA158" i="13"/>
  <c r="BA148" i="13"/>
  <c r="BA145" i="13"/>
  <c r="BA140" i="13"/>
  <c r="BA136" i="13"/>
  <c r="BA109" i="13"/>
  <c r="BA96" i="13"/>
  <c r="BA78" i="13"/>
  <c r="BA66" i="13"/>
  <c r="BA63" i="13"/>
  <c r="BA57" i="13"/>
  <c r="BA53" i="13"/>
  <c r="BA46" i="13"/>
  <c r="BA43" i="13"/>
  <c r="BA40" i="13"/>
  <c r="BA37" i="13"/>
  <c r="BA35" i="13"/>
  <c r="BA33" i="13"/>
  <c r="BA31" i="13"/>
  <c r="BA29" i="13"/>
  <c r="BA15" i="13"/>
  <c r="BA13" i="13"/>
  <c r="BA10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4" i="13"/>
  <c r="I14" i="13"/>
  <c r="K14" i="13"/>
  <c r="M14" i="13"/>
  <c r="O14" i="13"/>
  <c r="Q14" i="13"/>
  <c r="V14" i="13"/>
  <c r="G16" i="13"/>
  <c r="M16" i="13" s="1"/>
  <c r="I16" i="13"/>
  <c r="K16" i="13"/>
  <c r="O16" i="13"/>
  <c r="O8" i="13" s="1"/>
  <c r="Q16" i="13"/>
  <c r="V16" i="13"/>
  <c r="G19" i="13"/>
  <c r="M19" i="13" s="1"/>
  <c r="I19" i="13"/>
  <c r="K19" i="13"/>
  <c r="O19" i="13"/>
  <c r="Q19" i="13"/>
  <c r="V19" i="13"/>
  <c r="G21" i="13"/>
  <c r="I21" i="13"/>
  <c r="K21" i="13"/>
  <c r="M21" i="13"/>
  <c r="O21" i="13"/>
  <c r="Q21" i="13"/>
  <c r="V21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6" i="13"/>
  <c r="I26" i="13"/>
  <c r="K26" i="13"/>
  <c r="M26" i="13"/>
  <c r="O26" i="13"/>
  <c r="Q26" i="13"/>
  <c r="V26" i="13"/>
  <c r="G28" i="13"/>
  <c r="I28" i="13"/>
  <c r="K28" i="13"/>
  <c r="M28" i="13"/>
  <c r="O28" i="13"/>
  <c r="Q28" i="13"/>
  <c r="V28" i="13"/>
  <c r="G30" i="13"/>
  <c r="I30" i="13"/>
  <c r="K30" i="13"/>
  <c r="M30" i="13"/>
  <c r="O30" i="13"/>
  <c r="Q30" i="13"/>
  <c r="V30" i="13"/>
  <c r="G32" i="13"/>
  <c r="M32" i="13" s="1"/>
  <c r="I32" i="13"/>
  <c r="K32" i="13"/>
  <c r="O32" i="13"/>
  <c r="Q32" i="13"/>
  <c r="V32" i="13"/>
  <c r="G34" i="13"/>
  <c r="I34" i="13"/>
  <c r="K34" i="13"/>
  <c r="M34" i="13"/>
  <c r="O34" i="13"/>
  <c r="Q34" i="13"/>
  <c r="V34" i="13"/>
  <c r="G36" i="13"/>
  <c r="M36" i="13" s="1"/>
  <c r="I36" i="13"/>
  <c r="K36" i="13"/>
  <c r="O36" i="13"/>
  <c r="Q36" i="13"/>
  <c r="V36" i="13"/>
  <c r="G39" i="13"/>
  <c r="I39" i="13"/>
  <c r="K39" i="13"/>
  <c r="M39" i="13"/>
  <c r="O39" i="13"/>
  <c r="Q39" i="13"/>
  <c r="V39" i="13"/>
  <c r="G42" i="13"/>
  <c r="M42" i="13" s="1"/>
  <c r="I42" i="13"/>
  <c r="K42" i="13"/>
  <c r="O42" i="13"/>
  <c r="Q42" i="13"/>
  <c r="V42" i="13"/>
  <c r="G45" i="13"/>
  <c r="I45" i="13"/>
  <c r="K45" i="13"/>
  <c r="M45" i="13"/>
  <c r="O45" i="13"/>
  <c r="Q45" i="13"/>
  <c r="V45" i="13"/>
  <c r="G48" i="13"/>
  <c r="M48" i="13" s="1"/>
  <c r="I48" i="13"/>
  <c r="K48" i="13"/>
  <c r="O48" i="13"/>
  <c r="Q48" i="13"/>
  <c r="V48" i="13"/>
  <c r="G52" i="13"/>
  <c r="I52" i="13"/>
  <c r="K52" i="13"/>
  <c r="M52" i="13"/>
  <c r="O52" i="13"/>
  <c r="Q52" i="13"/>
  <c r="V52" i="13"/>
  <c r="G56" i="13"/>
  <c r="M56" i="13" s="1"/>
  <c r="I56" i="13"/>
  <c r="K56" i="13"/>
  <c r="O56" i="13"/>
  <c r="Q56" i="13"/>
  <c r="V56" i="13"/>
  <c r="G62" i="13"/>
  <c r="I62" i="13"/>
  <c r="K62" i="13"/>
  <c r="M62" i="13"/>
  <c r="O62" i="13"/>
  <c r="Q62" i="13"/>
  <c r="V62" i="13"/>
  <c r="G65" i="13"/>
  <c r="M65" i="13" s="1"/>
  <c r="I65" i="13"/>
  <c r="K65" i="13"/>
  <c r="O65" i="13"/>
  <c r="Q65" i="13"/>
  <c r="V65" i="13"/>
  <c r="G77" i="13"/>
  <c r="I77" i="13"/>
  <c r="K77" i="13"/>
  <c r="M77" i="13"/>
  <c r="O77" i="13"/>
  <c r="Q77" i="13"/>
  <c r="V77" i="13"/>
  <c r="G95" i="13"/>
  <c r="M95" i="13" s="1"/>
  <c r="I95" i="13"/>
  <c r="K95" i="13"/>
  <c r="O95" i="13"/>
  <c r="Q95" i="13"/>
  <c r="V95" i="13"/>
  <c r="G108" i="13"/>
  <c r="I108" i="13"/>
  <c r="K108" i="13"/>
  <c r="M108" i="13"/>
  <c r="O108" i="13"/>
  <c r="Q108" i="13"/>
  <c r="V108" i="13"/>
  <c r="G111" i="13"/>
  <c r="M111" i="13" s="1"/>
  <c r="I111" i="13"/>
  <c r="K111" i="13"/>
  <c r="O111" i="13"/>
  <c r="Q111" i="13"/>
  <c r="V111" i="13"/>
  <c r="G117" i="13"/>
  <c r="I117" i="13"/>
  <c r="K117" i="13"/>
  <c r="M117" i="13"/>
  <c r="O117" i="13"/>
  <c r="Q117" i="13"/>
  <c r="V117" i="13"/>
  <c r="G131" i="13"/>
  <c r="M131" i="13" s="1"/>
  <c r="I131" i="13"/>
  <c r="K131" i="13"/>
  <c r="O131" i="13"/>
  <c r="Q131" i="13"/>
  <c r="V131" i="13"/>
  <c r="G133" i="13"/>
  <c r="I133" i="13"/>
  <c r="K133" i="13"/>
  <c r="M133" i="13"/>
  <c r="O133" i="13"/>
  <c r="Q133" i="13"/>
  <c r="V133" i="13"/>
  <c r="G135" i="13"/>
  <c r="M135" i="13" s="1"/>
  <c r="I135" i="13"/>
  <c r="K135" i="13"/>
  <c r="O135" i="13"/>
  <c r="Q135" i="13"/>
  <c r="V135" i="13"/>
  <c r="G139" i="13"/>
  <c r="I139" i="13"/>
  <c r="K139" i="13"/>
  <c r="M139" i="13"/>
  <c r="O139" i="13"/>
  <c r="Q139" i="13"/>
  <c r="V139" i="13"/>
  <c r="G144" i="13"/>
  <c r="M144" i="13" s="1"/>
  <c r="I144" i="13"/>
  <c r="K144" i="13"/>
  <c r="O144" i="13"/>
  <c r="Q144" i="13"/>
  <c r="V144" i="13"/>
  <c r="G147" i="13"/>
  <c r="I147" i="13"/>
  <c r="K147" i="13"/>
  <c r="M147" i="13"/>
  <c r="O147" i="13"/>
  <c r="Q147" i="13"/>
  <c r="V147" i="13"/>
  <c r="G157" i="13"/>
  <c r="M157" i="13" s="1"/>
  <c r="I157" i="13"/>
  <c r="K157" i="13"/>
  <c r="O157" i="13"/>
  <c r="Q157" i="13"/>
  <c r="V157" i="13"/>
  <c r="G161" i="13"/>
  <c r="I161" i="13"/>
  <c r="K161" i="13"/>
  <c r="M161" i="13"/>
  <c r="O161" i="13"/>
  <c r="Q161" i="13"/>
  <c r="V161" i="13"/>
  <c r="G163" i="13"/>
  <c r="M163" i="13" s="1"/>
  <c r="I163" i="13"/>
  <c r="K163" i="13"/>
  <c r="O163" i="13"/>
  <c r="Q163" i="13"/>
  <c r="V163" i="13"/>
  <c r="G169" i="13"/>
  <c r="I169" i="13"/>
  <c r="K169" i="13"/>
  <c r="M169" i="13"/>
  <c r="O169" i="13"/>
  <c r="Q169" i="13"/>
  <c r="V169" i="13"/>
  <c r="G175" i="13"/>
  <c r="M175" i="13" s="1"/>
  <c r="I175" i="13"/>
  <c r="K175" i="13"/>
  <c r="O175" i="13"/>
  <c r="Q175" i="13"/>
  <c r="V175" i="13"/>
  <c r="G183" i="13"/>
  <c r="I183" i="13"/>
  <c r="K183" i="13"/>
  <c r="M183" i="13"/>
  <c r="O183" i="13"/>
  <c r="Q183" i="13"/>
  <c r="V183" i="13"/>
  <c r="G185" i="13"/>
  <c r="M185" i="13" s="1"/>
  <c r="I185" i="13"/>
  <c r="K185" i="13"/>
  <c r="O185" i="13"/>
  <c r="Q185" i="13"/>
  <c r="V185" i="13"/>
  <c r="G187" i="13"/>
  <c r="I187" i="13"/>
  <c r="K187" i="13"/>
  <c r="M187" i="13"/>
  <c r="O187" i="13"/>
  <c r="Q187" i="13"/>
  <c r="V187" i="13"/>
  <c r="G189" i="13"/>
  <c r="M189" i="13" s="1"/>
  <c r="I189" i="13"/>
  <c r="K189" i="13"/>
  <c r="O189" i="13"/>
  <c r="Q189" i="13"/>
  <c r="V189" i="13"/>
  <c r="G190" i="13"/>
  <c r="I190" i="13"/>
  <c r="K190" i="13"/>
  <c r="M190" i="13"/>
  <c r="O190" i="13"/>
  <c r="Q190" i="13"/>
  <c r="V190" i="13"/>
  <c r="G191" i="13"/>
  <c r="M191" i="13" s="1"/>
  <c r="I191" i="13"/>
  <c r="K191" i="13"/>
  <c r="O191" i="13"/>
  <c r="Q191" i="13"/>
  <c r="V191" i="13"/>
  <c r="G193" i="13"/>
  <c r="I193" i="13"/>
  <c r="K193" i="13"/>
  <c r="M193" i="13"/>
  <c r="O193" i="13"/>
  <c r="Q193" i="13"/>
  <c r="V193" i="13"/>
  <c r="G195" i="13"/>
  <c r="M195" i="13" s="1"/>
  <c r="I195" i="13"/>
  <c r="K195" i="13"/>
  <c r="O195" i="13"/>
  <c r="Q195" i="13"/>
  <c r="V195" i="13"/>
  <c r="G196" i="13"/>
  <c r="I196" i="13"/>
  <c r="K196" i="13"/>
  <c r="M196" i="13"/>
  <c r="O196" i="13"/>
  <c r="Q196" i="13"/>
  <c r="V196" i="13"/>
  <c r="G198" i="13"/>
  <c r="M198" i="13" s="1"/>
  <c r="I198" i="13"/>
  <c r="K198" i="13"/>
  <c r="O198" i="13"/>
  <c r="Q198" i="13"/>
  <c r="V198" i="13"/>
  <c r="G201" i="13"/>
  <c r="M201" i="13" s="1"/>
  <c r="I201" i="13"/>
  <c r="I200" i="13" s="1"/>
  <c r="K201" i="13"/>
  <c r="K200" i="13" s="1"/>
  <c r="O201" i="13"/>
  <c r="Q201" i="13"/>
  <c r="Q200" i="13" s="1"/>
  <c r="V201" i="13"/>
  <c r="V200" i="13" s="1"/>
  <c r="G202" i="13"/>
  <c r="I202" i="13"/>
  <c r="K202" i="13"/>
  <c r="M202" i="13"/>
  <c r="O202" i="13"/>
  <c r="Q202" i="13"/>
  <c r="V202" i="13"/>
  <c r="G203" i="13"/>
  <c r="I203" i="13"/>
  <c r="K203" i="13"/>
  <c r="M203" i="13"/>
  <c r="O203" i="13"/>
  <c r="Q203" i="13"/>
  <c r="V203" i="13"/>
  <c r="G206" i="13"/>
  <c r="M206" i="13" s="1"/>
  <c r="I206" i="13"/>
  <c r="K206" i="13"/>
  <c r="O206" i="13"/>
  <c r="O200" i="13" s="1"/>
  <c r="Q206" i="13"/>
  <c r="V206" i="13"/>
  <c r="G214" i="13"/>
  <c r="M214" i="13" s="1"/>
  <c r="I214" i="13"/>
  <c r="K214" i="13"/>
  <c r="O214" i="13"/>
  <c r="Q214" i="13"/>
  <c r="V214" i="13"/>
  <c r="G216" i="13"/>
  <c r="I216" i="13"/>
  <c r="K216" i="13"/>
  <c r="M216" i="13"/>
  <c r="O216" i="13"/>
  <c r="Q216" i="13"/>
  <c r="V216" i="13"/>
  <c r="G218" i="13"/>
  <c r="I218" i="13"/>
  <c r="K218" i="13"/>
  <c r="M218" i="13"/>
  <c r="O218" i="13"/>
  <c r="Q218" i="13"/>
  <c r="V218" i="13"/>
  <c r="G221" i="13"/>
  <c r="M221" i="13" s="1"/>
  <c r="I221" i="13"/>
  <c r="I220" i="13" s="1"/>
  <c r="K221" i="13"/>
  <c r="K220" i="13" s="1"/>
  <c r="O221" i="13"/>
  <c r="Q221" i="13"/>
  <c r="Q220" i="13" s="1"/>
  <c r="V221" i="13"/>
  <c r="V220" i="13" s="1"/>
  <c r="G226" i="13"/>
  <c r="I226" i="13"/>
  <c r="K226" i="13"/>
  <c r="M226" i="13"/>
  <c r="O226" i="13"/>
  <c r="Q226" i="13"/>
  <c r="V226" i="13"/>
  <c r="G231" i="13"/>
  <c r="I231" i="13"/>
  <c r="K231" i="13"/>
  <c r="M231" i="13"/>
  <c r="O231" i="13"/>
  <c r="Q231" i="13"/>
  <c r="V231" i="13"/>
  <c r="G234" i="13"/>
  <c r="M234" i="13" s="1"/>
  <c r="I234" i="13"/>
  <c r="K234" i="13"/>
  <c r="O234" i="13"/>
  <c r="O220" i="13" s="1"/>
  <c r="Q234" i="13"/>
  <c r="V234" i="13"/>
  <c r="G236" i="13"/>
  <c r="M236" i="13" s="1"/>
  <c r="I236" i="13"/>
  <c r="K236" i="13"/>
  <c r="O236" i="13"/>
  <c r="Q236" i="13"/>
  <c r="V236" i="13"/>
  <c r="G237" i="13"/>
  <c r="I237" i="13"/>
  <c r="K237" i="13"/>
  <c r="M237" i="13"/>
  <c r="O237" i="13"/>
  <c r="Q237" i="13"/>
  <c r="V237" i="13"/>
  <c r="G241" i="13"/>
  <c r="M241" i="13" s="1"/>
  <c r="M240" i="13" s="1"/>
  <c r="I241" i="13"/>
  <c r="I240" i="13" s="1"/>
  <c r="K241" i="13"/>
  <c r="K240" i="13" s="1"/>
  <c r="O241" i="13"/>
  <c r="O240" i="13" s="1"/>
  <c r="Q241" i="13"/>
  <c r="Q240" i="13" s="1"/>
  <c r="V241" i="13"/>
  <c r="V240" i="13" s="1"/>
  <c r="G244" i="13"/>
  <c r="I244" i="13"/>
  <c r="K244" i="13"/>
  <c r="K243" i="13" s="1"/>
  <c r="M244" i="13"/>
  <c r="O244" i="13"/>
  <c r="Q244" i="13"/>
  <c r="V244" i="13"/>
  <c r="V243" i="13" s="1"/>
  <c r="G245" i="13"/>
  <c r="I245" i="13"/>
  <c r="K245" i="13"/>
  <c r="M245" i="13"/>
  <c r="O245" i="13"/>
  <c r="Q245" i="13"/>
  <c r="V245" i="13"/>
  <c r="G247" i="13"/>
  <c r="G243" i="13" s="1"/>
  <c r="I247" i="13"/>
  <c r="K247" i="13"/>
  <c r="O247" i="13"/>
  <c r="O243" i="13" s="1"/>
  <c r="Q247" i="13"/>
  <c r="V247" i="13"/>
  <c r="G249" i="13"/>
  <c r="M249" i="13" s="1"/>
  <c r="I249" i="13"/>
  <c r="I243" i="13" s="1"/>
  <c r="K249" i="13"/>
  <c r="O249" i="13"/>
  <c r="Q249" i="13"/>
  <c r="Q243" i="13" s="1"/>
  <c r="V249" i="13"/>
  <c r="G252" i="13"/>
  <c r="I252" i="13"/>
  <c r="K252" i="13"/>
  <c r="M252" i="13"/>
  <c r="O252" i="13"/>
  <c r="Q252" i="13"/>
  <c r="V252" i="13"/>
  <c r="G254" i="13"/>
  <c r="I254" i="13"/>
  <c r="K254" i="13"/>
  <c r="M254" i="13"/>
  <c r="O254" i="13"/>
  <c r="Q254" i="13"/>
  <c r="V254" i="13"/>
  <c r="G256" i="13"/>
  <c r="M256" i="13" s="1"/>
  <c r="I256" i="13"/>
  <c r="K256" i="13"/>
  <c r="O256" i="13"/>
  <c r="Q256" i="13"/>
  <c r="V256" i="13"/>
  <c r="G258" i="13"/>
  <c r="M258" i="13" s="1"/>
  <c r="I258" i="13"/>
  <c r="K258" i="13"/>
  <c r="O258" i="13"/>
  <c r="Q258" i="13"/>
  <c r="V258" i="13"/>
  <c r="G260" i="13"/>
  <c r="I260" i="13"/>
  <c r="K260" i="13"/>
  <c r="M260" i="13"/>
  <c r="O260" i="13"/>
  <c r="Q260" i="13"/>
  <c r="V260" i="13"/>
  <c r="G262" i="13"/>
  <c r="I262" i="13"/>
  <c r="K262" i="13"/>
  <c r="M262" i="13"/>
  <c r="O262" i="13"/>
  <c r="Q262" i="13"/>
  <c r="V262" i="13"/>
  <c r="G264" i="13"/>
  <c r="M264" i="13" s="1"/>
  <c r="I264" i="13"/>
  <c r="K264" i="13"/>
  <c r="O264" i="13"/>
  <c r="Q264" i="13"/>
  <c r="V264" i="13"/>
  <c r="G266" i="13"/>
  <c r="M266" i="13" s="1"/>
  <c r="I266" i="13"/>
  <c r="K266" i="13"/>
  <c r="O266" i="13"/>
  <c r="Q266" i="13"/>
  <c r="V266" i="13"/>
  <c r="G268" i="13"/>
  <c r="I268" i="13"/>
  <c r="K268" i="13"/>
  <c r="M268" i="13"/>
  <c r="O268" i="13"/>
  <c r="Q268" i="13"/>
  <c r="V268" i="13"/>
  <c r="G270" i="13"/>
  <c r="I270" i="13"/>
  <c r="K270" i="13"/>
  <c r="M270" i="13"/>
  <c r="O270" i="13"/>
  <c r="Q270" i="13"/>
  <c r="V270" i="13"/>
  <c r="G272" i="13"/>
  <c r="M272" i="13" s="1"/>
  <c r="I272" i="13"/>
  <c r="K272" i="13"/>
  <c r="O272" i="13"/>
  <c r="Q272" i="13"/>
  <c r="V272" i="13"/>
  <c r="G273" i="13"/>
  <c r="M273" i="13" s="1"/>
  <c r="I273" i="13"/>
  <c r="K273" i="13"/>
  <c r="O273" i="13"/>
  <c r="Q273" i="13"/>
  <c r="V273" i="13"/>
  <c r="G274" i="13"/>
  <c r="I274" i="13"/>
  <c r="K274" i="13"/>
  <c r="M274" i="13"/>
  <c r="O274" i="13"/>
  <c r="Q274" i="13"/>
  <c r="V274" i="13"/>
  <c r="G276" i="13"/>
  <c r="I276" i="13"/>
  <c r="K276" i="13"/>
  <c r="M276" i="13"/>
  <c r="O276" i="13"/>
  <c r="Q276" i="13"/>
  <c r="V276" i="13"/>
  <c r="G278" i="13"/>
  <c r="M278" i="13" s="1"/>
  <c r="I278" i="13"/>
  <c r="K278" i="13"/>
  <c r="O278" i="13"/>
  <c r="Q278" i="13"/>
  <c r="V278" i="13"/>
  <c r="G280" i="13"/>
  <c r="M280" i="13" s="1"/>
  <c r="I280" i="13"/>
  <c r="K280" i="13"/>
  <c r="O280" i="13"/>
  <c r="Q280" i="13"/>
  <c r="V280" i="13"/>
  <c r="G282" i="13"/>
  <c r="I282" i="13"/>
  <c r="K282" i="13"/>
  <c r="M282" i="13"/>
  <c r="O282" i="13"/>
  <c r="Q282" i="13"/>
  <c r="V282" i="13"/>
  <c r="G283" i="13"/>
  <c r="I283" i="13"/>
  <c r="K283" i="13"/>
  <c r="M283" i="13"/>
  <c r="O283" i="13"/>
  <c r="Q283" i="13"/>
  <c r="V283" i="13"/>
  <c r="G284" i="13"/>
  <c r="M284" i="13" s="1"/>
  <c r="I284" i="13"/>
  <c r="K284" i="13"/>
  <c r="O284" i="13"/>
  <c r="Q284" i="13"/>
  <c r="V284" i="13"/>
  <c r="G285" i="13"/>
  <c r="M285" i="13" s="1"/>
  <c r="I285" i="13"/>
  <c r="K285" i="13"/>
  <c r="O285" i="13"/>
  <c r="Q285" i="13"/>
  <c r="V285" i="13"/>
  <c r="G286" i="13"/>
  <c r="I286" i="13"/>
  <c r="K286" i="13"/>
  <c r="M286" i="13"/>
  <c r="O286" i="13"/>
  <c r="Q286" i="13"/>
  <c r="V286" i="13"/>
  <c r="G287" i="13"/>
  <c r="I287" i="13"/>
  <c r="K287" i="13"/>
  <c r="M287" i="13"/>
  <c r="O287" i="13"/>
  <c r="Q287" i="13"/>
  <c r="V287" i="13"/>
  <c r="G288" i="13"/>
  <c r="M288" i="13" s="1"/>
  <c r="I288" i="13"/>
  <c r="K288" i="13"/>
  <c r="O288" i="13"/>
  <c r="Q288" i="13"/>
  <c r="V288" i="13"/>
  <c r="G289" i="13"/>
  <c r="M289" i="13" s="1"/>
  <c r="I289" i="13"/>
  <c r="K289" i="13"/>
  <c r="O289" i="13"/>
  <c r="Q289" i="13"/>
  <c r="V289" i="13"/>
  <c r="G290" i="13"/>
  <c r="I290" i="13"/>
  <c r="K290" i="13"/>
  <c r="M290" i="13"/>
  <c r="O290" i="13"/>
  <c r="Q290" i="13"/>
  <c r="V290" i="13"/>
  <c r="G291" i="13"/>
  <c r="I291" i="13"/>
  <c r="K291" i="13"/>
  <c r="M291" i="13"/>
  <c r="O291" i="13"/>
  <c r="Q291" i="13"/>
  <c r="V291" i="13"/>
  <c r="G292" i="13"/>
  <c r="M292" i="13" s="1"/>
  <c r="I292" i="13"/>
  <c r="K292" i="13"/>
  <c r="O292" i="13"/>
  <c r="Q292" i="13"/>
  <c r="V292" i="13"/>
  <c r="G294" i="13"/>
  <c r="M294" i="13" s="1"/>
  <c r="I294" i="13"/>
  <c r="K294" i="13"/>
  <c r="O294" i="13"/>
  <c r="Q294" i="13"/>
  <c r="V294" i="13"/>
  <c r="G296" i="13"/>
  <c r="I296" i="13"/>
  <c r="K296" i="13"/>
  <c r="M296" i="13"/>
  <c r="O296" i="13"/>
  <c r="Q296" i="13"/>
  <c r="V296" i="13"/>
  <c r="G298" i="13"/>
  <c r="I298" i="13"/>
  <c r="K298" i="13"/>
  <c r="M298" i="13"/>
  <c r="O298" i="13"/>
  <c r="Q298" i="13"/>
  <c r="V298" i="13"/>
  <c r="G300" i="13"/>
  <c r="M300" i="13" s="1"/>
  <c r="I300" i="13"/>
  <c r="K300" i="13"/>
  <c r="O300" i="13"/>
  <c r="Q300" i="13"/>
  <c r="V300" i="13"/>
  <c r="G302" i="13"/>
  <c r="M302" i="13" s="1"/>
  <c r="I302" i="13"/>
  <c r="K302" i="13"/>
  <c r="O302" i="13"/>
  <c r="Q302" i="13"/>
  <c r="V302" i="13"/>
  <c r="G304" i="13"/>
  <c r="I304" i="13"/>
  <c r="K304" i="13"/>
  <c r="M304" i="13"/>
  <c r="O304" i="13"/>
  <c r="Q304" i="13"/>
  <c r="V304" i="13"/>
  <c r="G305" i="13"/>
  <c r="I305" i="13"/>
  <c r="K305" i="13"/>
  <c r="M305" i="13"/>
  <c r="O305" i="13"/>
  <c r="Q305" i="13"/>
  <c r="V305" i="13"/>
  <c r="G307" i="13"/>
  <c r="M307" i="13" s="1"/>
  <c r="I307" i="13"/>
  <c r="K307" i="13"/>
  <c r="O307" i="13"/>
  <c r="Q307" i="13"/>
  <c r="V307" i="13"/>
  <c r="G309" i="13"/>
  <c r="M309" i="13" s="1"/>
  <c r="I309" i="13"/>
  <c r="K309" i="13"/>
  <c r="O309" i="13"/>
  <c r="Q309" i="13"/>
  <c r="V309" i="13"/>
  <c r="G311" i="13"/>
  <c r="I311" i="13"/>
  <c r="K311" i="13"/>
  <c r="M311" i="13"/>
  <c r="O311" i="13"/>
  <c r="Q311" i="13"/>
  <c r="V311" i="13"/>
  <c r="G313" i="13"/>
  <c r="I313" i="13"/>
  <c r="K313" i="13"/>
  <c r="M313" i="13"/>
  <c r="O313" i="13"/>
  <c r="Q313" i="13"/>
  <c r="V313" i="13"/>
  <c r="G315" i="13"/>
  <c r="M315" i="13" s="1"/>
  <c r="I315" i="13"/>
  <c r="K315" i="13"/>
  <c r="O315" i="13"/>
  <c r="Q315" i="13"/>
  <c r="V315" i="13"/>
  <c r="G317" i="13"/>
  <c r="M317" i="13" s="1"/>
  <c r="I317" i="13"/>
  <c r="K317" i="13"/>
  <c r="O317" i="13"/>
  <c r="Q317" i="13"/>
  <c r="V317" i="13"/>
  <c r="G319" i="13"/>
  <c r="I319" i="13"/>
  <c r="K319" i="13"/>
  <c r="M319" i="13"/>
  <c r="O319" i="13"/>
  <c r="Q319" i="13"/>
  <c r="V319" i="13"/>
  <c r="G321" i="13"/>
  <c r="I321" i="13"/>
  <c r="K321" i="13"/>
  <c r="M321" i="13"/>
  <c r="O321" i="13"/>
  <c r="Q321" i="13"/>
  <c r="V321" i="13"/>
  <c r="G323" i="13"/>
  <c r="M323" i="13" s="1"/>
  <c r="I323" i="13"/>
  <c r="K323" i="13"/>
  <c r="O323" i="13"/>
  <c r="Q323" i="13"/>
  <c r="V323" i="13"/>
  <c r="G325" i="13"/>
  <c r="M325" i="13" s="1"/>
  <c r="I325" i="13"/>
  <c r="K325" i="13"/>
  <c r="O325" i="13"/>
  <c r="Q325" i="13"/>
  <c r="V325" i="13"/>
  <c r="G327" i="13"/>
  <c r="I327" i="13"/>
  <c r="K327" i="13"/>
  <c r="M327" i="13"/>
  <c r="O327" i="13"/>
  <c r="Q327" i="13"/>
  <c r="V327" i="13"/>
  <c r="G329" i="13"/>
  <c r="I329" i="13"/>
  <c r="K329" i="13"/>
  <c r="M329" i="13"/>
  <c r="O329" i="13"/>
  <c r="Q329" i="13"/>
  <c r="V329" i="13"/>
  <c r="G331" i="13"/>
  <c r="M331" i="13" s="1"/>
  <c r="I331" i="13"/>
  <c r="K331" i="13"/>
  <c r="O331" i="13"/>
  <c r="Q331" i="13"/>
  <c r="V331" i="13"/>
  <c r="G333" i="13"/>
  <c r="M333" i="13" s="1"/>
  <c r="I333" i="13"/>
  <c r="K333" i="13"/>
  <c r="O333" i="13"/>
  <c r="Q333" i="13"/>
  <c r="V333" i="13"/>
  <c r="G335" i="13"/>
  <c r="I335" i="13"/>
  <c r="K335" i="13"/>
  <c r="M335" i="13"/>
  <c r="O335" i="13"/>
  <c r="Q335" i="13"/>
  <c r="V335" i="13"/>
  <c r="G337" i="13"/>
  <c r="I337" i="13"/>
  <c r="K337" i="13"/>
  <c r="M337" i="13"/>
  <c r="O337" i="13"/>
  <c r="Q337" i="13"/>
  <c r="V337" i="13"/>
  <c r="G339" i="13"/>
  <c r="M339" i="13" s="1"/>
  <c r="I339" i="13"/>
  <c r="K339" i="13"/>
  <c r="O339" i="13"/>
  <c r="Q339" i="13"/>
  <c r="V339" i="13"/>
  <c r="G341" i="13"/>
  <c r="M341" i="13" s="1"/>
  <c r="I341" i="13"/>
  <c r="K341" i="13"/>
  <c r="O341" i="13"/>
  <c r="Q341" i="13"/>
  <c r="V341" i="13"/>
  <c r="G343" i="13"/>
  <c r="I343" i="13"/>
  <c r="K343" i="13"/>
  <c r="M343" i="13"/>
  <c r="O343" i="13"/>
  <c r="Q343" i="13"/>
  <c r="V343" i="13"/>
  <c r="G345" i="13"/>
  <c r="I345" i="13"/>
  <c r="K345" i="13"/>
  <c r="M345" i="13"/>
  <c r="O345" i="13"/>
  <c r="Q345" i="13"/>
  <c r="V345" i="13"/>
  <c r="G347" i="13"/>
  <c r="M347" i="13" s="1"/>
  <c r="I347" i="13"/>
  <c r="K347" i="13"/>
  <c r="O347" i="13"/>
  <c r="Q347" i="13"/>
  <c r="V347" i="13"/>
  <c r="G349" i="13"/>
  <c r="M349" i="13" s="1"/>
  <c r="I349" i="13"/>
  <c r="K349" i="13"/>
  <c r="O349" i="13"/>
  <c r="Q349" i="13"/>
  <c r="V349" i="13"/>
  <c r="G352" i="13"/>
  <c r="I352" i="13"/>
  <c r="I351" i="13" s="1"/>
  <c r="K352" i="13"/>
  <c r="M352" i="13"/>
  <c r="O352" i="13"/>
  <c r="Q352" i="13"/>
  <c r="Q351" i="13" s="1"/>
  <c r="V352" i="13"/>
  <c r="G355" i="13"/>
  <c r="G351" i="13" s="1"/>
  <c r="I355" i="13"/>
  <c r="K355" i="13"/>
  <c r="O355" i="13"/>
  <c r="O351" i="13" s="1"/>
  <c r="Q355" i="13"/>
  <c r="V355" i="13"/>
  <c r="G357" i="13"/>
  <c r="I357" i="13"/>
  <c r="K357" i="13"/>
  <c r="M357" i="13"/>
  <c r="O357" i="13"/>
  <c r="Q357" i="13"/>
  <c r="V357" i="13"/>
  <c r="G360" i="13"/>
  <c r="M360" i="13" s="1"/>
  <c r="I360" i="13"/>
  <c r="K360" i="13"/>
  <c r="K351" i="13" s="1"/>
  <c r="O360" i="13"/>
  <c r="Q360" i="13"/>
  <c r="V360" i="13"/>
  <c r="V351" i="13" s="1"/>
  <c r="G363" i="13"/>
  <c r="I363" i="13"/>
  <c r="K363" i="13"/>
  <c r="M363" i="13"/>
  <c r="O363" i="13"/>
  <c r="Q363" i="13"/>
  <c r="V363" i="13"/>
  <c r="G367" i="13"/>
  <c r="I367" i="13"/>
  <c r="I366" i="13" s="1"/>
  <c r="K367" i="13"/>
  <c r="M367" i="13"/>
  <c r="O367" i="13"/>
  <c r="Q367" i="13"/>
  <c r="Q366" i="13" s="1"/>
  <c r="V367" i="13"/>
  <c r="G370" i="13"/>
  <c r="M370" i="13" s="1"/>
  <c r="I370" i="13"/>
  <c r="K370" i="13"/>
  <c r="K366" i="13" s="1"/>
  <c r="O370" i="13"/>
  <c r="Q370" i="13"/>
  <c r="V370" i="13"/>
  <c r="V366" i="13" s="1"/>
  <c r="G371" i="13"/>
  <c r="I371" i="13"/>
  <c r="K371" i="13"/>
  <c r="M371" i="13"/>
  <c r="O371" i="13"/>
  <c r="Q371" i="13"/>
  <c r="V371" i="13"/>
  <c r="G372" i="13"/>
  <c r="M372" i="13" s="1"/>
  <c r="I372" i="13"/>
  <c r="K372" i="13"/>
  <c r="O372" i="13"/>
  <c r="O366" i="13" s="1"/>
  <c r="Q372" i="13"/>
  <c r="V372" i="13"/>
  <c r="G373" i="13"/>
  <c r="I373" i="13"/>
  <c r="K373" i="13"/>
  <c r="M373" i="13"/>
  <c r="O373" i="13"/>
  <c r="Q373" i="13"/>
  <c r="V373" i="13"/>
  <c r="K374" i="13"/>
  <c r="V374" i="13"/>
  <c r="G375" i="13"/>
  <c r="I375" i="13"/>
  <c r="I374" i="13" s="1"/>
  <c r="K375" i="13"/>
  <c r="M375" i="13"/>
  <c r="O375" i="13"/>
  <c r="Q375" i="13"/>
  <c r="Q374" i="13" s="1"/>
  <c r="V375" i="13"/>
  <c r="G376" i="13"/>
  <c r="G374" i="13" s="1"/>
  <c r="I376" i="13"/>
  <c r="K376" i="13"/>
  <c r="O376" i="13"/>
  <c r="O374" i="13" s="1"/>
  <c r="Q376" i="13"/>
  <c r="V376" i="13"/>
  <c r="G378" i="13"/>
  <c r="I378" i="13"/>
  <c r="K378" i="13"/>
  <c r="M378" i="13"/>
  <c r="O378" i="13"/>
  <c r="Q378" i="13"/>
  <c r="V378" i="13"/>
  <c r="G381" i="13"/>
  <c r="K381" i="13"/>
  <c r="O381" i="13"/>
  <c r="V381" i="13"/>
  <c r="G382" i="13"/>
  <c r="I382" i="13"/>
  <c r="I381" i="13" s="1"/>
  <c r="K382" i="13"/>
  <c r="M382" i="13"/>
  <c r="M381" i="13" s="1"/>
  <c r="O382" i="13"/>
  <c r="Q382" i="13"/>
  <c r="Q381" i="13" s="1"/>
  <c r="V382" i="13"/>
  <c r="G385" i="13"/>
  <c r="O385" i="13"/>
  <c r="G386" i="13"/>
  <c r="I386" i="13"/>
  <c r="I385" i="13" s="1"/>
  <c r="K386" i="13"/>
  <c r="M386" i="13"/>
  <c r="O386" i="13"/>
  <c r="Q386" i="13"/>
  <c r="Q385" i="13" s="1"/>
  <c r="V386" i="13"/>
  <c r="G387" i="13"/>
  <c r="M387" i="13" s="1"/>
  <c r="I387" i="13"/>
  <c r="K387" i="13"/>
  <c r="K385" i="13" s="1"/>
  <c r="O387" i="13"/>
  <c r="Q387" i="13"/>
  <c r="V387" i="13"/>
  <c r="V385" i="13" s="1"/>
  <c r="G388" i="13"/>
  <c r="I388" i="13"/>
  <c r="K388" i="13"/>
  <c r="M388" i="13"/>
  <c r="O388" i="13"/>
  <c r="Q388" i="13"/>
  <c r="V388" i="13"/>
  <c r="G391" i="13"/>
  <c r="I391" i="13"/>
  <c r="I390" i="13" s="1"/>
  <c r="K391" i="13"/>
  <c r="M391" i="13"/>
  <c r="O391" i="13"/>
  <c r="Q391" i="13"/>
  <c r="Q390" i="13" s="1"/>
  <c r="V391" i="13"/>
  <c r="G392" i="13"/>
  <c r="M392" i="13" s="1"/>
  <c r="I392" i="13"/>
  <c r="K392" i="13"/>
  <c r="K390" i="13" s="1"/>
  <c r="O392" i="13"/>
  <c r="Q392" i="13"/>
  <c r="V392" i="13"/>
  <c r="V390" i="13" s="1"/>
  <c r="G393" i="13"/>
  <c r="I393" i="13"/>
  <c r="K393" i="13"/>
  <c r="M393" i="13"/>
  <c r="O393" i="13"/>
  <c r="Q393" i="13"/>
  <c r="V393" i="13"/>
  <c r="G394" i="13"/>
  <c r="M394" i="13" s="1"/>
  <c r="I394" i="13"/>
  <c r="K394" i="13"/>
  <c r="O394" i="13"/>
  <c r="O390" i="13" s="1"/>
  <c r="Q394" i="13"/>
  <c r="V394" i="13"/>
  <c r="G395" i="13"/>
  <c r="I395" i="13"/>
  <c r="K395" i="13"/>
  <c r="M395" i="13"/>
  <c r="O395" i="13"/>
  <c r="Q395" i="13"/>
  <c r="V395" i="13"/>
  <c r="G396" i="13"/>
  <c r="M396" i="13" s="1"/>
  <c r="I396" i="13"/>
  <c r="K396" i="13"/>
  <c r="O396" i="13"/>
  <c r="Q396" i="13"/>
  <c r="V396" i="13"/>
  <c r="G397" i="13"/>
  <c r="I397" i="13"/>
  <c r="K397" i="13"/>
  <c r="M397" i="13"/>
  <c r="O397" i="13"/>
  <c r="Q397" i="13"/>
  <c r="V397" i="13"/>
  <c r="G399" i="13"/>
  <c r="O399" i="13"/>
  <c r="G400" i="13"/>
  <c r="I400" i="13"/>
  <c r="I399" i="13" s="1"/>
  <c r="K400" i="13"/>
  <c r="M400" i="13"/>
  <c r="O400" i="13"/>
  <c r="Q400" i="13"/>
  <c r="Q399" i="13" s="1"/>
  <c r="V400" i="13"/>
  <c r="G401" i="13"/>
  <c r="M401" i="13" s="1"/>
  <c r="I401" i="13"/>
  <c r="K401" i="13"/>
  <c r="K399" i="13" s="1"/>
  <c r="O401" i="13"/>
  <c r="Q401" i="13"/>
  <c r="V401" i="13"/>
  <c r="V399" i="13" s="1"/>
  <c r="G403" i="13"/>
  <c r="M403" i="13" s="1"/>
  <c r="I403" i="13"/>
  <c r="K403" i="13"/>
  <c r="K402" i="13" s="1"/>
  <c r="O403" i="13"/>
  <c r="O402" i="13" s="1"/>
  <c r="Q403" i="13"/>
  <c r="V403" i="13"/>
  <c r="V402" i="13" s="1"/>
  <c r="G404" i="13"/>
  <c r="I404" i="13"/>
  <c r="I402" i="13" s="1"/>
  <c r="K404" i="13"/>
  <c r="M404" i="13"/>
  <c r="O404" i="13"/>
  <c r="Q404" i="13"/>
  <c r="Q402" i="13" s="1"/>
  <c r="V404" i="13"/>
  <c r="G405" i="13"/>
  <c r="M405" i="13" s="1"/>
  <c r="I405" i="13"/>
  <c r="K405" i="13"/>
  <c r="O405" i="13"/>
  <c r="Q405" i="13"/>
  <c r="V405" i="13"/>
  <c r="G407" i="13"/>
  <c r="I407" i="13"/>
  <c r="K407" i="13"/>
  <c r="M407" i="13"/>
  <c r="O407" i="13"/>
  <c r="Q407" i="13"/>
  <c r="V407" i="13"/>
  <c r="G408" i="13"/>
  <c r="M408" i="13" s="1"/>
  <c r="I408" i="13"/>
  <c r="K408" i="13"/>
  <c r="O408" i="13"/>
  <c r="Q408" i="13"/>
  <c r="V408" i="13"/>
  <c r="G409" i="13"/>
  <c r="I409" i="13"/>
  <c r="K409" i="13"/>
  <c r="M409" i="13"/>
  <c r="O409" i="13"/>
  <c r="Q409" i="13"/>
  <c r="V409" i="13"/>
  <c r="AE411" i="13"/>
  <c r="AF411" i="13"/>
  <c r="G32" i="12"/>
  <c r="BA25" i="12"/>
  <c r="BA23" i="12"/>
  <c r="BA21" i="12"/>
  <c r="BA19" i="12"/>
  <c r="BA17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2" i="12"/>
  <c r="I12" i="12"/>
  <c r="K12" i="12"/>
  <c r="M12" i="12"/>
  <c r="O12" i="12"/>
  <c r="Q12" i="12"/>
  <c r="V12" i="12"/>
  <c r="G13" i="12"/>
  <c r="G14" i="12"/>
  <c r="M14" i="12" s="1"/>
  <c r="I14" i="12"/>
  <c r="I13" i="12" s="1"/>
  <c r="K14" i="12"/>
  <c r="K13" i="12" s="1"/>
  <c r="O14" i="12"/>
  <c r="Q14" i="12"/>
  <c r="Q13" i="12" s="1"/>
  <c r="V14" i="12"/>
  <c r="V13" i="12" s="1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0" i="12"/>
  <c r="M20" i="12" s="1"/>
  <c r="I20" i="12"/>
  <c r="K20" i="12"/>
  <c r="O20" i="12"/>
  <c r="O13" i="12" s="1"/>
  <c r="Q20" i="12"/>
  <c r="V20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6" i="12"/>
  <c r="I26" i="12"/>
  <c r="K26" i="12"/>
  <c r="M26" i="12"/>
  <c r="O26" i="12"/>
  <c r="Q26" i="12"/>
  <c r="V26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AE32" i="12"/>
  <c r="I20" i="1"/>
  <c r="I19" i="1"/>
  <c r="I18" i="1"/>
  <c r="I16" i="1"/>
  <c r="F45" i="1"/>
  <c r="G23" i="1" s="1"/>
  <c r="H44" i="1"/>
  <c r="I44" i="1" s="1"/>
  <c r="H43" i="1"/>
  <c r="I43" i="1" s="1"/>
  <c r="H42" i="1"/>
  <c r="H41" i="1"/>
  <c r="I41" i="1" s="1"/>
  <c r="H40" i="1"/>
  <c r="I40" i="1" s="1"/>
  <c r="I72" i="1" l="1"/>
  <c r="J71" i="1" s="1"/>
  <c r="I17" i="1"/>
  <c r="I21" i="1" s="1"/>
  <c r="J59" i="1"/>
  <c r="J61" i="1"/>
  <c r="J63" i="1"/>
  <c r="J68" i="1"/>
  <c r="J66" i="1"/>
  <c r="J60" i="1"/>
  <c r="J62" i="1"/>
  <c r="J64" i="1"/>
  <c r="J57" i="1"/>
  <c r="J58" i="1"/>
  <c r="J70" i="1"/>
  <c r="G45" i="1"/>
  <c r="G25" i="1" s="1"/>
  <c r="A25" i="1" s="1"/>
  <c r="A26" i="1" s="1"/>
  <c r="G26" i="1" s="1"/>
  <c r="A23" i="1"/>
  <c r="A24" i="1" s="1"/>
  <c r="G24" i="1" s="1"/>
  <c r="M8" i="13"/>
  <c r="M390" i="13"/>
  <c r="M402" i="13"/>
  <c r="M220" i="13"/>
  <c r="M399" i="13"/>
  <c r="M385" i="13"/>
  <c r="M366" i="13"/>
  <c r="M200" i="13"/>
  <c r="G402" i="13"/>
  <c r="G240" i="13"/>
  <c r="G8" i="13"/>
  <c r="G390" i="13"/>
  <c r="G366" i="13"/>
  <c r="G220" i="13"/>
  <c r="G200" i="13"/>
  <c r="M376" i="13"/>
  <c r="M374" i="13" s="1"/>
  <c r="M355" i="13"/>
  <c r="M351" i="13" s="1"/>
  <c r="M247" i="13"/>
  <c r="M243" i="13" s="1"/>
  <c r="M13" i="12"/>
  <c r="AF32" i="12"/>
  <c r="J65" i="1"/>
  <c r="J67" i="1"/>
  <c r="J69" i="1"/>
  <c r="J44" i="1"/>
  <c r="J39" i="1"/>
  <c r="J45" i="1" s="1"/>
  <c r="J41" i="1"/>
  <c r="J40" i="1"/>
  <c r="J43" i="1"/>
  <c r="H45" i="1"/>
  <c r="J28" i="1"/>
  <c r="J26" i="1"/>
  <c r="G38" i="1"/>
  <c r="F38" i="1"/>
  <c r="J23" i="1"/>
  <c r="J24" i="1"/>
  <c r="J25" i="1"/>
  <c r="J27" i="1"/>
  <c r="E24" i="1"/>
  <c r="E26" i="1"/>
  <c r="J72" i="1" l="1"/>
  <c r="G28" i="1"/>
  <c r="A27" i="1"/>
  <c r="A29" i="1" s="1"/>
  <c r="G29" i="1" s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Blaha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<sst xmlns="http://schemas.openxmlformats.org/spreadsheetml/2006/main" count="2259" uniqueCount="714">
  <si>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</si>
  <si>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</si>
  <si>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</si>
  <si>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</si>
  <si>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</si>
  <si>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</si>
  <si>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</si>
  <si>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</si>
  <si>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</si>
  <si>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</si>
  <si>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</si>
  <si>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</si>
  <si>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</si>
  <si>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</si>
  <si>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</si>
  <si>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</si>
  <si>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</si>
  <si>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</si>
  <si>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</si>
  <si>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</si>
  <si>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</si>
  <si>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</si>
  <si>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</si>
  <si>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</si>
  <si>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</si>
  <si>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</si>
  <si>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</si>
  <si>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</si>
  <si>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</si>
  <si>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</si>
  <si>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</si>
  <si>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</si>
  <si>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</si>
  <si>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</si>
  <si>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</si>
  <si>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</si>
  <si>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</si>
  <si>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</si>
  <si>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</si>
  <si>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</si>
  <si>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</si>
  <si>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</si>
  <si>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</si>
  <si>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</si>
  <si>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17/141/001</t>
  </si>
  <si>
    <t>Nové Město na Moravě - rekonstrukce kanalizace ul. Drobného</t>
  </si>
  <si>
    <t>Svaz vodovodů a kanalizací Žďársko</t>
  </si>
  <si>
    <t>Vodárenská 244/2</t>
  </si>
  <si>
    <t>Žďár nad Sázavou-Žďár nad Sázavou 4</t>
  </si>
  <si>
    <t>59101</t>
  </si>
  <si>
    <t>43383513</t>
  </si>
  <si>
    <t>CZ43383513</t>
  </si>
  <si>
    <t>Ing. František Laštovička, UNI PROJEKT</t>
  </si>
  <si>
    <t>Studentská 1133/3</t>
  </si>
  <si>
    <t>10117831</t>
  </si>
  <si>
    <t>CZ6003161494</t>
  </si>
  <si>
    <t>Stavba</t>
  </si>
  <si>
    <t>Ostatní a vedlejší náklady</t>
  </si>
  <si>
    <t>001</t>
  </si>
  <si>
    <t>Vedlejší a ostatní náklady</t>
  </si>
  <si>
    <t>Stavební objekt</t>
  </si>
  <si>
    <t>SO01</t>
  </si>
  <si>
    <t>Kanalizace</t>
  </si>
  <si>
    <t>Celkem za stavbu</t>
  </si>
  <si>
    <t>CZK</t>
  </si>
  <si>
    <t>#POPS</t>
  </si>
  <si>
    <t>Popis stavby: 17/141/001 - Nové Město na Moravě - rekonstrukce kanalizace ul. Drobného</t>
  </si>
  <si>
    <t>#POPO</t>
  </si>
  <si>
    <t>Popis objektu: 00 - Vedlejší a ostatní náklady</t>
  </si>
  <si>
    <t>#POPR</t>
  </si>
  <si>
    <t>Popis rozpočtu: 001 - Vedlejší a ostatní náklady</t>
  </si>
  <si>
    <t>Popis objektu: SO01 - Kanalizace</t>
  </si>
  <si>
    <t>Popis rozpočtu: 001 - Kanalizace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</si>
  <si>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</si>
  <si>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</si>
  <si>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</si>
  <si>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</si>
  <si>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</si>
  <si>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</si>
  <si>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</si>
  <si>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</t>
  </si>
  <si>
    <t>61</t>
  </si>
  <si>
    <t>Úpravy povrchů vnitřní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</si>
  <si>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</si>
  <si>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</si>
  <si>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</si>
  <si>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</si>
  <si>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</si>
  <si>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</si>
  <si>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</si>
  <si>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</si>
  <si>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</si>
  <si>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</si>
  <si>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</si>
  <si>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</si>
  <si>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</si>
  <si>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</si>
  <si>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</si>
  <si>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</si>
  <si>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</si>
  <si>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</si>
  <si>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</si>
  <si>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</si>
  <si>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</si>
  <si>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</si>
  <si>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</si>
  <si>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</si>
  <si>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</si>
  <si>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</si>
  <si>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</si>
  <si>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</si>
  <si>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</si>
  <si>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</si>
  <si>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</si>
  <si>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</si>
  <si>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</si>
  <si>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</si>
  <si>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</si>
  <si>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</si>
  <si>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</si>
  <si>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</si>
  <si>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</si>
  <si>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</si>
  <si>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</si>
  <si>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</si>
  <si>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</si>
  <si>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</si>
  <si>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</si>
  <si>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</si>
  <si>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</si>
  <si>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</si>
  <si>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</si>
  <si>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</si>
  <si>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</si>
  <si>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</si>
  <si>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005111021T</t>
  </si>
  <si>
    <t>Vytyčení inženýrských sítí</t>
  </si>
  <si>
    <t>Soubor</t>
  </si>
  <si>
    <t>Vlastní</t>
  </si>
  <si>
    <t>Indiv</t>
  </si>
  <si>
    <t>VRN</t>
  </si>
  <si>
    <t>Běžná</t>
  </si>
  <si>
    <t>POL99_8</t>
  </si>
  <si>
    <t>005121 R</t>
  </si>
  <si>
    <t>Zařízení staveniště</t>
  </si>
  <si>
    <t>RTS 25/ I</t>
  </si>
  <si>
    <t>POL99_2</t>
  </si>
  <si>
    <t>Veškeré náklady spojené s vybudováním, provozem a odstraněním zařízení staveniště.</t>
  </si>
  <si>
    <t>POP</t>
  </si>
  <si>
    <t>005111020T2</t>
  </si>
  <si>
    <t>Geodetické vytyčení stavby - kanalizace</t>
  </si>
  <si>
    <t>005211010R1</t>
  </si>
  <si>
    <t>Pasportizace stávajícího stavu před zahájením stavby</t>
  </si>
  <si>
    <t>Náklady spojené s účastí zhotovitele na předání a převzetí staveniště.</t>
  </si>
  <si>
    <t>005211030R1</t>
  </si>
  <si>
    <t>Dočasná dopravní opatření, včetně projektu dopravního značení a schválení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</si>
  <si>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</si>
  <si>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005231020R1</t>
  </si>
  <si>
    <t>Zkoušky zhutnění</t>
  </si>
  <si>
    <t>Náklady na individuální zkoušky dodaných a smontovaných technologických zařízení včetně komplexního vyzkoušení.</t>
  </si>
  <si>
    <t>005231020R2</t>
  </si>
  <si>
    <t>Zkoušky vybouraných asfaltů u komunikací</t>
  </si>
  <si>
    <t>005241010R2</t>
  </si>
  <si>
    <t>Dokumentace skutečného provedení - kanalizace</t>
  </si>
  <si>
    <t>Náklady na vyhotovení dokumentace skutečného provedení stavby a její předání objednateli v požadované formě a požadovaném počtu.</t>
  </si>
  <si>
    <t>005241020R2</t>
  </si>
  <si>
    <t>Geodetické zaměření skutečného provedení - kanalizace</t>
  </si>
  <si>
    <t>Náklady na provedení skutečného zaměření stavby v rozsahu nezbytném pro zápis změny do katastru nemovitostí.</t>
  </si>
  <si>
    <t>005241030T2</t>
  </si>
  <si>
    <t>Vyhotovení geometrického plánu - kanalizace</t>
  </si>
  <si>
    <t>Náklady na vyhotovení geometrického plánu.</t>
  </si>
  <si>
    <t>005281011</t>
  </si>
  <si>
    <t>Fotodokumentace z průběhu stavby</t>
  </si>
  <si>
    <t>005311010RT1</t>
  </si>
  <si>
    <t>Dočasné propojení stávající a navržené kanalizace po dobu výstavby</t>
  </si>
  <si>
    <t>soubor</t>
  </si>
  <si>
    <t>005311011T2</t>
  </si>
  <si>
    <t>Seznam přípojek s uvedením čísel popisných a parcelních - kanalizace</t>
  </si>
  <si>
    <t>SUM</t>
  </si>
  <si>
    <t>END</t>
  </si>
  <si>
    <t>Položkový soupis prací a dodávek</t>
  </si>
  <si>
    <t>111201101R00</t>
  </si>
  <si>
    <t>Odstranění křovin a stromů o průměru do 10 cm při celkové ploše do 1 000 m2</t>
  </si>
  <si>
    <t>m2</t>
  </si>
  <si>
    <t>800-1</t>
  </si>
  <si>
    <t>Práce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</si>
  <si>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</si>
  <si>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</si>
  <si>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</si>
  <si>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1,2*7,0</t>
  </si>
  <si>
    <t>VV</t>
  </si>
  <si>
    <t>112101101R00</t>
  </si>
  <si>
    <t>Kácení stromů listnatých o průměru kmene přes 100 do 300 mm</t>
  </si>
  <si>
    <t>kus</t>
  </si>
  <si>
    <t>s odřezáním kmene a odvětvením, včetně případného odklizení kmene a větví na oddělené hromady na vzdálenost do 50 m nebo s naložením na dopravní prostředek,</t>
  </si>
  <si>
    <t>112201101R00</t>
  </si>
  <si>
    <t>Odstranění pařezů pod úrovní terénu vykopáním o průměru přes 100 do 300 mm</t>
  </si>
  <si>
    <t>RTS 17/ I</t>
  </si>
  <si>
    <t>s jejich vykopáním nebo vytrháním, s přesekáním kořenů a s případným nutným přemístěním pařezů na hromady do vzdálenosti do 50 m nebo s naložením na dopravní prostředek,</t>
  </si>
  <si>
    <t>113106121R00</t>
  </si>
  <si>
    <t>Rozebrání dlažeb, panelů komunikací pro pěší s jakýmkoliv ložem a výplní spár z betonových nebo kameninových dlaždic nebo tvarovek</t>
  </si>
  <si>
    <t>822-1</t>
  </si>
  <si>
    <t>s přemístěním hmot na skládku na vzdálenost do 3 m nebo s naložením na dopravní prostředek</t>
  </si>
  <si>
    <t>113107315R00</t>
  </si>
  <si>
    <t>Odstranění podkladů nebo krytů z kameniva těženého, v ploše jednotlivě do 50 m2, tloušťka vrstvy 150 mm</t>
  </si>
  <si>
    <t>8,40+9,60+35,88</t>
  </si>
  <si>
    <t>113107515R00</t>
  </si>
  <si>
    <t>Odstranění podkladů nebo krytů z kameniva hrubého drceného, v ploše jednotlivě do 50 m2, tloušťka vrstvy 150 mm</t>
  </si>
  <si>
    <t>POL1_1</t>
  </si>
  <si>
    <t>8,40+9,60</t>
  </si>
  <si>
    <t>113107520R00</t>
  </si>
  <si>
    <t>Odstranění podkladů nebo krytů z kameniva hrubého drceného, v ploše jednotlivě do 50 m2, tloušťka vrstvy 200 mm</t>
  </si>
  <si>
    <t>113108305R00</t>
  </si>
  <si>
    <t>Odstranění podkladů nebo krytů živičných, v ploše jednotlivě do 50 m2, tloušťka vrstvy 50 mm</t>
  </si>
  <si>
    <t>1,2*8,0</t>
  </si>
  <si>
    <t>113108314R00</t>
  </si>
  <si>
    <t>Odstranění podkladů nebo krytů živičných, v ploše jednotlivě do 50 m2, tloušťka vrstvy 140 mm</t>
  </si>
  <si>
    <t>1,3*27,6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</si>
  <si>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</si>
  <si>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</si>
  <si>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</si>
  <si>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</si>
  <si>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115001101R00</t>
  </si>
  <si>
    <t>Převedení vody při průměru potrubí DN do 100 mm</t>
  </si>
  <si>
    <t>získané při čerpání potrubím nebo žlaby, montáž a demontáž potrubí nebo žlabu, jeho utěsnění po dobu provozu a opotřebení materiálu potrubí nebo žlabu, podpěrná konstrukce.</t>
  </si>
  <si>
    <t>115101201R00</t>
  </si>
  <si>
    <t>Čerpání vody na dopravní výšku do 10 m s uvažovaným průměrným přítokem do 500 l/min</t>
  </si>
  <si>
    <t>h</t>
  </si>
  <si>
    <t>na vzdálenost (výšku) od hladiny vody v jímce po výšku roviny proložené osou nejvyššího bodu výtlačného potrubí, odpadní potrubí v délce do 20 m,</t>
  </si>
  <si>
    <t>115101301R00</t>
  </si>
  <si>
    <t>Pohotovost záložní čerpací soupravy na dopravní výšku do 10 m s uvažovaným průměrným přítokem do 500 l/min</t>
  </si>
  <si>
    <t>den</t>
  </si>
  <si>
    <t>na vzdálenost (výšku) od hladiny vody v jímce po výšku roviny proložené osou nejvyššího bodu výtlačného potrubí, včetně sacího a výtlačného potrubí, příp. odpadní žlaby a lešení pod čerpadlo a pod potrubí nebo pod odpadní žlaby,</t>
  </si>
  <si>
    <t>119001401R00</t>
  </si>
  <si>
    <t>Dočasné zajištění podzemního potrubí nebo vedení ocelového potrubí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</si>
  <si>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</si>
  <si>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1,3*4</t>
  </si>
  <si>
    <t>119001421R00</t>
  </si>
  <si>
    <t>Dočasné zajištění podzemního potrubí nebo vedení kabelů do 3 kabelů</t>
  </si>
  <si>
    <t>1,3*5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</si>
  <si>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</si>
  <si>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</si>
  <si>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</si>
  <si>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</si>
  <si>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>1,0*1,3*2,5*9</t>
  </si>
  <si>
    <t>121101102R00</t>
  </si>
  <si>
    <t>Sejmutí ornice s přemístěním na vzdálenost přes 50 do 100 m</t>
  </si>
  <si>
    <t>nebo lesní půdy, s naložením na dopravní prostředek a vodorovným přemístěním na hromady v místě upotřebení nebo na dočasné či trvalé skládky se složením,</t>
  </si>
  <si>
    <t>1,2*59,0*0,1</t>
  </si>
  <si>
    <t>130901121R00</t>
  </si>
  <si>
    <t>Bourání konstrukcí v hloubených vykopávkách z betonu z betonu, prostého, pneumatickým kladivem</t>
  </si>
  <si>
    <t>s přemístěním suti na hromady na vzdálenost do 20 m nebo s uložením na dopravní prostředek,</t>
  </si>
  <si>
    <t>šachty : 3,8</t>
  </si>
  <si>
    <t>potrubí : 1,3+1,0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</si>
  <si>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</si>
  <si>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</si>
  <si>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prostředek,</t>
  </si>
  <si>
    <t>2,24*0,94*4,0</t>
  </si>
  <si>
    <t>2,24*0,94*0,82</t>
  </si>
  <si>
    <t>131301201R00</t>
  </si>
  <si>
    <t>Hloubení zapažených jam a zářezů do 100 m3, v hornině 4, převážně ručně</t>
  </si>
  <si>
    <t>2,24*0,94*9,38</t>
  </si>
  <si>
    <t>hornina 3 : -10,14899</t>
  </si>
  <si>
    <t>hornina 5 : -3,45318</t>
  </si>
  <si>
    <t>131401201R00</t>
  </si>
  <si>
    <t>Hloubení zapažených jam a zářezů do 100 m3, v hornině 5, převážně ručně</t>
  </si>
  <si>
    <t>2,24*0,94*1,64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</si>
  <si>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</si>
  <si>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</si>
  <si>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</si>
  <si>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1,1*1,0*1,0</t>
  </si>
  <si>
    <t>1,1*1,0*9,6</t>
  </si>
  <si>
    <t>1,2*1,0*4,5</t>
  </si>
  <si>
    <t>1,2*1,0*13,5</t>
  </si>
  <si>
    <t>1,2*1,0*13,0</t>
  </si>
  <si>
    <t>1,3*1,0*60,0</t>
  </si>
  <si>
    <t>ornice : -7,08</t>
  </si>
  <si>
    <t>chodníky : -0,40*8,40</t>
  </si>
  <si>
    <t>-0,40*9,60</t>
  </si>
  <si>
    <t>komunikace : -0,49*35,88</t>
  </si>
  <si>
    <t>132301212R00</t>
  </si>
  <si>
    <t xml:space="preserve">Hloubení rýh šířky přes 60 do 200 cm do 1000 m3, v hornině 4, hloubení strojně </t>
  </si>
  <si>
    <t>1,3*(3,30+2,88)/2*13,0+1,3*(2,8+2,87)/2*0,4+1,3*(2,87+2,85)/2*0,4</t>
  </si>
  <si>
    <t>1,3*(2,85+2,69)/2*1,4+1,3*(2,69+2,61)/2*0,7+1,3*(2,61+2,46)/2*4,9</t>
  </si>
  <si>
    <t>1,3*(2,46+2,41)/2*3,1+1,3*(2,41+2,37)/2*2,1+1,3*(2,37+2,36)/2*3,1</t>
  </si>
  <si>
    <t>1,3*(2,36+2,39)/2*3,2+1,3*(2,39+2,31)/2*1,9+1,3*(2,31+2,39)/2*15,6</t>
  </si>
  <si>
    <t>1,3*(2,39+2,45)/2*2,7+1,3*(2,45+2,59)/2*6,1+1,3*(2,59+2,63)/2*1,4</t>
  </si>
  <si>
    <t>1,2*(2,37+2,33)/2*1,8+1,2*(2,33+2,21)/2*3,6+1,2*(2,21+2,17)/2*1,5</t>
  </si>
  <si>
    <t>1,2*(2,17+2,07)/2*4,6+1,2*(2,07+2,04)/2*1,5</t>
  </si>
  <si>
    <t>1,2*(2,04+1,67)/2*7,1+1,2*(1,67+1,62)/2*2,1+1,2*(1,62+1,54)/2*4,3</t>
  </si>
  <si>
    <t>přípojky : 1,1*2,87*3,6</t>
  </si>
  <si>
    <t>1,2*2,63*1,7</t>
  </si>
  <si>
    <t>1,1*2,07*3,5</t>
  </si>
  <si>
    <t>1,1*2,04*1,5</t>
  </si>
  <si>
    <t>1,2*1,54*2,8</t>
  </si>
  <si>
    <t>1,1*1,54*2,0</t>
  </si>
  <si>
    <t>hornina 3 : -126,86</t>
  </si>
  <si>
    <t>hornina 5 : -53,33495</t>
  </si>
  <si>
    <t>132401211R00</t>
  </si>
  <si>
    <t xml:space="preserve">Hloubení rýh šířky přes 60 do 200 cm jakékoliv množství, v hornině 5, hloubení strojně </t>
  </si>
  <si>
    <t>1,3*(1,30+0,88)/2*13,0+1,3*(0,88+0,87)/2*0,4+1,3*(0,87+0,85)/2*0,4</t>
  </si>
  <si>
    <t>1,3*(0,85+0,69)/2*1,4+1,3*(0,69+0,61)/2*0,7+1,3*(0,61+0,46)/2*4,9</t>
  </si>
  <si>
    <t>1,3*(0,46+0,41)/2*3,1+1,3*(0,41+0,37)/2*2,1+1,3*(0,37+0,36)/2*3,1</t>
  </si>
  <si>
    <t>1,3*(0,36+0,39)/2*3,2+1,3*(0,39+0,31)/2*1,9+1,3*(0,31+0,39)/2*15,6</t>
  </si>
  <si>
    <t>1,3*(0,39+0,45)/2*2,7+1,3*(0,45+0,59)/2*6,1+1,3*(0,59+0,63)/2*1,4</t>
  </si>
  <si>
    <t>1,2*(0,37+0,33)/2*1,8+1,2*(0,33+0,21)/2*3,6+1,2*(0,21+0,17)/2*1,5</t>
  </si>
  <si>
    <t>1,2*(0,17+0,07)/2*4,6+1,2*(0,07+0,04)/2*1,5</t>
  </si>
  <si>
    <t>přípojky : 1,1*0,87*3,6</t>
  </si>
  <si>
    <t>1,2*0,63*1,7</t>
  </si>
  <si>
    <t>1,1*0,07*3,5</t>
  </si>
  <si>
    <t>1,1*0,04*1,5</t>
  </si>
  <si>
    <t>138401201R00</t>
  </si>
  <si>
    <t>Dolamování hloubených vykopávek rýh ve vrstvě tloušťky do 500 mm v hornině 5</t>
  </si>
  <si>
    <t>zapažených i nezapažených v hor. 5 - 7 s případným nutným přemístěním výkopku ve výkopišti, bez naložení.</t>
  </si>
  <si>
    <t>(3,45318+53,33495)*0,1</t>
  </si>
  <si>
    <t>151101101R00</t>
  </si>
  <si>
    <t>Zřízení pažení a rozepření stěn rýh příložné  pro jakoukoliv mezerovitost, hloubky do 2 m</t>
  </si>
  <si>
    <t>pro podzemní vedení pro všechny šířky rýhy,</t>
  </si>
  <si>
    <t>(2,04+1,67)/2*7,1+(1,67+1,62)/2*2,1+(1,62+1,54)/2*4,3</t>
  </si>
  <si>
    <t>1,54*2,8</t>
  </si>
  <si>
    <t>1,54*2,0</t>
  </si>
  <si>
    <t>30,811</t>
  </si>
  <si>
    <t>151101102R00</t>
  </si>
  <si>
    <t>Zřízení pažení a rozepření stěn rýh příložné  pro jakoukoliv mezerovitost, hloubky do 4 m</t>
  </si>
  <si>
    <t>(3,30+2,88)/2*13,0+(2,8+2,87)/2*0,4+(2,87+2,85)/2*0,4</t>
  </si>
  <si>
    <t>(2,85+2,69)/2*1,4+(2,69+2,61)/2*0,7+(2,61+2,46)/2*4,9</t>
  </si>
  <si>
    <t>(2,46+2,41)/2*3,1+(2,41+2,37)/2*2,1+(2,37+2,36)/2*3,1</t>
  </si>
  <si>
    <t>(2,36+2,39)/2*3,2+(2,39+2,31)/2*1,9+(2,31+2,39)/2*15,6</t>
  </si>
  <si>
    <t>(2,39+2,45)/2*2,7+(2,45+2,59)/2*6,1+(2,59+2,63)/2*1,4</t>
  </si>
  <si>
    <t>(2,37+2,33)/2*1,8+(2,33+2,21)/2*3,6+(2,21+2,17)/2*1,5</t>
  </si>
  <si>
    <t>(2,17+2,07)/2*4,6+(2,07+2,04)/2*1,5</t>
  </si>
  <si>
    <t>přípojky : 2,87*3,6</t>
  </si>
  <si>
    <t>2,63*1,7</t>
  </si>
  <si>
    <t>2,07*3,5</t>
  </si>
  <si>
    <t>2,04*1,5</t>
  </si>
  <si>
    <t>208,416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</si>
  <si>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</si>
  <si>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</si>
  <si>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</si>
  <si>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</si>
  <si>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</si>
  <si>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</si>
  <si>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</si>
  <si>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</si>
  <si>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10,14899+7,87495</t>
  </si>
  <si>
    <t>(94,9988+119,98440)*0,5</t>
  </si>
  <si>
    <t>161101152R00</t>
  </si>
  <si>
    <t>Svislé přemístění výkopku z horniny 5 až 7, při hloubce výkopu přes 2,5 do 4 m</t>
  </si>
  <si>
    <t>3,45318</t>
  </si>
  <si>
    <t>53,33495*0,5</t>
  </si>
  <si>
    <t>6,10</t>
  </si>
  <si>
    <t>162401102R00</t>
  </si>
  <si>
    <t>Vodorovné přemístění výkopku z horniny 1 až 4, na vzdálenost přes 1 500  do 2 000 m</t>
  </si>
  <si>
    <t>po suchu, bez ohledu na druh dopravního prostředku, bez naložení výkopku, avšak se složením bez rozhrnutí,</t>
  </si>
  <si>
    <t>meziskládka : 188,44872*2</t>
  </si>
  <si>
    <t>162601102R00</t>
  </si>
  <si>
    <t>Vodorovné přemístění výkopku z horniny 1 až 4, na vzdálenost přes 4 000  do 5 000 m</t>
  </si>
  <si>
    <t>1,1*0,559*1,0</t>
  </si>
  <si>
    <t>1,1*0,586*9,6</t>
  </si>
  <si>
    <t>1,2*0,642*4,5</t>
  </si>
  <si>
    <t>1,2*0,642*13,5</t>
  </si>
  <si>
    <t>1,2*0,669*13,0</t>
  </si>
  <si>
    <t>1,3*0,755*60,0</t>
  </si>
  <si>
    <t>1,21*9,38</t>
  </si>
  <si>
    <t>hornina 5 : -56,78813</t>
  </si>
  <si>
    <t>162601152R00</t>
  </si>
  <si>
    <t>Vodorovné přemístění výkopku z horniny 5 až 7, na vzdálenost přes 4 000  do 5 000 m</t>
  </si>
  <si>
    <t>3,45318+53,33495</t>
  </si>
  <si>
    <t>167101102R00</t>
  </si>
  <si>
    <t>Nakládání, skládání, překládání neulehlého výkopku nakládání výkopku přes 100 m3, z horniny 1 až 4</t>
  </si>
  <si>
    <t>meziskládka : 188,44872</t>
  </si>
  <si>
    <t>171201101R00</t>
  </si>
  <si>
    <t>Uložení sypaniny na skládku nebo do násypů nezhut. do násypů nezhutněných</t>
  </si>
  <si>
    <t>nebo na skládku s rozprostřením sypaniny ve vrstvách a s hrubým urovnáním,</t>
  </si>
  <si>
    <t>Uložení sypaniny do násypů nebo na skládku s rozprostřením sypaniny ve vrstvách a s hrubým urovnáním.</t>
  </si>
  <si>
    <t>44,55833+56,78813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</si>
  <si>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</si>
  <si>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</si>
  <si>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</si>
  <si>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</si>
  <si>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10,1489+7,87495+3,45318</t>
  </si>
  <si>
    <t>94,9988+119,9844+53,33495</t>
  </si>
  <si>
    <t>-101,34646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</si>
  <si>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</si>
  <si>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</si>
  <si>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</si>
  <si>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((1,1*0,409)-0,0199)*1,0</t>
  </si>
  <si>
    <t>((1,1*0,409)-0,0272)*9,6</t>
  </si>
  <si>
    <t>((1,2*0,477)-0,0460)*4,5</t>
  </si>
  <si>
    <t>((1,2*0,477)-0,0460)*13,5</t>
  </si>
  <si>
    <t>((1,2*0,494)-0,0702)*13,0</t>
  </si>
  <si>
    <t>((1,3*0,565)-0,0990)*60,0</t>
  </si>
  <si>
    <t>180402111R00</t>
  </si>
  <si>
    <t>parkový trávník, výsevem, v rovině nebo na svahu do 1:5</t>
  </si>
  <si>
    <t>1,2*59,0</t>
  </si>
  <si>
    <t>181201101R00</t>
  </si>
  <si>
    <t>Úprava pláně v násypech v hornině 1 až 4, bez zhutnění</t>
  </si>
  <si>
    <t>vyrovnání výškových rozdílů, plochy vodorovné a plochy do sklonu 1 : 5,</t>
  </si>
  <si>
    <t>181301101R00</t>
  </si>
  <si>
    <t>Rozprostření a urovnání ornice v rovině v souvislé ploše do 500 m2, tloušťka vrstvy do 100 mm</t>
  </si>
  <si>
    <t>s případným nutným přemístěním hromad nebo dočasných skládek na místo potřeby ze vzdálenosti do 30 m, v rovině nebo ve svahu do 1 : 5,</t>
  </si>
  <si>
    <t>184102113R00</t>
  </si>
  <si>
    <t xml:space="preserve">průměr přes 300 do 400 mm, v rovině nebo na svahu do 1:5,  </t>
  </si>
  <si>
    <t>199000002R00</t>
  </si>
  <si>
    <t>Poplatky za skládku horniny 1- 4, skupina 17 05 04 z Katalogu odpadů</t>
  </si>
  <si>
    <t>199000003R00</t>
  </si>
  <si>
    <t>Poplatky za skládku horniny 5 - 7, skupina 17 05 04 z Katalogu odpadů</t>
  </si>
  <si>
    <t>62,88813-6,10</t>
  </si>
  <si>
    <t>00572400R</t>
  </si>
  <si>
    <t>směs travní parková, pro běžnou zátěž</t>
  </si>
  <si>
    <t>kg</t>
  </si>
  <si>
    <t>SPCM</t>
  </si>
  <si>
    <t>Specifikace</t>
  </si>
  <si>
    <t>POL3_1</t>
  </si>
  <si>
    <t>70,80*0,025*1,05</t>
  </si>
  <si>
    <t>02656017R1</t>
  </si>
  <si>
    <t>Rostliny pro živý plot</t>
  </si>
  <si>
    <t>POL3_</t>
  </si>
  <si>
    <t>583322202R</t>
  </si>
  <si>
    <t>Kamenivo nestanovené těžené; frakce 0,0 až 22,0 mm</t>
  </si>
  <si>
    <t>t</t>
  </si>
  <si>
    <t>13,96312*1,01*1,7</t>
  </si>
  <si>
    <t>583323271R</t>
  </si>
  <si>
    <t>Kamenivo nestanovené těžené; frakce 0,0 až 32,0 mm</t>
  </si>
  <si>
    <t>(58,88692-13,96312)*1,01*1,7</t>
  </si>
  <si>
    <t>452112111R00</t>
  </si>
  <si>
    <t>Osazení betonových dílců pod potrubí prstenců nebo rámůpod poklopy a mříže výšky do 100 mm</t>
  </si>
  <si>
    <t>827-1</t>
  </si>
  <si>
    <t>452112121R00</t>
  </si>
  <si>
    <t>Osazení betonových dílců pod potrubí prstenců nebo rámůpod poklopy a mříže výšky přes 100 do 200 mm</t>
  </si>
  <si>
    <t>452311111R00</t>
  </si>
  <si>
    <t>Podkladní a zajišťovací konstrukce z betonu desky pod potrubí, stoky a drobné objekty , z betonu prostého třídy C -/7,5</t>
  </si>
  <si>
    <t>z cementu portlandského nebo struskoportlandského, v otevřeném výkopu,</t>
  </si>
  <si>
    <t>3,94*0,1*4</t>
  </si>
  <si>
    <t>452312131R00</t>
  </si>
  <si>
    <t>Podkladní a zajišťovací konstrukce z betonu sedlové lože, z betonu prostého třídy C 12/15</t>
  </si>
  <si>
    <t>1,1*0,15*1,0</t>
  </si>
  <si>
    <t>1,1*0,15*9,6</t>
  </si>
  <si>
    <t>1,2*0,165*4,5</t>
  </si>
  <si>
    <t>1,2*0,165*13,5</t>
  </si>
  <si>
    <t>1,2*0,175*13,0</t>
  </si>
  <si>
    <t>1,3*0,190*60,0</t>
  </si>
  <si>
    <t>59224348.AR</t>
  </si>
  <si>
    <t>prstenec vyrovnávací šachetní; betonový; TBW; DN = 625,0 mm; h = 80,0 mm; s = 120,00 mm</t>
  </si>
  <si>
    <t>2*1,01</t>
  </si>
  <si>
    <t>59224349.AR</t>
  </si>
  <si>
    <t>prstenec vyrovnávací šachetní; betonový; TBW; DN = 625,0 mm; h = 100,0 mm; s = 120,00 mm</t>
  </si>
  <si>
    <t>4*1,01</t>
  </si>
  <si>
    <t>59224349R</t>
  </si>
  <si>
    <t>prstenec vyrovnávací šachetní; betonový; TBW; DN = 625,0 mm; h = 120,0 mm; s = 120,00 mm</t>
  </si>
  <si>
    <t>1*1,01</t>
  </si>
  <si>
    <t>566901111R00</t>
  </si>
  <si>
    <t>Vyspravení podkladu po překopech kamenivem těženým nebo štěrkopískem</t>
  </si>
  <si>
    <t>pro inženýrské sítě, se zhutněním</t>
  </si>
  <si>
    <t>1,2*1,5*0,15</t>
  </si>
  <si>
    <t>1,2*2,1*0,15</t>
  </si>
  <si>
    <t>35,88*0,15</t>
  </si>
  <si>
    <t>566903111R00</t>
  </si>
  <si>
    <t>Vyspravení podkladu po překopech kamenivem hrubým drceným</t>
  </si>
  <si>
    <t>35,88*0,20*1,7</t>
  </si>
  <si>
    <t>1,2*1,5*0,20*1,7</t>
  </si>
  <si>
    <t>1,2*2,1*0,14*1,7</t>
  </si>
  <si>
    <t>566904111R00</t>
  </si>
  <si>
    <t>Vyspravení podkladu po překopech kamenivem obalovaným asfaltem</t>
  </si>
  <si>
    <t>35,88*0,08*2,42</t>
  </si>
  <si>
    <t>572952111R00</t>
  </si>
  <si>
    <t>Vyspravení krytu po překopech pro inženýrské sítě asfaltovým betonem, po zhutnění tloušťky 30 až 50 mm</t>
  </si>
  <si>
    <t>1,2*2,1</t>
  </si>
  <si>
    <t>572952112R00</t>
  </si>
  <si>
    <t>Vyspravení krytu po překopech pro inženýrské sítě asfaltovým betonem, po zhutnění tloušťky přes  50 do  70 mm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</si>
  <si>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</si>
  <si>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</si>
  <si>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</si>
  <si>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>1,2*1,5</t>
  </si>
  <si>
    <t>617451501R01</t>
  </si>
  <si>
    <t>Potěry dna šachet hlazené ocelovým hladítkem, cementová malta viz. TZ, spojení kónusů a prstenců</t>
  </si>
  <si>
    <t>POL1_0</t>
  </si>
  <si>
    <t>0,226*7</t>
  </si>
  <si>
    <t>810361111R00</t>
  </si>
  <si>
    <t>DN do 250 mm</t>
  </si>
  <si>
    <t>831272121R00</t>
  </si>
  <si>
    <t>Montáž potrubí z trub kameninových těsněných pryžovými kroužky montáž- bez specifikace DN 125 mm</t>
  </si>
  <si>
    <t>pro splaškovou kanalizaci v otevřeném výkopu ve sklonu do 20 %,</t>
  </si>
  <si>
    <t>831312121R00</t>
  </si>
  <si>
    <t>Montáž potrubí z trub kameninových těsněných pryžovými kroužky montáž- bez specifikace DN 150 mm</t>
  </si>
  <si>
    <t>831352121R00</t>
  </si>
  <si>
    <t>Montáž potrubí z trub kameninových těsněných pryžovými kroužky montáž- bez specifikace DN 200 mm</t>
  </si>
  <si>
    <t>4,5+13,5</t>
  </si>
  <si>
    <t>831362121R00</t>
  </si>
  <si>
    <t>Montáž potrubí z trub kameninových těsněných pryžovými kroužky montáž- bez specifikace DN 250 mm</t>
  </si>
  <si>
    <t>831372121R00</t>
  </si>
  <si>
    <t>Montáž potrubí z trub kameninových těsněných pryžovými kroužky montáž- bez specifikace DN 300 mm</t>
  </si>
  <si>
    <t>837351221R00</t>
  </si>
  <si>
    <t>Montáž kameninových tvarovek těsněných pryžovými kroužky odbočných DN 200 mm</t>
  </si>
  <si>
    <t>na potrubí z trub kameninových pro splaškovou kanalizaci v otevřeném výkopu,</t>
  </si>
  <si>
    <t>837361221R00</t>
  </si>
  <si>
    <t>Montáž kameninových tvarovek těsněných pryžovými kroužky odbočných DN 250 mm</t>
  </si>
  <si>
    <t>837371221R00</t>
  </si>
  <si>
    <t>Montáž kameninových tvarovek těsněných pryžovými kroužky odbočných DN 300 mm</t>
  </si>
  <si>
    <t>837272221R00</t>
  </si>
  <si>
    <t>Montáž kameninových tvarovek těsněných pryžovými kroužky jednoosých DN 125 mm</t>
  </si>
  <si>
    <t>837312221R00</t>
  </si>
  <si>
    <t>Montáž kameninových tvarovek těsněných pryžovými kroužky jednoosých DN 150 mm</t>
  </si>
  <si>
    <t>892575111R00</t>
  </si>
  <si>
    <t>Zkoušky těsnosti kanalizačního potrubí zabezpečení konců a zkouška vzduchem kanalizačního potrubí  do DN 200 mm</t>
  </si>
  <si>
    <t>úsek</t>
  </si>
  <si>
    <t>vodou nebo vzduchem,</t>
  </si>
  <si>
    <t>892585111R00</t>
  </si>
  <si>
    <t>Zkoušky těsnosti kanalizačního potrubí zabezpečení konců a zkouška vzduchem kanalizačního potrubí  do DN 300 mm</t>
  </si>
  <si>
    <t>892916111R00</t>
  </si>
  <si>
    <t>Zkoušky těsnosti kanalizačního potrubí utěsnění přípojek při zkoušce kanalizačního potrubí DN přípojek do 200 mm</t>
  </si>
  <si>
    <t>sada</t>
  </si>
  <si>
    <t>892855113R00</t>
  </si>
  <si>
    <t>Kamerové prohlídky potrubí do 100 m</t>
  </si>
  <si>
    <t>894403011R00</t>
  </si>
  <si>
    <t>Osazení betonových dílců pro šachty stropních jakéhokoliv druhu</t>
  </si>
  <si>
    <t>894421111RT1</t>
  </si>
  <si>
    <t>Osazení betonových dílců pro šachty podle DIN 4034 skruže rovné, o hmotnosti do 0,5 t</t>
  </si>
  <si>
    <t>na kroužek,</t>
  </si>
  <si>
    <t>894421112RT1</t>
  </si>
  <si>
    <t>Osazení betonových dílců pro šachty podle DIN 4034 skruže rovné, o hmotnosti do 1,4 t</t>
  </si>
  <si>
    <t>894422111RT1</t>
  </si>
  <si>
    <t>Osazení betonových dílců pro šachty podle DIN 4034 skruže přechodové, pro jakoukoliv hmotnost</t>
  </si>
  <si>
    <t>894423111RT1</t>
  </si>
  <si>
    <t>Osazení betonových dílců pro šachty podle DIN 4034 šachtového dna, o hmotnosti do 2 t</t>
  </si>
  <si>
    <t>899103111R00</t>
  </si>
  <si>
    <t>Osazení poklopů litinových a ocelových o hmotnost jednotlivě přes 100  do 150 kg</t>
  </si>
  <si>
    <t>877315251T01</t>
  </si>
  <si>
    <t>Montáž manžety DN 150</t>
  </si>
  <si>
    <t xml:space="preserve">ks    </t>
  </si>
  <si>
    <t>877355251T01</t>
  </si>
  <si>
    <t>Montáž manžety DN 200</t>
  </si>
  <si>
    <t>892685111R01</t>
  </si>
  <si>
    <t>Zkouška vzduchem kanalizačních šachet</t>
  </si>
  <si>
    <t>55243344T.2</t>
  </si>
  <si>
    <t>Poklop s rámem D400 s logem SVK, kruh., tvárná litina, bez odvětrání, litino-betonový rám, s čepem, bližší viz. TZ</t>
  </si>
  <si>
    <t>552912001T</t>
  </si>
  <si>
    <t>Spojka standardní FLEX-SEAL SC 165</t>
  </si>
  <si>
    <t>552912001T1</t>
  </si>
  <si>
    <t>Spojka standardní FLEX-SEAL SC 137</t>
  </si>
  <si>
    <t>55291201R</t>
  </si>
  <si>
    <t>spojka potrubí; nerez, pryž; tl. 7,5 mm; š = 150,0 mm; d spojovaného potrubí 190 až 215 mm; pracovní tlak 2,5 bar</t>
  </si>
  <si>
    <t>55291204R</t>
  </si>
  <si>
    <t>spojka potrubí; nerez, pryž; tl. 7,5 mm; š = 150,0 mm; d spojovaného potrubí 240 až 265 mm; pracovní tlak 2,5 bar</t>
  </si>
  <si>
    <t>55291261T4</t>
  </si>
  <si>
    <t>Vyrovnávací vložka BC 12/190</t>
  </si>
  <si>
    <t>59224353.AR</t>
  </si>
  <si>
    <t>konus šachetní; železobetonový; TBR; d = 1 240,0 mm; DN = 1 000,0 mm; DN 2 = 625 mm; h = 580 mm; počet stupadel 2; ocelové s PE povlakem, kapsové</t>
  </si>
  <si>
    <t>59224354R</t>
  </si>
  <si>
    <t>deska zákrytová šachetní železobetonová; TZK; D1 = 1 000 mm; D = 1 240 mm; D vnitřní 625 mm; h = 165 mm</t>
  </si>
  <si>
    <t>59224358.AR</t>
  </si>
  <si>
    <t>skruž železobetonová TBS; DN = 1 000,0 mm; h = 250,0 mm; s = 120,00 mm; počet stupadel 1; ocelové s PE povlakem; beton C 40/50</t>
  </si>
  <si>
    <t>59224361.AR</t>
  </si>
  <si>
    <t>skruž železobetonová TBS; DN = 1 000,0 mm; h = 500,0 mm; s = 120,00 mm; počet stupadel 2; ocelové s PE povlakem; beton C 40/50</t>
  </si>
  <si>
    <t>59224364.AR</t>
  </si>
  <si>
    <t>skruž železobetonová TBS; DN = 1 000,0 mm; h = 1 000,0 mm; s = 120,00 mm; počet stupadel 4; ocelové s PE povlakem; beton C 40/50</t>
  </si>
  <si>
    <t>59224366.AR</t>
  </si>
  <si>
    <t>dno šachetní přímé; železobeton; TBZ; DN = 1 000,0 mm; D odtoku do 400 mm; h = 600 mm; t = 150 mm; beton C 40/50</t>
  </si>
  <si>
    <t>59224373.AR</t>
  </si>
  <si>
    <t>Příslušenství šachty - těsnění elastomerové DN 1000</t>
  </si>
  <si>
    <t>59710623R</t>
  </si>
  <si>
    <t>trouba kameninová hrdlová; DN 125; FN 34 kN/m</t>
  </si>
  <si>
    <t>1,0*1,015</t>
  </si>
  <si>
    <t>59710626R</t>
  </si>
  <si>
    <t>trouba kameninová hrdlová; DN 150; FN 34 kN/m</t>
  </si>
  <si>
    <t>9,6*1,015</t>
  </si>
  <si>
    <t>59710633R</t>
  </si>
  <si>
    <t>trouba kameninová hrdlová; DN 200; FN 32 kN/m</t>
  </si>
  <si>
    <t>4,5*1,015</t>
  </si>
  <si>
    <t>59710697R</t>
  </si>
  <si>
    <t>trouba kameninová hrdlová; DN 200; FN 40 kN/m</t>
  </si>
  <si>
    <t>13,5*1,015</t>
  </si>
  <si>
    <t>59710698.AR</t>
  </si>
  <si>
    <t>trouba kameninová hrdlová; DN 250; FN 40 kN/m</t>
  </si>
  <si>
    <t>13,0*1,015</t>
  </si>
  <si>
    <t>59710699.AR</t>
  </si>
  <si>
    <t>trouba kameninová hrdlová; DN 300; FN 48 kN/m</t>
  </si>
  <si>
    <t>60,0*1,015</t>
  </si>
  <si>
    <t>59710816.AR</t>
  </si>
  <si>
    <t>trouba kameninová hrdlová, vtok; zkrácená; DN 150,0; l = 600,0 mm; spoj F; FN 34 kN/m</t>
  </si>
  <si>
    <t>2*1,015</t>
  </si>
  <si>
    <t>59710817.AR</t>
  </si>
  <si>
    <t>trouba kameninová hrdlová, vtok; zkrácená; DN 200,0; l = 600,0 mm; třída 200; spoj F; FN 40 kN/m</t>
  </si>
  <si>
    <t>59710818.AR</t>
  </si>
  <si>
    <t>trouba kameninová hrdlová, vtok; zkrácená; DN 200,0; l = 600,0 mm; třída 200; spoj C; FN 40 kN/m</t>
  </si>
  <si>
    <t>1*1,015</t>
  </si>
  <si>
    <t>59710821.AR</t>
  </si>
  <si>
    <t>trouba kameninová hrdlová, vtok; zkrácená; DN 250,0; l = 600,0 mm; třída 160; spoj C; FN 40 kN/m</t>
  </si>
  <si>
    <t>59710824.AR</t>
  </si>
  <si>
    <t>trouba kameninová hrdlová, vtok; zkrácená; DN 300,0; l = 600,0 mm; třída 160; spoj C; FN 48 kN/m</t>
  </si>
  <si>
    <t>59710833.AR</t>
  </si>
  <si>
    <t>trouba kameninová odtok; zkrácená; DN 200,0; l = 600,0 mm; třída 200; spoj C; FN 40 kN/m</t>
  </si>
  <si>
    <t>59710835.AR</t>
  </si>
  <si>
    <t>trouba kameninová odtok; zkrácená; DN 250,0; l = 600,0 mm; třída 160; spoj C; FN 40 kN/m</t>
  </si>
  <si>
    <t>59710837.AR</t>
  </si>
  <si>
    <t>trouba kameninová odtok; zkrácená; DN 300,0; l = 600,0 mm; třída 160; spoj C; FN 48 kN/m</t>
  </si>
  <si>
    <t>597109430R</t>
  </si>
  <si>
    <t>oblouk kameninový 30,0 °; DN 125,0 mm; spoj F; FN 34 kN/m</t>
  </si>
  <si>
    <t>59710944R</t>
  </si>
  <si>
    <t>oblouk kameninový 15,0 °; DN 150,0 mm; spoj F; FN 34 kN/m</t>
  </si>
  <si>
    <t>597109451R</t>
  </si>
  <si>
    <t>oblouk kameninový 45,0 °; DN 150,0 mm; spoj F; FN 34 kN/m</t>
  </si>
  <si>
    <t>3*1,015</t>
  </si>
  <si>
    <t>59711543R</t>
  </si>
  <si>
    <t>odbočka kameninová hrdlová šikmá; 45,0 °; DN 200,0 mm; DN2 150 mm; spoj F/F; třída 160; FN 32 kN/m; FN2 34 kN/m</t>
  </si>
  <si>
    <t>597115455R</t>
  </si>
  <si>
    <t>odbočka kameninová hrdlová šikmá; 45,0 °; DN 250,0 mm; DN2 150 mm; spoj C/F; třída 160; FN 40 kN/m; FN2 34 kN/m</t>
  </si>
  <si>
    <t>59711549R</t>
  </si>
  <si>
    <t>odbočka kameninová hrdlová šikmá; 45,0 °; DN 300,0 mm; DN2 150 mm; spoj C/F; třída 160; FN 48 kN/m; FN2 34 kN/m</t>
  </si>
  <si>
    <t>597115545R</t>
  </si>
  <si>
    <t>odbočka kameninová hrdlová kolmá; 90,0 °; DN 300,0 mm; DN2 200 mm; spoj C/F; třída 160; / 200; FN 48 kN/m; FN2 40 kN/m</t>
  </si>
  <si>
    <t>59712512.AR</t>
  </si>
  <si>
    <t>přechod kameninový DN 100,0 mm; DN2 150 mm; spoj F/F; FN 34 kN/m; FN2 34 kN/m</t>
  </si>
  <si>
    <t>59712513R</t>
  </si>
  <si>
    <t>přechod kameninový DN 125,0 mm; DN2 150 mm; spoj F/F; FN 34 kN/m; FN2 34 kN/m</t>
  </si>
  <si>
    <t>916261111RT1</t>
  </si>
  <si>
    <t>Osazení silniční obruby z dlažebních kostek včetně dodávky dlažebních kostek z kostek drobných 120 mm, s boční opěrou z betonu prostého, do lože z betonu prostého C 12/15</t>
  </si>
  <si>
    <t>v jedné řadě, se zřízením lože tl. 5 až 10 cm, s vyplněním a zatřením spár cementovou maltou</t>
  </si>
  <si>
    <t>kanalizační poklopy : pi*1*3</t>
  </si>
  <si>
    <t>917862111R00</t>
  </si>
  <si>
    <t>Osazení chodníkového obrubníku betonového stojatého, s boční opěrou z betonu prostého, do lože z betonu prostého C 12/15</t>
  </si>
  <si>
    <t>se zatřením lože, s vyplněním a zatřením spár cementovou maltou. S dodáním hmot pro lože tl. 80-100 mm.</t>
  </si>
  <si>
    <t>918101111R00</t>
  </si>
  <si>
    <t>Lože pod obrubníky, krajníky nebo obruby z betonu prostého C 12/15</t>
  </si>
  <si>
    <t>z dlažebních kostek z betonu prostého</t>
  </si>
  <si>
    <t>kanalizační poklopy : pi*1*0,3*0,1*3</t>
  </si>
  <si>
    <t>919735111R00</t>
  </si>
  <si>
    <t>Řezání stávajících krytů nebo podkladů živičných, hloubky do  50 mm</t>
  </si>
  <si>
    <t>včetně spotřeby vody</t>
  </si>
  <si>
    <t>8,0*2</t>
  </si>
  <si>
    <t>919735113R00</t>
  </si>
  <si>
    <t>Řezání stávajících krytů nebo podkladů živičných, hloubky přes 100 do 150 mm</t>
  </si>
  <si>
    <t>27,6*2</t>
  </si>
  <si>
    <t>936311113R00</t>
  </si>
  <si>
    <t>Zabetonování potrubí z betonu vodostavebního třídy C 25/30 XA2, o ploše otvoru do 0,25 m2</t>
  </si>
  <si>
    <t>801-5</t>
  </si>
  <si>
    <t>uloženého ve vynechaných otvorech ve dně nebo ve stěnách nádrží z betonu vodostavebního, pevné spojení potrubí nebo trubní zděře s betonem v otvoru, očištění potrubí před betonáží, bednění a odbednění,</t>
  </si>
  <si>
    <t>0,047*0,3</t>
  </si>
  <si>
    <t>936452113R00</t>
  </si>
  <si>
    <t>Výplň cementopopílkovou suspenzí  potrubí 1,0 MPa, DN 200</t>
  </si>
  <si>
    <t xml:space="preserve">m     </t>
  </si>
  <si>
    <t>936452115R00</t>
  </si>
  <si>
    <t>Výplň cementopopílkovou suspenzí  potrubí 1,0 MPa, DN 300</t>
  </si>
  <si>
    <t>939421111R00</t>
  </si>
  <si>
    <t xml:space="preserve">Osazení samonivelačního poklopu za finišérem kanalizačního, bez dodávky poklopu,  </t>
  </si>
  <si>
    <t>55243344T1</t>
  </si>
  <si>
    <t>Poklop s rámem D400, s logem SVK, kruh., tvárná litina, bez odvětrání, samonivelační rám, s čepem, bližší viz. TZ</t>
  </si>
  <si>
    <t>976085311R00</t>
  </si>
  <si>
    <t>Vybourání madel, objímek, rámů, mříží apod. kanalizačních rámů litinových, z rýhovaného plechu nebo betonových včetně poklopů nebo mříží plochy do 0,6 m2</t>
  </si>
  <si>
    <t>801-3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</si>
  <si>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</si>
  <si>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</si>
  <si>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</si>
  <si>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979054441R00</t>
  </si>
  <si>
    <t xml:space="preserve">Očištění vybouraných obrubníků, dlaždic dlaždic, desek nebo tvarovek s původním vyplněním spár kamenivem těženým </t>
  </si>
  <si>
    <t>998275101R00</t>
  </si>
  <si>
    <t>Přesun hmot pro kanalizace z trub kameninových v otevřeném výkopu</t>
  </si>
  <si>
    <t>Přesun hmot</t>
  </si>
  <si>
    <t>POL7_</t>
  </si>
  <si>
    <t>trubní ražené nebo hloubené (827 2.5), včetně drobných objektů</t>
  </si>
  <si>
    <t>na vzdálenost 15 m od hrany výkopu nebo od okraje šachty</t>
  </si>
  <si>
    <t>711786166R00</t>
  </si>
  <si>
    <t>Provedení detailů pryskyřicemi těsnění trubních prostupů tmelem z epoxidové pryskyřice a tkaninou D přes 200 do 500 mm</t>
  </si>
  <si>
    <t>800-711</t>
  </si>
  <si>
    <t>23523006R1</t>
  </si>
  <si>
    <t>Dvousložková injektážní hmota - pryskyřice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</si>
  <si>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</si>
  <si>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</si>
  <si>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</si>
  <si>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721110915R00</t>
  </si>
  <si>
    <t>Opravy odpadního potrubí kameninového propojení dosavadního potrubí , DN 100</t>
  </si>
  <si>
    <t>800-721</t>
  </si>
  <si>
    <t>721110916R00</t>
  </si>
  <si>
    <t>Opravy odpadního potrubí kameninového propojení dosavadního potrubí , DN 125</t>
  </si>
  <si>
    <t>721110918R00</t>
  </si>
  <si>
    <t>Opravy odpadního potrubí kameninového propojení dosavadního potrubí , DN 200</t>
  </si>
  <si>
    <t>721110925R00</t>
  </si>
  <si>
    <t>Opravy odpadního potrubí kameninového krácení trub, DN 100</t>
  </si>
  <si>
    <t>721110926R00</t>
  </si>
  <si>
    <t>Opravy odpadního potrubí kameninového krácení trub, DN 125</t>
  </si>
  <si>
    <t>721110928R00</t>
  </si>
  <si>
    <t>Opravy odpadního potrubí kameninového krácení trub, DN 200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</si>
  <si>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</si>
  <si>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</si>
  <si>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</si>
  <si>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460420022R00</t>
  </si>
  <si>
    <t>Zřízení kabelového lože v rýze š. do 65 cm z písku</t>
  </si>
  <si>
    <t>POL1_9</t>
  </si>
  <si>
    <t>460510271RU1</t>
  </si>
  <si>
    <t>Žlab kabelový z PVC, vč. víka, rovná část, včetně dodávky žlabu KOPOKAN 1 ZD  100x100x2000 mm</t>
  </si>
  <si>
    <t>979999973R00</t>
  </si>
  <si>
    <t>Poplatek za skládku za uložení, zemina a kamení, (skup.170504)</t>
  </si>
  <si>
    <t>979999981R00</t>
  </si>
  <si>
    <t>Poplatek za skládku Poplatek za recyklaci betonu kusovost do 1600 cm2, čistý (skup.170101)</t>
  </si>
  <si>
    <t>979999995R00</t>
  </si>
  <si>
    <t>Poplatek za skládku za recyklaci asfaltu, kusovost do 1600 cm2, (skup.170302)</t>
  </si>
  <si>
    <t>170 302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</si>
  <si>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</si>
  <si>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</si>
  <si>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</si>
  <si>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</si>
  <si>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</si>
  <si>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</si>
  <si>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979093111R00</t>
  </si>
  <si>
    <t>bez zhutnění</t>
  </si>
  <si>
    <t>JKSO:</t>
  </si>
  <si>
    <t>827.21.A3</t>
  </si>
  <si>
    <t>Profil potrubí DN do 300 mm</t>
  </si>
  <si>
    <t>JKSO</t>
  </si>
  <si>
    <t>101,6 m</t>
  </si>
  <si>
    <t>potrubí z trub kameninových</t>
  </si>
  <si>
    <t>JKSOChar</t>
  </si>
  <si>
    <t>rekonstrukce a modernizace objektu prostá</t>
  </si>
  <si>
    <t>JKSOAkce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</si>
</sst>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password="C66D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4" t="s">
        <v>22</v>
      </c>
      <c r="C2" s="105"/>
      <c r="D2" s="106" t="s">
        <v>44</v>
      </c>
      <c r="E2" s="107" t="s">
        <v>45</v>
      </c>
      <c r="F2" s="108"/>
      <c r="G2" s="108"/>
      <c r="H2" s="108"/>
      <c r="I2" s="108"/>
      <c r="J2" s="109"/>
      <c r="O2" s="1"/>
    </row>
    <row r="3" spans="1:15" ht="27" hidden="1" customHeight="1" x14ac:dyDescent="0.2">
      <c r="A3" s="2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2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2"/>
      <c r="B5" s="30" t="s">
        <v>42</v>
      </c>
      <c r="D5" s="120" t="s">
        <v>46</v>
      </c>
      <c r="E5" s="87"/>
      <c r="F5" s="87"/>
      <c r="G5" s="87"/>
      <c r="H5" s="18" t="s">
        <v>40</v>
      </c>
      <c r="I5" s="124" t="s">
        <v>50</v>
      </c>
      <c r="J5" s="8"/>
    </row>
    <row r="6" spans="1:15" ht="15.75" customHeight="1" x14ac:dyDescent="0.2">
      <c r="A6" s="2"/>
      <c r="B6" s="27"/>
      <c r="C6" s="52"/>
      <c r="D6" s="121" t="s">
        <v>47</v>
      </c>
      <c r="E6" s="88"/>
      <c r="F6" s="88"/>
      <c r="G6" s="88"/>
      <c r="H6" s="18" t="s">
        <v>34</v>
      </c>
      <c r="I6" s="124" t="s">
        <v>51</v>
      </c>
      <c r="J6" s="8"/>
    </row>
    <row r="7" spans="1:15" ht="15.75" customHeight="1" x14ac:dyDescent="0.2">
      <c r="A7" s="2"/>
      <c r="B7" s="28"/>
      <c r="C7" s="53"/>
      <c r="D7" s="123" t="s">
        <v>49</v>
      </c>
      <c r="E7" s="122" t="s">
        <v>48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25" t="s">
        <v>52</v>
      </c>
      <c r="H8" s="18" t="s">
        <v>40</v>
      </c>
      <c r="I8" s="124" t="s">
        <v>54</v>
      </c>
      <c r="J8" s="8"/>
    </row>
    <row r="9" spans="1:15" ht="15.75" hidden="1" customHeight="1" x14ac:dyDescent="0.2">
      <c r="A9" s="2"/>
      <c r="B9" s="2"/>
      <c r="D9" s="125" t="s">
        <v>53</v>
      </c>
      <c r="H9" s="18" t="s">
        <v>34</v>
      </c>
      <c r="I9" s="124" t="s">
        <v>55</v>
      </c>
      <c r="J9" s="8"/>
    </row>
    <row r="10" spans="1:15" ht="15.75" hidden="1" customHeight="1" x14ac:dyDescent="0.2">
      <c r="A10" s="2"/>
      <c r="B10" s="34"/>
      <c r="C10" s="53"/>
      <c r="D10" s="123" t="s">
        <v>49</v>
      </c>
      <c r="E10" s="126" t="s">
        <v>48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7"/>
      <c r="C12" s="52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8"/>
      <c r="C13" s="53"/>
      <c r="D13" s="131"/>
      <c r="E13" s="129"/>
      <c r="F13" s="130"/>
      <c r="G13" s="130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4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SUMIF(F57:F71,A16,I57:I71)+SUMIF(F57:F71,"PSU",I57:I71)</f>
        <v>0</v>
      </c>
      <c r="J16" s="81"/>
    </row>
    <row r="17" spans="1:10" ht="23.25" customHeight="1" x14ac:dyDescent="0.2">
      <c r="A17" s="194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SUMIF(F57:F71,A17,I57:I71)</f>
        <v>0</v>
      </c>
      <c r="J17" s="81"/>
    </row>
    <row r="18" spans="1:10" ht="23.25" customHeight="1" x14ac:dyDescent="0.2">
      <c r="A18" s="194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SUMIF(F57:F71,A18,I57:I71)</f>
        <v>0</v>
      </c>
      <c r="J18" s="81"/>
    </row>
    <row r="19" spans="1:10" ht="23.25" customHeight="1" x14ac:dyDescent="0.2">
      <c r="A19" s="194" t="s">
        <v>102</v>
      </c>
      <c r="B19" s="37" t="s">
        <v>27</v>
      </c>
      <c r="C19" s="58"/>
      <c r="D19" s="59"/>
      <c r="E19" s="79"/>
      <c r="F19" s="80"/>
      <c r="G19" s="79"/>
      <c r="H19" s="80"/>
      <c r="I19" s="79">
        <f>SUMIF(F57:F71,A19,I57:I71)</f>
        <v>0</v>
      </c>
      <c r="J19" s="81"/>
    </row>
    <row r="20" spans="1:10" ht="23.25" customHeight="1" x14ac:dyDescent="0.2">
      <c r="A20" s="194" t="s">
        <v>103</v>
      </c>
      <c r="B20" s="37" t="s">
        <v>28</v>
      </c>
      <c r="C20" s="58"/>
      <c r="D20" s="59"/>
      <c r="E20" s="79"/>
      <c r="F20" s="80"/>
      <c r="G20" s="79"/>
      <c r="H20" s="80"/>
      <c r="I20" s="79">
        <f>SUMIF(F57:F71,A20,I57:I71)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91">
        <f>IF(A24&gt;50, ROUNDUP(A23, 0), ROUNDDOWN(A23, 0))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IF(A26&gt;50, ROUNDUP(A25, 0), ROUNDDOWN(A25, 0))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78">
        <f>CenaCelkem-(ZakladDPHSni+DPHSni+ZakladDPHZakl+DPHZakl)</f>
        <v>0</v>
      </c>
      <c r="H27" s="78"/>
      <c r="I27" s="78"/>
      <c r="J27" s="40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IF(A29&gt;50, ROUNDUP(A27, 0), ROUNDDOWN(A27, 0))</f>
        <v>0</v>
      </c>
      <c r="H29" s="171"/>
      <c r="I29" s="171"/>
      <c r="J29" s="172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 t="s">
        <v>43</v>
      </c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56</v>
      </c>
      <c r="C39" s="145"/>
      <c r="D39" s="145"/>
      <c r="E39" s="145"/>
      <c r="F39" s="146">
        <f>'00 001 Naklady'!AE32+'SO01 001 Pol'!AE411</f>
        <v>0</v>
      </c>
      <c r="G39" s="147">
        <f>'00 001 Naklady'!AF32+'SO01 001 Pol'!AF411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57</v>
      </c>
      <c r="D40" s="151"/>
      <c r="E40" s="151"/>
      <c r="F40" s="152">
        <f>'00 001 Naklady'!AE32</f>
        <v>0</v>
      </c>
      <c r="G40" s="153">
        <f>'00 001 Naklady'!AF32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58</v>
      </c>
      <c r="C41" s="145" t="s">
        <v>59</v>
      </c>
      <c r="D41" s="145"/>
      <c r="E41" s="145"/>
      <c r="F41" s="156">
        <f>'00 001 Naklady'!AE32</f>
        <v>0</v>
      </c>
      <c r="G41" s="148">
        <f>'00 001 Naklady'!AF32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60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61</v>
      </c>
      <c r="C43" s="151" t="s">
        <v>62</v>
      </c>
      <c r="D43" s="151"/>
      <c r="E43" s="151"/>
      <c r="F43" s="152">
        <f>'SO01 001 Pol'!AE411</f>
        <v>0</v>
      </c>
      <c r="G43" s="153">
        <f>'SO01 001 Pol'!AF411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58</v>
      </c>
      <c r="C44" s="145" t="s">
        <v>62</v>
      </c>
      <c r="D44" s="145"/>
      <c r="E44" s="145"/>
      <c r="F44" s="156">
        <f>'SO01 001 Pol'!AE411</f>
        <v>0</v>
      </c>
      <c r="G44" s="148">
        <f>'SO01 001 Pol'!AF411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/>
      <c r="B45" s="157" t="s">
        <v>63</v>
      </c>
      <c r="C45" s="158"/>
      <c r="D45" s="158"/>
      <c r="E45" s="159"/>
      <c r="F45" s="160">
        <f>SUMIF(A39:A44,"=1",F39:F44)</f>
        <v>0</v>
      </c>
      <c r="G45" s="161">
        <f>SUMIF(A39:A44,"=1",G39:G44)</f>
        <v>0</v>
      </c>
      <c r="H45" s="161">
        <f>SUMIF(A39:A44,"=1",H39:H44)</f>
        <v>0</v>
      </c>
      <c r="I45" s="161">
        <f>SUMIF(A39:A44,"=1",I39:I44)</f>
        <v>0</v>
      </c>
      <c r="J45" s="162">
        <f>SUMIF(A39:A44,"=1",J39:J44)</f>
        <v>0</v>
      </c>
    </row>
    <row r="47" spans="1:10" x14ac:dyDescent="0.2">
      <c r="A47" t="s">
        <v>65</v>
      </c>
      <c r="B47" t="s">
        <v>66</v>
      </c>
    </row>
    <row r="48" spans="1:10" x14ac:dyDescent="0.2">
      <c r="A48" t="s">
        <v>67</v>
      </c>
      <c r="B48" t="s">
        <v>68</v>
      </c>
    </row>
    <row r="49" spans="1:10" x14ac:dyDescent="0.2">
      <c r="A49" t="s">
        <v>69</v>
      </c>
      <c r="B49" t="s">
        <v>70</v>
      </c>
    </row>
    <row r="50" spans="1:10" x14ac:dyDescent="0.2">
      <c r="A50" t="s">
        <v>67</v>
      </c>
      <c r="B50" t="s">
        <v>71</v>
      </c>
    </row>
    <row r="51" spans="1:10" x14ac:dyDescent="0.2">
      <c r="A51" t="s">
        <v>69</v>
      </c>
      <c r="B51" t="s">
        <v>72</v>
      </c>
    </row>
    <row r="54" spans="1:10" ht="15.75" x14ac:dyDescent="0.25">
      <c r="B54" s="173" t="s">
        <v>73</v>
      </c>
    </row>
    <row r="56" spans="1:10" ht="25.5" customHeight="1" x14ac:dyDescent="0.2">
      <c r="A56" s="175"/>
      <c r="B56" s="178" t="s">
        <v>17</v>
      </c>
      <c r="C56" s="178" t="s">
        <v>5</v>
      </c>
      <c r="D56" s="179"/>
      <c r="E56" s="179"/>
      <c r="F56" s="180" t="s">
        <v>74</v>
      </c>
      <c r="G56" s="180"/>
      <c r="H56" s="180"/>
      <c r="I56" s="180" t="s">
        <v>29</v>
      </c>
      <c r="J56" s="180" t="s">
        <v>0</v>
      </c>
    </row>
    <row r="57" spans="1:10" ht="36.75" customHeight="1" x14ac:dyDescent="0.2">
      <c r="A57" s="176"/>
      <c r="B57" s="181" t="s">
        <v>75</v>
      </c>
      <c r="C57" s="182" t="s">
        <v>76</v>
      </c>
      <c r="D57" s="183"/>
      <c r="E57" s="183"/>
      <c r="F57" s="190" t="s">
        <v>24</v>
      </c>
      <c r="G57" s="191"/>
      <c r="H57" s="191"/>
      <c r="I57" s="191">
        <f>'SO01 001 Pol'!G8</f>
        <v>0</v>
      </c>
      <c r="J57" s="187" t="str">
        <f>IF(I72=0,"",I57/I72*100)</f>
        <v/>
      </c>
    </row>
    <row r="58" spans="1:10" ht="36.75" customHeight="1" x14ac:dyDescent="0.2">
      <c r="A58" s="176"/>
      <c r="B58" s="181" t="s">
        <v>77</v>
      </c>
      <c r="C58" s="182" t="s">
        <v>78</v>
      </c>
      <c r="D58" s="183"/>
      <c r="E58" s="183"/>
      <c r="F58" s="190" t="s">
        <v>24</v>
      </c>
      <c r="G58" s="191"/>
      <c r="H58" s="191"/>
      <c r="I58" s="191">
        <f>'SO01 001 Pol'!G200</f>
        <v>0</v>
      </c>
      <c r="J58" s="187" t="str">
        <f>IF(I72=0,"",I58/I72*100)</f>
        <v/>
      </c>
    </row>
    <row r="59" spans="1:10" ht="36.75" customHeight="1" x14ac:dyDescent="0.2">
      <c r="A59" s="176"/>
      <c r="B59" s="181" t="s">
        <v>79</v>
      </c>
      <c r="C59" s="182" t="s">
        <v>80</v>
      </c>
      <c r="D59" s="183"/>
      <c r="E59" s="183"/>
      <c r="F59" s="190" t="s">
        <v>24</v>
      </c>
      <c r="G59" s="191"/>
      <c r="H59" s="191"/>
      <c r="I59" s="191">
        <f>'SO01 001 Pol'!G220</f>
        <v>0</v>
      </c>
      <c r="J59" s="187" t="str">
        <f>IF(I72=0,"",I59/I72*100)</f>
        <v/>
      </c>
    </row>
    <row r="60" spans="1:10" ht="36.75" customHeight="1" x14ac:dyDescent="0.2">
      <c r="A60" s="176"/>
      <c r="B60" s="181" t="s">
        <v>81</v>
      </c>
      <c r="C60" s="182" t="s">
        <v>82</v>
      </c>
      <c r="D60" s="183"/>
      <c r="E60" s="183"/>
      <c r="F60" s="190" t="s">
        <v>24</v>
      </c>
      <c r="G60" s="191"/>
      <c r="H60" s="191"/>
      <c r="I60" s="191">
        <f>'SO01 001 Pol'!G240</f>
        <v>0</v>
      </c>
      <c r="J60" s="187" t="str">
        <f>IF(I72=0,"",I60/I72*100)</f>
        <v/>
      </c>
    </row>
    <row r="61" spans="1:10" ht="36.75" customHeight="1" x14ac:dyDescent="0.2">
      <c r="A61" s="176"/>
      <c r="B61" s="181" t="s">
        <v>83</v>
      </c>
      <c r="C61" s="182" t="s">
        <v>84</v>
      </c>
      <c r="D61" s="183"/>
      <c r="E61" s="183"/>
      <c r="F61" s="190" t="s">
        <v>24</v>
      </c>
      <c r="G61" s="191"/>
      <c r="H61" s="191"/>
      <c r="I61" s="191">
        <f>'SO01 001 Pol'!G243</f>
        <v>0</v>
      </c>
      <c r="J61" s="187" t="str">
        <f>IF(I72=0,"",I61/I72*100)</f>
        <v/>
      </c>
    </row>
    <row r="62" spans="1:10" ht="36.75" customHeight="1" x14ac:dyDescent="0.2">
      <c r="A62" s="176"/>
      <c r="B62" s="181" t="s">
        <v>85</v>
      </c>
      <c r="C62" s="182" t="s">
        <v>86</v>
      </c>
      <c r="D62" s="183"/>
      <c r="E62" s="183"/>
      <c r="F62" s="190" t="s">
        <v>24</v>
      </c>
      <c r="G62" s="191"/>
      <c r="H62" s="191"/>
      <c r="I62" s="191">
        <f>'SO01 001 Pol'!G351</f>
        <v>0</v>
      </c>
      <c r="J62" s="187" t="str">
        <f>IF(I72=0,"",I62/I72*100)</f>
        <v/>
      </c>
    </row>
    <row r="63" spans="1:10" ht="36.75" customHeight="1" x14ac:dyDescent="0.2">
      <c r="A63" s="176"/>
      <c r="B63" s="181" t="s">
        <v>87</v>
      </c>
      <c r="C63" s="182" t="s">
        <v>88</v>
      </c>
      <c r="D63" s="183"/>
      <c r="E63" s="183"/>
      <c r="F63" s="190" t="s">
        <v>24</v>
      </c>
      <c r="G63" s="191"/>
      <c r="H63" s="191"/>
      <c r="I63" s="191">
        <f>'SO01 001 Pol'!G366</f>
        <v>0</v>
      </c>
      <c r="J63" s="187" t="str">
        <f>IF(I72=0,"",I63/I72*100)</f>
        <v/>
      </c>
    </row>
    <row r="64" spans="1:10" ht="36.75" customHeight="1" x14ac:dyDescent="0.2">
      <c r="A64" s="176"/>
      <c r="B64" s="181" t="s">
        <v>89</v>
      </c>
      <c r="C64" s="182" t="s">
        <v>90</v>
      </c>
      <c r="D64" s="183"/>
      <c r="E64" s="183"/>
      <c r="F64" s="190" t="s">
        <v>24</v>
      </c>
      <c r="G64" s="191"/>
      <c r="H64" s="191"/>
      <c r="I64" s="191">
        <f>'SO01 001 Pol'!G374</f>
        <v>0</v>
      </c>
      <c r="J64" s="187" t="str">
        <f>IF(I72=0,"",I64/I72*100)</f>
        <v/>
      </c>
    </row>
    <row r="65" spans="1:10" ht="36.75" customHeight="1" x14ac:dyDescent="0.2">
      <c r="A65" s="176"/>
      <c r="B65" s="181" t="s">
        <v>91</v>
      </c>
      <c r="C65" s="182" t="s">
        <v>92</v>
      </c>
      <c r="D65" s="183"/>
      <c r="E65" s="183"/>
      <c r="F65" s="190" t="s">
        <v>24</v>
      </c>
      <c r="G65" s="191"/>
      <c r="H65" s="191"/>
      <c r="I65" s="191">
        <f>'SO01 001 Pol'!G381</f>
        <v>0</v>
      </c>
      <c r="J65" s="187" t="str">
        <f>IF(I72=0,"",I65/I72*100)</f>
        <v/>
      </c>
    </row>
    <row r="66" spans="1:10" ht="36.75" customHeight="1" x14ac:dyDescent="0.2">
      <c r="A66" s="176"/>
      <c r="B66" s="181" t="s">
        <v>93</v>
      </c>
      <c r="C66" s="182" t="s">
        <v>94</v>
      </c>
      <c r="D66" s="183"/>
      <c r="E66" s="183"/>
      <c r="F66" s="190" t="s">
        <v>25</v>
      </c>
      <c r="G66" s="191"/>
      <c r="H66" s="191"/>
      <c r="I66" s="191">
        <f>'SO01 001 Pol'!G385</f>
        <v>0</v>
      </c>
      <c r="J66" s="187" t="str">
        <f>IF(I72=0,"",I66/I72*100)</f>
        <v/>
      </c>
    </row>
    <row r="67" spans="1:10" ht="36.75" customHeight="1" x14ac:dyDescent="0.2">
      <c r="A67" s="176"/>
      <c r="B67" s="181" t="s">
        <v>95</v>
      </c>
      <c r="C67" s="182" t="s">
        <v>96</v>
      </c>
      <c r="D67" s="183"/>
      <c r="E67" s="183"/>
      <c r="F67" s="190" t="s">
        <v>25</v>
      </c>
      <c r="G67" s="191"/>
      <c r="H67" s="191"/>
      <c r="I67" s="191">
        <f>'SO01 001 Pol'!G390</f>
        <v>0</v>
      </c>
      <c r="J67" s="187" t="str">
        <f>IF(I72=0,"",I67/I72*100)</f>
        <v/>
      </c>
    </row>
    <row r="68" spans="1:10" ht="36.75" customHeight="1" x14ac:dyDescent="0.2">
      <c r="A68" s="176"/>
      <c r="B68" s="181" t="s">
        <v>97</v>
      </c>
      <c r="C68" s="182" t="s">
        <v>98</v>
      </c>
      <c r="D68" s="183"/>
      <c r="E68" s="183"/>
      <c r="F68" s="190" t="s">
        <v>26</v>
      </c>
      <c r="G68" s="191"/>
      <c r="H68" s="191"/>
      <c r="I68" s="191">
        <f>'SO01 001 Pol'!G399</f>
        <v>0</v>
      </c>
      <c r="J68" s="187" t="str">
        <f>IF(I72=0,"",I68/I72*100)</f>
        <v/>
      </c>
    </row>
    <row r="69" spans="1:10" ht="36.75" customHeight="1" x14ac:dyDescent="0.2">
      <c r="A69" s="176"/>
      <c r="B69" s="181" t="s">
        <v>99</v>
      </c>
      <c r="C69" s="182" t="s">
        <v>100</v>
      </c>
      <c r="D69" s="183"/>
      <c r="E69" s="183"/>
      <c r="F69" s="190" t="s">
        <v>101</v>
      </c>
      <c r="G69" s="191"/>
      <c r="H69" s="191"/>
      <c r="I69" s="191">
        <f>'SO01 001 Pol'!G402</f>
        <v>0</v>
      </c>
      <c r="J69" s="187" t="str">
        <f>IF(I72=0,"",I69/I72*100)</f>
        <v/>
      </c>
    </row>
    <row r="70" spans="1:10" ht="36.75" customHeight="1" x14ac:dyDescent="0.2">
      <c r="A70" s="176"/>
      <c r="B70" s="181" t="s">
        <v>102</v>
      </c>
      <c r="C70" s="182" t="s">
        <v>27</v>
      </c>
      <c r="D70" s="183"/>
      <c r="E70" s="183"/>
      <c r="F70" s="190" t="s">
        <v>102</v>
      </c>
      <c r="G70" s="191"/>
      <c r="H70" s="191"/>
      <c r="I70" s="191">
        <f>'00 001 Naklady'!G8</f>
        <v>0</v>
      </c>
      <c r="J70" s="187" t="str">
        <f>IF(I72=0,"",I70/I72*100)</f>
        <v/>
      </c>
    </row>
    <row r="71" spans="1:10" ht="36.75" customHeight="1" x14ac:dyDescent="0.2">
      <c r="A71" s="176"/>
      <c r="B71" s="181" t="s">
        <v>103</v>
      </c>
      <c r="C71" s="182" t="s">
        <v>28</v>
      </c>
      <c r="D71" s="183"/>
      <c r="E71" s="183"/>
      <c r="F71" s="190" t="s">
        <v>103</v>
      </c>
      <c r="G71" s="191"/>
      <c r="H71" s="191"/>
      <c r="I71" s="191">
        <f>'00 001 Naklady'!G13</f>
        <v>0</v>
      </c>
      <c r="J71" s="187" t="str">
        <f>IF(I72=0,"",I71/I72*100)</f>
        <v/>
      </c>
    </row>
    <row r="72" spans="1:10" ht="25.5" customHeight="1" x14ac:dyDescent="0.2">
      <c r="A72" s="177"/>
      <c r="B72" s="184" t="s">
        <v>1</v>
      </c>
      <c r="C72" s="185"/>
      <c r="D72" s="186"/>
      <c r="E72" s="186"/>
      <c r="F72" s="192"/>
      <c r="G72" s="193"/>
      <c r="H72" s="193"/>
      <c r="I72" s="193">
        <f>SUM(I57:I71)</f>
        <v>0</v>
      </c>
      <c r="J72" s="188">
        <f>SUM(J57:J71)</f>
        <v>0</v>
      </c>
    </row>
    <row r="73" spans="1:10" x14ac:dyDescent="0.2">
      <c r="F73" s="133"/>
      <c r="G73" s="133"/>
      <c r="H73" s="133"/>
      <c r="I73" s="133"/>
      <c r="J73" s="189"/>
    </row>
    <row r="74" spans="1:10" x14ac:dyDescent="0.2">
      <c r="F74" s="133"/>
      <c r="G74" s="133"/>
      <c r="H74" s="133"/>
      <c r="I74" s="133"/>
      <c r="J74" s="189"/>
    </row>
    <row r="75" spans="1:10" x14ac:dyDescent="0.2">
      <c r="F75" s="133"/>
      <c r="G75" s="133"/>
      <c r="H75" s="133"/>
      <c r="I75" s="133"/>
      <c r="J75" s="189"/>
    </row>
  </sheetData>
  <sheetProtection password="C66D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70:E70"/>
    <mergeCell ref="C71:E71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4:E44"/>
    <mergeCell ref="B45:E45"/>
    <mergeCell ref="C57:E57"/>
    <mergeCell ref="C58:E58"/>
    <mergeCell ref="C59:E59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password="C66D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104</v>
      </c>
      <c r="B1" s="195"/>
      <c r="C1" s="195"/>
      <c r="D1" s="195"/>
      <c r="E1" s="195"/>
      <c r="F1" s="195"/>
      <c r="G1" s="195"/>
      <c r="AG1" t="s">
        <v>105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106</v>
      </c>
    </row>
    <row r="3" spans="1:60" ht="24.95" customHeight="1" x14ac:dyDescent="0.2">
      <c r="A3" s="196" t="s">
        <v>8</v>
      </c>
      <c r="B3" s="48" t="s">
        <v>107</v>
      </c>
      <c r="C3" s="199" t="s">
        <v>59</v>
      </c>
      <c r="D3" s="197"/>
      <c r="E3" s="197"/>
      <c r="F3" s="197"/>
      <c r="G3" s="198"/>
      <c r="AC3" s="174" t="s">
        <v>108</v>
      </c>
      <c r="AG3" t="s">
        <v>109</v>
      </c>
    </row>
    <row r="4" spans="1:60" ht="24.95" customHeight="1" x14ac:dyDescent="0.2">
      <c r="A4" s="200" t="s">
        <v>9</v>
      </c>
      <c r="B4" s="201" t="s">
        <v>58</v>
      </c>
      <c r="C4" s="202" t="s">
        <v>59</v>
      </c>
      <c r="D4" s="203"/>
      <c r="E4" s="203"/>
      <c r="F4" s="203"/>
      <c r="G4" s="204"/>
      <c r="AG4" t="s">
        <v>110</v>
      </c>
    </row>
    <row r="5" spans="1:60" x14ac:dyDescent="0.2">
      <c r="D5" s="10"/>
    </row>
    <row r="6" spans="1:60" ht="38.25" x14ac:dyDescent="0.2">
      <c r="A6" s="206" t="s">
        <v>111</v>
      </c>
      <c r="B6" s="208" t="s">
        <v>112</v>
      </c>
      <c r="C6" s="208" t="s">
        <v>113</v>
      </c>
      <c r="D6" s="207" t="s">
        <v>114</v>
      </c>
      <c r="E6" s="206" t="s">
        <v>115</v>
      </c>
      <c r="F6" s="205" t="s">
        <v>116</v>
      </c>
      <c r="G6" s="206" t="s">
        <v>29</v>
      </c>
      <c r="H6" s="209" t="s">
        <v>30</v>
      </c>
      <c r="I6" s="209" t="s">
        <v>117</v>
      </c>
      <c r="J6" s="209" t="s">
        <v>31</v>
      </c>
      <c r="K6" s="209" t="s">
        <v>118</v>
      </c>
      <c r="L6" s="209" t="s">
        <v>119</v>
      </c>
      <c r="M6" s="209" t="s">
        <v>120</v>
      </c>
      <c r="N6" s="209" t="s">
        <v>121</v>
      </c>
      <c r="O6" s="209" t="s">
        <v>122</v>
      </c>
      <c r="P6" s="209" t="s">
        <v>123</v>
      </c>
      <c r="Q6" s="209" t="s">
        <v>124</v>
      </c>
      <c r="R6" s="209" t="s">
        <v>125</v>
      </c>
      <c r="S6" s="209" t="s">
        <v>126</v>
      </c>
      <c r="T6" s="209" t="s">
        <v>127</v>
      </c>
      <c r="U6" s="209" t="s">
        <v>128</v>
      </c>
      <c r="V6" s="209" t="s">
        <v>129</v>
      </c>
      <c r="W6" s="209" t="s">
        <v>130</v>
      </c>
      <c r="X6" s="209" t="s">
        <v>131</v>
      </c>
      <c r="Y6" s="209" t="s">
        <v>132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133</v>
      </c>
      <c r="B8" s="225" t="s">
        <v>102</v>
      </c>
      <c r="C8" s="247" t="s">
        <v>27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7"/>
      <c r="O8" s="227">
        <f>SUM(O9:O12)</f>
        <v>0</v>
      </c>
      <c r="P8" s="227"/>
      <c r="Q8" s="227">
        <f>SUM(Q9:Q12)</f>
        <v>0</v>
      </c>
      <c r="R8" s="228"/>
      <c r="S8" s="228"/>
      <c r="T8" s="229"/>
      <c r="U8" s="223"/>
      <c r="V8" s="223">
        <f>SUM(V9:V12)</f>
        <v>0</v>
      </c>
      <c r="W8" s="223"/>
      <c r="X8" s="223"/>
      <c r="Y8" s="223"/>
      <c r="AG8" t="s">
        <v>134</v>
      </c>
    </row>
    <row r="9" spans="1:60" outlineLevel="1" x14ac:dyDescent="0.2">
      <c r="A9" s="238">
        <v>1</v>
      </c>
      <c r="B9" s="239" t="s">
        <v>135</v>
      </c>
      <c r="C9" s="248" t="s">
        <v>136</v>
      </c>
      <c r="D9" s="240" t="s">
        <v>137</v>
      </c>
      <c r="E9" s="241">
        <v>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138</v>
      </c>
      <c r="T9" s="244" t="s">
        <v>139</v>
      </c>
      <c r="U9" s="221">
        <v>0</v>
      </c>
      <c r="V9" s="221">
        <f>ROUND(E9*U9,2)</f>
        <v>0</v>
      </c>
      <c r="W9" s="221"/>
      <c r="X9" s="221" t="s">
        <v>140</v>
      </c>
      <c r="Y9" s="221" t="s">
        <v>141</v>
      </c>
      <c r="Z9" s="210"/>
      <c r="AA9" s="210"/>
      <c r="AB9" s="210"/>
      <c r="AC9" s="210"/>
      <c r="AD9" s="210"/>
      <c r="AE9" s="210"/>
      <c r="AF9" s="210"/>
      <c r="AG9" s="210" t="s">
        <v>142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31">
        <v>2</v>
      </c>
      <c r="B10" s="232" t="s">
        <v>143</v>
      </c>
      <c r="C10" s="249" t="s">
        <v>144</v>
      </c>
      <c r="D10" s="233" t="s">
        <v>137</v>
      </c>
      <c r="E10" s="234">
        <v>1</v>
      </c>
      <c r="F10" s="235"/>
      <c r="G10" s="236">
        <f>ROUND(E10*F10,2)</f>
        <v>0</v>
      </c>
      <c r="H10" s="235"/>
      <c r="I10" s="236">
        <f>ROUND(E10*H10,2)</f>
        <v>0</v>
      </c>
      <c r="J10" s="235"/>
      <c r="K10" s="236">
        <f>ROUND(E10*J10,2)</f>
        <v>0</v>
      </c>
      <c r="L10" s="236">
        <v>21</v>
      </c>
      <c r="M10" s="236">
        <f>G10*(1+L10/100)</f>
        <v>0</v>
      </c>
      <c r="N10" s="234">
        <v>0</v>
      </c>
      <c r="O10" s="234">
        <f>ROUND(E10*N10,2)</f>
        <v>0</v>
      </c>
      <c r="P10" s="234">
        <v>0</v>
      </c>
      <c r="Q10" s="234">
        <f>ROUND(E10*P10,2)</f>
        <v>0</v>
      </c>
      <c r="R10" s="236"/>
      <c r="S10" s="236" t="s">
        <v>145</v>
      </c>
      <c r="T10" s="237" t="s">
        <v>139</v>
      </c>
      <c r="U10" s="221">
        <v>0</v>
      </c>
      <c r="V10" s="221">
        <f>ROUND(E10*U10,2)</f>
        <v>0</v>
      </c>
      <c r="W10" s="221"/>
      <c r="X10" s="221" t="s">
        <v>140</v>
      </c>
      <c r="Y10" s="221" t="s">
        <v>141</v>
      </c>
      <c r="Z10" s="210"/>
      <c r="AA10" s="210"/>
      <c r="AB10" s="210"/>
      <c r="AC10" s="210"/>
      <c r="AD10" s="210"/>
      <c r="AE10" s="210"/>
      <c r="AF10" s="210"/>
      <c r="AG10" s="210" t="s">
        <v>146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50" t="s">
        <v>147</v>
      </c>
      <c r="D11" s="245"/>
      <c r="E11" s="245"/>
      <c r="F11" s="245"/>
      <c r="G11" s="245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148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8">
        <v>3</v>
      </c>
      <c r="B12" s="239" t="s">
        <v>149</v>
      </c>
      <c r="C12" s="248" t="s">
        <v>150</v>
      </c>
      <c r="D12" s="240" t="s">
        <v>137</v>
      </c>
      <c r="E12" s="241">
        <v>1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138</v>
      </c>
      <c r="T12" s="244" t="s">
        <v>139</v>
      </c>
      <c r="U12" s="221">
        <v>0</v>
      </c>
      <c r="V12" s="221">
        <f>ROUND(E12*U12,2)</f>
        <v>0</v>
      </c>
      <c r="W12" s="221"/>
      <c r="X12" s="221" t="s">
        <v>140</v>
      </c>
      <c r="Y12" s="221" t="s">
        <v>141</v>
      </c>
      <c r="Z12" s="210"/>
      <c r="AA12" s="210"/>
      <c r="AB12" s="210"/>
      <c r="AC12" s="210"/>
      <c r="AD12" s="210"/>
      <c r="AE12" s="210"/>
      <c r="AF12" s="210"/>
      <c r="AG12" s="210" t="s">
        <v>142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x14ac:dyDescent="0.2">
      <c r="A13" s="224" t="s">
        <v>133</v>
      </c>
      <c r="B13" s="225" t="s">
        <v>103</v>
      </c>
      <c r="C13" s="247" t="s">
        <v>28</v>
      </c>
      <c r="D13" s="226"/>
      <c r="E13" s="227"/>
      <c r="F13" s="228"/>
      <c r="G13" s="228">
        <f>SUMIF(AG14:AG30,"&lt;&gt;NOR",G14:G30)</f>
        <v>0</v>
      </c>
      <c r="H13" s="228"/>
      <c r="I13" s="228">
        <f>SUM(I14:I30)</f>
        <v>0</v>
      </c>
      <c r="J13" s="228"/>
      <c r="K13" s="228">
        <f>SUM(K14:K30)</f>
        <v>0</v>
      </c>
      <c r="L13" s="228"/>
      <c r="M13" s="228">
        <f>SUM(M14:M30)</f>
        <v>0</v>
      </c>
      <c r="N13" s="227"/>
      <c r="O13" s="227">
        <f>SUM(O14:O30)</f>
        <v>0</v>
      </c>
      <c r="P13" s="227"/>
      <c r="Q13" s="227">
        <f>SUM(Q14:Q30)</f>
        <v>0</v>
      </c>
      <c r="R13" s="228"/>
      <c r="S13" s="228"/>
      <c r="T13" s="229"/>
      <c r="U13" s="223"/>
      <c r="V13" s="223">
        <f>SUM(V14:V30)</f>
        <v>0</v>
      </c>
      <c r="W13" s="223"/>
      <c r="X13" s="223"/>
      <c r="Y13" s="223"/>
      <c r="AG13" t="s">
        <v>134</v>
      </c>
    </row>
    <row r="14" spans="1:60" outlineLevel="1" x14ac:dyDescent="0.2">
      <c r="A14" s="231">
        <v>4</v>
      </c>
      <c r="B14" s="232" t="s">
        <v>151</v>
      </c>
      <c r="C14" s="249" t="s">
        <v>152</v>
      </c>
      <c r="D14" s="233" t="s">
        <v>137</v>
      </c>
      <c r="E14" s="234">
        <v>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0</v>
      </c>
      <c r="O14" s="234">
        <f>ROUND(E14*N14,2)</f>
        <v>0</v>
      </c>
      <c r="P14" s="234">
        <v>0</v>
      </c>
      <c r="Q14" s="234">
        <f>ROUND(E14*P14,2)</f>
        <v>0</v>
      </c>
      <c r="R14" s="236"/>
      <c r="S14" s="236" t="s">
        <v>138</v>
      </c>
      <c r="T14" s="237" t="s">
        <v>139</v>
      </c>
      <c r="U14" s="221">
        <v>0</v>
      </c>
      <c r="V14" s="221">
        <f>ROUND(E14*U14,2)</f>
        <v>0</v>
      </c>
      <c r="W14" s="221"/>
      <c r="X14" s="221" t="s">
        <v>140</v>
      </c>
      <c r="Y14" s="221" t="s">
        <v>141</v>
      </c>
      <c r="Z14" s="210"/>
      <c r="AA14" s="210"/>
      <c r="AB14" s="210"/>
      <c r="AC14" s="210"/>
      <c r="AD14" s="210"/>
      <c r="AE14" s="210"/>
      <c r="AF14" s="210"/>
      <c r="AG14" s="210" t="s">
        <v>142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50" t="s">
        <v>153</v>
      </c>
      <c r="D15" s="245"/>
      <c r="E15" s="245"/>
      <c r="F15" s="245"/>
      <c r="G15" s="245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148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1">
        <v>5</v>
      </c>
      <c r="B16" s="232" t="s">
        <v>154</v>
      </c>
      <c r="C16" s="249" t="s">
        <v>155</v>
      </c>
      <c r="D16" s="233" t="s">
        <v>137</v>
      </c>
      <c r="E16" s="234">
        <v>1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0</v>
      </c>
      <c r="Q16" s="234">
        <f>ROUND(E16*P16,2)</f>
        <v>0</v>
      </c>
      <c r="R16" s="236"/>
      <c r="S16" s="236" t="s">
        <v>138</v>
      </c>
      <c r="T16" s="237" t="s">
        <v>139</v>
      </c>
      <c r="U16" s="221">
        <v>0</v>
      </c>
      <c r="V16" s="221">
        <f>ROUND(E16*U16,2)</f>
        <v>0</v>
      </c>
      <c r="W16" s="221"/>
      <c r="X16" s="221" t="s">
        <v>140</v>
      </c>
      <c r="Y16" s="221" t="s">
        <v>141</v>
      </c>
      <c r="Z16" s="210"/>
      <c r="AA16" s="210"/>
      <c r="AB16" s="210"/>
      <c r="AC16" s="210"/>
      <c r="AD16" s="210"/>
      <c r="AE16" s="210"/>
      <c r="AF16" s="210"/>
      <c r="AG16" s="210" t="s">
        <v>142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33.75" outlineLevel="2" x14ac:dyDescent="0.2">
      <c r="A17" s="217"/>
      <c r="B17" s="218"/>
      <c r="C17" s="250" t="s">
        <v>156</v>
      </c>
      <c r="D17" s="245"/>
      <c r="E17" s="245"/>
      <c r="F17" s="245"/>
      <c r="G17" s="245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148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6" t="str">
        <f>C17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31">
        <v>6</v>
      </c>
      <c r="B18" s="232" t="s">
        <v>157</v>
      </c>
      <c r="C18" s="249" t="s">
        <v>158</v>
      </c>
      <c r="D18" s="233" t="s">
        <v>137</v>
      </c>
      <c r="E18" s="234">
        <v>2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4">
        <v>0</v>
      </c>
      <c r="O18" s="234">
        <f>ROUND(E18*N18,2)</f>
        <v>0</v>
      </c>
      <c r="P18" s="234">
        <v>0</v>
      </c>
      <c r="Q18" s="234">
        <f>ROUND(E18*P18,2)</f>
        <v>0</v>
      </c>
      <c r="R18" s="236"/>
      <c r="S18" s="236" t="s">
        <v>138</v>
      </c>
      <c r="T18" s="237" t="s">
        <v>139</v>
      </c>
      <c r="U18" s="221">
        <v>0</v>
      </c>
      <c r="V18" s="221">
        <f>ROUND(E18*U18,2)</f>
        <v>0</v>
      </c>
      <c r="W18" s="221"/>
      <c r="X18" s="221" t="s">
        <v>140</v>
      </c>
      <c r="Y18" s="221" t="s">
        <v>141</v>
      </c>
      <c r="Z18" s="210"/>
      <c r="AA18" s="210"/>
      <c r="AB18" s="210"/>
      <c r="AC18" s="210"/>
      <c r="AD18" s="210"/>
      <c r="AE18" s="210"/>
      <c r="AF18" s="210"/>
      <c r="AG18" s="210" t="s">
        <v>142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50" t="s">
        <v>159</v>
      </c>
      <c r="D19" s="245"/>
      <c r="E19" s="245"/>
      <c r="F19" s="245"/>
      <c r="G19" s="245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148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46" t="str">
        <f>C19</f>
        <v>Náklady na individuální zkoušky dodaných a smontovaných technologických zařízení včetně komplexního vyzkoušení.</v>
      </c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31">
        <v>7</v>
      </c>
      <c r="B20" s="232" t="s">
        <v>160</v>
      </c>
      <c r="C20" s="249" t="s">
        <v>161</v>
      </c>
      <c r="D20" s="233" t="s">
        <v>137</v>
      </c>
      <c r="E20" s="234">
        <v>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6"/>
      <c r="S20" s="236" t="s">
        <v>138</v>
      </c>
      <c r="T20" s="237" t="s">
        <v>139</v>
      </c>
      <c r="U20" s="221">
        <v>0</v>
      </c>
      <c r="V20" s="221">
        <f>ROUND(E20*U20,2)</f>
        <v>0</v>
      </c>
      <c r="W20" s="221"/>
      <c r="X20" s="221" t="s">
        <v>140</v>
      </c>
      <c r="Y20" s="221" t="s">
        <v>141</v>
      </c>
      <c r="Z20" s="210"/>
      <c r="AA20" s="210"/>
      <c r="AB20" s="210"/>
      <c r="AC20" s="210"/>
      <c r="AD20" s="210"/>
      <c r="AE20" s="210"/>
      <c r="AF20" s="210"/>
      <c r="AG20" s="210" t="s">
        <v>142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50" t="s">
        <v>159</v>
      </c>
      <c r="D21" s="245"/>
      <c r="E21" s="245"/>
      <c r="F21" s="245"/>
      <c r="G21" s="245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148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46" t="str">
        <f>C21</f>
        <v>Náklady na individuální zkoušky dodaných a smontovaných technologických zařízení včetně komplexního vyzkoušení.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1">
        <v>8</v>
      </c>
      <c r="B22" s="232" t="s">
        <v>162</v>
      </c>
      <c r="C22" s="249" t="s">
        <v>163</v>
      </c>
      <c r="D22" s="233" t="s">
        <v>137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/>
      <c r="S22" s="236" t="s">
        <v>138</v>
      </c>
      <c r="T22" s="237" t="s">
        <v>139</v>
      </c>
      <c r="U22" s="221">
        <v>0</v>
      </c>
      <c r="V22" s="221">
        <f>ROUND(E22*U22,2)</f>
        <v>0</v>
      </c>
      <c r="W22" s="221"/>
      <c r="X22" s="221" t="s">
        <v>140</v>
      </c>
      <c r="Y22" s="221" t="s">
        <v>141</v>
      </c>
      <c r="Z22" s="210"/>
      <c r="AA22" s="210"/>
      <c r="AB22" s="210"/>
      <c r="AC22" s="210"/>
      <c r="AD22" s="210"/>
      <c r="AE22" s="210"/>
      <c r="AF22" s="210"/>
      <c r="AG22" s="210" t="s">
        <v>142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50" t="s">
        <v>164</v>
      </c>
      <c r="D23" s="245"/>
      <c r="E23" s="245"/>
      <c r="F23" s="245"/>
      <c r="G23" s="245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148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6" t="str">
        <f>C23</f>
        <v>Náklady na vyhotovení dokumentace skutečného provedení stavby a její předání objednateli v požadované formě a požadovaném počtu.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1">
        <v>9</v>
      </c>
      <c r="B24" s="232" t="s">
        <v>165</v>
      </c>
      <c r="C24" s="249" t="s">
        <v>166</v>
      </c>
      <c r="D24" s="233" t="s">
        <v>137</v>
      </c>
      <c r="E24" s="234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/>
      <c r="S24" s="236" t="s">
        <v>138</v>
      </c>
      <c r="T24" s="237" t="s">
        <v>139</v>
      </c>
      <c r="U24" s="221">
        <v>0</v>
      </c>
      <c r="V24" s="221">
        <f>ROUND(E24*U24,2)</f>
        <v>0</v>
      </c>
      <c r="W24" s="221"/>
      <c r="X24" s="221" t="s">
        <v>140</v>
      </c>
      <c r="Y24" s="221" t="s">
        <v>141</v>
      </c>
      <c r="Z24" s="210"/>
      <c r="AA24" s="210"/>
      <c r="AB24" s="210"/>
      <c r="AC24" s="210"/>
      <c r="AD24" s="210"/>
      <c r="AE24" s="210"/>
      <c r="AF24" s="210"/>
      <c r="AG24" s="210" t="s">
        <v>142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50" t="s">
        <v>167</v>
      </c>
      <c r="D25" s="245"/>
      <c r="E25" s="245"/>
      <c r="F25" s="245"/>
      <c r="G25" s="245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148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6" t="str">
        <f>C25</f>
        <v>Náklady na provedení skutečného zaměření stavby v rozsahu nezbytném pro zápis změny do katastru nemovitostí.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31">
        <v>10</v>
      </c>
      <c r="B26" s="232" t="s">
        <v>168</v>
      </c>
      <c r="C26" s="249" t="s">
        <v>169</v>
      </c>
      <c r="D26" s="233" t="s">
        <v>137</v>
      </c>
      <c r="E26" s="234">
        <v>1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6"/>
      <c r="S26" s="236" t="s">
        <v>138</v>
      </c>
      <c r="T26" s="237" t="s">
        <v>139</v>
      </c>
      <c r="U26" s="221">
        <v>0</v>
      </c>
      <c r="V26" s="221">
        <f>ROUND(E26*U26,2)</f>
        <v>0</v>
      </c>
      <c r="W26" s="221"/>
      <c r="X26" s="221" t="s">
        <v>140</v>
      </c>
      <c r="Y26" s="221" t="s">
        <v>141</v>
      </c>
      <c r="Z26" s="210"/>
      <c r="AA26" s="210"/>
      <c r="AB26" s="210"/>
      <c r="AC26" s="210"/>
      <c r="AD26" s="210"/>
      <c r="AE26" s="210"/>
      <c r="AF26" s="210"/>
      <c r="AG26" s="210" t="s">
        <v>142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50" t="s">
        <v>170</v>
      </c>
      <c r="D27" s="245"/>
      <c r="E27" s="245"/>
      <c r="F27" s="245"/>
      <c r="G27" s="245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148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8">
        <v>11</v>
      </c>
      <c r="B28" s="239" t="s">
        <v>171</v>
      </c>
      <c r="C28" s="248" t="s">
        <v>172</v>
      </c>
      <c r="D28" s="240" t="s">
        <v>137</v>
      </c>
      <c r="E28" s="241">
        <v>1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138</v>
      </c>
      <c r="T28" s="244" t="s">
        <v>139</v>
      </c>
      <c r="U28" s="221">
        <v>0</v>
      </c>
      <c r="V28" s="221">
        <f>ROUND(E28*U28,2)</f>
        <v>0</v>
      </c>
      <c r="W28" s="221"/>
      <c r="X28" s="221" t="s">
        <v>140</v>
      </c>
      <c r="Y28" s="221" t="s">
        <v>141</v>
      </c>
      <c r="Z28" s="210"/>
      <c r="AA28" s="210"/>
      <c r="AB28" s="210"/>
      <c r="AC28" s="210"/>
      <c r="AD28" s="210"/>
      <c r="AE28" s="210"/>
      <c r="AF28" s="210"/>
      <c r="AG28" s="210" t="s">
        <v>142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38">
        <v>12</v>
      </c>
      <c r="B29" s="239" t="s">
        <v>173</v>
      </c>
      <c r="C29" s="248" t="s">
        <v>174</v>
      </c>
      <c r="D29" s="240" t="s">
        <v>175</v>
      </c>
      <c r="E29" s="241">
        <v>1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21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138</v>
      </c>
      <c r="T29" s="244" t="s">
        <v>139</v>
      </c>
      <c r="U29" s="221">
        <v>0</v>
      </c>
      <c r="V29" s="221">
        <f>ROUND(E29*U29,2)</f>
        <v>0</v>
      </c>
      <c r="W29" s="221"/>
      <c r="X29" s="221" t="s">
        <v>140</v>
      </c>
      <c r="Y29" s="221" t="s">
        <v>141</v>
      </c>
      <c r="Z29" s="210"/>
      <c r="AA29" s="210"/>
      <c r="AB29" s="210"/>
      <c r="AC29" s="210"/>
      <c r="AD29" s="210"/>
      <c r="AE29" s="210"/>
      <c r="AF29" s="210"/>
      <c r="AG29" s="210" t="s">
        <v>142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1">
        <v>13</v>
      </c>
      <c r="B30" s="232" t="s">
        <v>176</v>
      </c>
      <c r="C30" s="249" t="s">
        <v>177</v>
      </c>
      <c r="D30" s="233" t="s">
        <v>137</v>
      </c>
      <c r="E30" s="234">
        <v>10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6"/>
      <c r="S30" s="236" t="s">
        <v>138</v>
      </c>
      <c r="T30" s="237" t="s">
        <v>139</v>
      </c>
      <c r="U30" s="221">
        <v>0</v>
      </c>
      <c r="V30" s="221">
        <f>ROUND(E30*U30,2)</f>
        <v>0</v>
      </c>
      <c r="W30" s="221"/>
      <c r="X30" s="221" t="s">
        <v>140</v>
      </c>
      <c r="Y30" s="221" t="s">
        <v>141</v>
      </c>
      <c r="Z30" s="210"/>
      <c r="AA30" s="210"/>
      <c r="AB30" s="210"/>
      <c r="AC30" s="210"/>
      <c r="AD30" s="210"/>
      <c r="AE30" s="210"/>
      <c r="AF30" s="210"/>
      <c r="AG30" s="210" t="s">
        <v>142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3"/>
      <c r="B31" s="4"/>
      <c r="C31" s="25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119</v>
      </c>
    </row>
    <row r="32" spans="1:60" x14ac:dyDescent="0.2">
      <c r="A32" s="213"/>
      <c r="B32" s="214" t="s">
        <v>29</v>
      </c>
      <c r="C32" s="252"/>
      <c r="D32" s="215"/>
      <c r="E32" s="216"/>
      <c r="F32" s="216"/>
      <c r="G32" s="230">
        <f>G8+G13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178</v>
      </c>
    </row>
    <row r="33" spans="3:33" x14ac:dyDescent="0.2">
      <c r="C33" s="253"/>
      <c r="D33" s="10"/>
      <c r="AG33" t="s">
        <v>179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 formatRows="0"/>
  <mergeCells count="12">
    <mergeCell ref="C17:G17"/>
    <mergeCell ref="C19:G19"/>
    <mergeCell ref="C21:G21"/>
    <mergeCell ref="C23:G23"/>
    <mergeCell ref="C25:G25"/>
    <mergeCell ref="C27:G27"/>
    <mergeCell ref="A1:G1"/>
    <mergeCell ref="C2:G2"/>
    <mergeCell ref="C3:G3"/>
    <mergeCell ref="C4:G4"/>
    <mergeCell ref="C11:G11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180</v>
      </c>
      <c r="B1" s="195"/>
      <c r="C1" s="195"/>
      <c r="D1" s="195"/>
      <c r="E1" s="195"/>
      <c r="F1" s="195"/>
      <c r="G1" s="195"/>
      <c r="AG1" t="s">
        <v>105</v>
      </c>
    </row>
    <row r="2" spans="1:60" ht="24.95" customHeight="1" x14ac:dyDescent="0.2">
      <c r="A2" s="196" t="s">
        <v>7</v>
      </c>
      <c r="B2" s="48" t="s">
        <v>44</v>
      </c>
      <c r="C2" s="199" t="s">
        <v>45</v>
      </c>
      <c r="D2" s="197"/>
      <c r="E2" s="197"/>
      <c r="F2" s="197"/>
      <c r="G2" s="198"/>
      <c r="AG2" t="s">
        <v>106</v>
      </c>
    </row>
    <row r="3" spans="1:60" ht="24.95" customHeight="1" x14ac:dyDescent="0.2">
      <c r="A3" s="196" t="s">
        <v>8</v>
      </c>
      <c r="B3" s="48" t="s">
        <v>61</v>
      </c>
      <c r="C3" s="199" t="s">
        <v>62</v>
      </c>
      <c r="D3" s="197"/>
      <c r="E3" s="197"/>
      <c r="F3" s="197"/>
      <c r="G3" s="198"/>
      <c r="AC3" s="174" t="s">
        <v>106</v>
      </c>
      <c r="AG3" t="s">
        <v>109</v>
      </c>
    </row>
    <row r="4" spans="1:60" ht="24.95" customHeight="1" x14ac:dyDescent="0.2">
      <c r="A4" s="200" t="s">
        <v>9</v>
      </c>
      <c r="B4" s="201" t="s">
        <v>58</v>
      </c>
      <c r="C4" s="202" t="s">
        <v>62</v>
      </c>
      <c r="D4" s="203"/>
      <c r="E4" s="203"/>
      <c r="F4" s="203"/>
      <c r="G4" s="204"/>
      <c r="AG4" t="s">
        <v>110</v>
      </c>
    </row>
    <row r="5" spans="1:60" x14ac:dyDescent="0.2">
      <c r="D5" s="10"/>
    </row>
    <row r="6" spans="1:60" ht="38.25" x14ac:dyDescent="0.2">
      <c r="A6" s="206" t="s">
        <v>111</v>
      </c>
      <c r="B6" s="208" t="s">
        <v>112</v>
      </c>
      <c r="C6" s="208" t="s">
        <v>113</v>
      </c>
      <c r="D6" s="207" t="s">
        <v>114</v>
      </c>
      <c r="E6" s="206" t="s">
        <v>115</v>
      </c>
      <c r="F6" s="205" t="s">
        <v>116</v>
      </c>
      <c r="G6" s="206" t="s">
        <v>29</v>
      </c>
      <c r="H6" s="209" t="s">
        <v>30</v>
      </c>
      <c r="I6" s="209" t="s">
        <v>117</v>
      </c>
      <c r="J6" s="209" t="s">
        <v>31</v>
      </c>
      <c r="K6" s="209" t="s">
        <v>118</v>
      </c>
      <c r="L6" s="209" t="s">
        <v>119</v>
      </c>
      <c r="M6" s="209" t="s">
        <v>120</v>
      </c>
      <c r="N6" s="209" t="s">
        <v>121</v>
      </c>
      <c r="O6" s="209" t="s">
        <v>122</v>
      </c>
      <c r="P6" s="209" t="s">
        <v>123</v>
      </c>
      <c r="Q6" s="209" t="s">
        <v>124</v>
      </c>
      <c r="R6" s="209" t="s">
        <v>125</v>
      </c>
      <c r="S6" s="209" t="s">
        <v>126</v>
      </c>
      <c r="T6" s="209" t="s">
        <v>127</v>
      </c>
      <c r="U6" s="209" t="s">
        <v>128</v>
      </c>
      <c r="V6" s="209" t="s">
        <v>129</v>
      </c>
      <c r="W6" s="209" t="s">
        <v>130</v>
      </c>
      <c r="X6" s="209" t="s">
        <v>131</v>
      </c>
      <c r="Y6" s="209" t="s">
        <v>132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133</v>
      </c>
      <c r="B8" s="225" t="s">
        <v>75</v>
      </c>
      <c r="C8" s="247" t="s">
        <v>76</v>
      </c>
      <c r="D8" s="226"/>
      <c r="E8" s="227"/>
      <c r="F8" s="228"/>
      <c r="G8" s="228">
        <f>SUMIF(AG9:AG199,"&lt;&gt;NOR",G9:G199)</f>
        <v>0</v>
      </c>
      <c r="H8" s="228"/>
      <c r="I8" s="228">
        <f>SUM(I9:I199)</f>
        <v>0</v>
      </c>
      <c r="J8" s="228"/>
      <c r="K8" s="228">
        <f>SUM(K9:K199)</f>
        <v>0</v>
      </c>
      <c r="L8" s="228"/>
      <c r="M8" s="228">
        <f>SUM(M9:M199)</f>
        <v>0</v>
      </c>
      <c r="N8" s="227"/>
      <c r="O8" s="227">
        <f>SUM(O9:O199)</f>
        <v>102.38999999999999</v>
      </c>
      <c r="P8" s="227"/>
      <c r="Q8" s="227">
        <f>SUM(Q9:Q199)</f>
        <v>60.88</v>
      </c>
      <c r="R8" s="228"/>
      <c r="S8" s="228"/>
      <c r="T8" s="229"/>
      <c r="U8" s="223"/>
      <c r="V8" s="223">
        <f>SUM(V9:V199)</f>
        <v>1249.44</v>
      </c>
      <c r="W8" s="223"/>
      <c r="X8" s="223"/>
      <c r="Y8" s="223"/>
      <c r="AG8" t="s">
        <v>134</v>
      </c>
    </row>
    <row r="9" spans="1:60" outlineLevel="1" x14ac:dyDescent="0.2">
      <c r="A9" s="231">
        <v>1</v>
      </c>
      <c r="B9" s="232" t="s">
        <v>181</v>
      </c>
      <c r="C9" s="249" t="s">
        <v>182</v>
      </c>
      <c r="D9" s="233" t="s">
        <v>183</v>
      </c>
      <c r="E9" s="234">
        <v>8.4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 t="s">
        <v>184</v>
      </c>
      <c r="S9" s="236" t="s">
        <v>145</v>
      </c>
      <c r="T9" s="237" t="s">
        <v>145</v>
      </c>
      <c r="U9" s="221">
        <v>0.17199999999999999</v>
      </c>
      <c r="V9" s="221">
        <f>ROUND(E9*U9,2)</f>
        <v>1.44</v>
      </c>
      <c r="W9" s="221"/>
      <c r="X9" s="221" t="s">
        <v>185</v>
      </c>
      <c r="Y9" s="221" t="s">
        <v>141</v>
      </c>
      <c r="Z9" s="210"/>
      <c r="AA9" s="210"/>
      <c r="AB9" s="210"/>
      <c r="AC9" s="210"/>
      <c r="AD9" s="210"/>
      <c r="AE9" s="210"/>
      <c r="AF9" s="210"/>
      <c r="AG9" s="210" t="s">
        <v>186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61" t="s">
        <v>187</v>
      </c>
      <c r="D10" s="257"/>
      <c r="E10" s="257"/>
      <c r="F10" s="257"/>
      <c r="G10" s="257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188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6" t="str">
        <f>C10</f>
        <v>s odstraněním kořenů a s případným nutným odklizením křovin a stromů na hromady na vzdálenost do 50 m nebo s naložením na dopravní prostředek, do sklonu terénu 1 : 5,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2" t="s">
        <v>189</v>
      </c>
      <c r="D11" s="255"/>
      <c r="E11" s="256">
        <v>8.4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190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31">
        <v>2</v>
      </c>
      <c r="B12" s="232" t="s">
        <v>191</v>
      </c>
      <c r="C12" s="249" t="s">
        <v>192</v>
      </c>
      <c r="D12" s="233" t="s">
        <v>193</v>
      </c>
      <c r="E12" s="234">
        <v>1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6" t="s">
        <v>184</v>
      </c>
      <c r="S12" s="236" t="s">
        <v>145</v>
      </c>
      <c r="T12" s="237" t="s">
        <v>145</v>
      </c>
      <c r="U12" s="221">
        <v>0.49</v>
      </c>
      <c r="V12" s="221">
        <f>ROUND(E12*U12,2)</f>
        <v>0.49</v>
      </c>
      <c r="W12" s="221"/>
      <c r="X12" s="221" t="s">
        <v>185</v>
      </c>
      <c r="Y12" s="221" t="s">
        <v>141</v>
      </c>
      <c r="Z12" s="210"/>
      <c r="AA12" s="210"/>
      <c r="AB12" s="210"/>
      <c r="AC12" s="210"/>
      <c r="AD12" s="210"/>
      <c r="AE12" s="210"/>
      <c r="AF12" s="210"/>
      <c r="AG12" s="210" t="s">
        <v>186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2" x14ac:dyDescent="0.2">
      <c r="A13" s="217"/>
      <c r="B13" s="218"/>
      <c r="C13" s="261" t="s">
        <v>194</v>
      </c>
      <c r="D13" s="257"/>
      <c r="E13" s="257"/>
      <c r="F13" s="257"/>
      <c r="G13" s="257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188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6" t="str">
        <f>C13</f>
        <v>s odřezáním kmene a odvětvením, včetně případného odklizení kmene a větví na oddělené hromady na vzdálenost do 50 m nebo s naložením na dopravní prostředek,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31">
        <v>3</v>
      </c>
      <c r="B14" s="232" t="s">
        <v>195</v>
      </c>
      <c r="C14" s="249" t="s">
        <v>196</v>
      </c>
      <c r="D14" s="233" t="s">
        <v>193</v>
      </c>
      <c r="E14" s="234">
        <v>1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4">
        <v>5.0000000000000002E-5</v>
      </c>
      <c r="O14" s="234">
        <f>ROUND(E14*N14,2)</f>
        <v>0</v>
      </c>
      <c r="P14" s="234">
        <v>0</v>
      </c>
      <c r="Q14" s="234">
        <f>ROUND(E14*P14,2)</f>
        <v>0</v>
      </c>
      <c r="R14" s="236" t="s">
        <v>184</v>
      </c>
      <c r="S14" s="236" t="s">
        <v>145</v>
      </c>
      <c r="T14" s="237" t="s">
        <v>197</v>
      </c>
      <c r="U14" s="221">
        <v>0.65900000000000003</v>
      </c>
      <c r="V14" s="221">
        <f>ROUND(E14*U14,2)</f>
        <v>0.66</v>
      </c>
      <c r="W14" s="221"/>
      <c r="X14" s="221" t="s">
        <v>185</v>
      </c>
      <c r="Y14" s="221" t="s">
        <v>141</v>
      </c>
      <c r="Z14" s="210"/>
      <c r="AA14" s="210"/>
      <c r="AB14" s="210"/>
      <c r="AC14" s="210"/>
      <c r="AD14" s="210"/>
      <c r="AE14" s="210"/>
      <c r="AF14" s="210"/>
      <c r="AG14" s="210" t="s">
        <v>186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2" x14ac:dyDescent="0.2">
      <c r="A15" s="217"/>
      <c r="B15" s="218"/>
      <c r="C15" s="261" t="s">
        <v>198</v>
      </c>
      <c r="D15" s="257"/>
      <c r="E15" s="257"/>
      <c r="F15" s="257"/>
      <c r="G15" s="257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188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6" t="str">
        <f>C15</f>
        <v>s jejich vykopáním nebo vytrháním, s přesekáním kořenů a s případným nutným přemístěním pařezů na hromady do vzdálenosti do 50 m nebo s naložením na dopravní prostředek,</v>
      </c>
      <c r="BB15" s="210"/>
      <c r="BC15" s="210"/>
      <c r="BD15" s="210"/>
      <c r="BE15" s="210"/>
      <c r="BF15" s="210"/>
      <c r="BG15" s="210"/>
      <c r="BH15" s="210"/>
    </row>
    <row r="16" spans="1:60" ht="22.5" outlineLevel="1" x14ac:dyDescent="0.2">
      <c r="A16" s="231">
        <v>4</v>
      </c>
      <c r="B16" s="232" t="s">
        <v>199</v>
      </c>
      <c r="C16" s="249" t="s">
        <v>200</v>
      </c>
      <c r="D16" s="233" t="s">
        <v>183</v>
      </c>
      <c r="E16" s="234">
        <v>8.4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4">
        <v>0</v>
      </c>
      <c r="O16" s="234">
        <f>ROUND(E16*N16,2)</f>
        <v>0</v>
      </c>
      <c r="P16" s="234">
        <v>0.13800000000000001</v>
      </c>
      <c r="Q16" s="234">
        <f>ROUND(E16*P16,2)</f>
        <v>1.1599999999999999</v>
      </c>
      <c r="R16" s="236" t="s">
        <v>201</v>
      </c>
      <c r="S16" s="236" t="s">
        <v>145</v>
      </c>
      <c r="T16" s="237" t="s">
        <v>145</v>
      </c>
      <c r="U16" s="221">
        <v>0.16</v>
      </c>
      <c r="V16" s="221">
        <f>ROUND(E16*U16,2)</f>
        <v>1.34</v>
      </c>
      <c r="W16" s="221"/>
      <c r="X16" s="221" t="s">
        <v>185</v>
      </c>
      <c r="Y16" s="221" t="s">
        <v>141</v>
      </c>
      <c r="Z16" s="210"/>
      <c r="AA16" s="210"/>
      <c r="AB16" s="210"/>
      <c r="AC16" s="210"/>
      <c r="AD16" s="210"/>
      <c r="AE16" s="210"/>
      <c r="AF16" s="210"/>
      <c r="AG16" s="210" t="s">
        <v>186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1" t="s">
        <v>202</v>
      </c>
      <c r="D17" s="257"/>
      <c r="E17" s="257"/>
      <c r="F17" s="257"/>
      <c r="G17" s="257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188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2" t="s">
        <v>189</v>
      </c>
      <c r="D18" s="255"/>
      <c r="E18" s="256">
        <v>8.4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190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2.5" outlineLevel="1" x14ac:dyDescent="0.2">
      <c r="A19" s="231">
        <v>5</v>
      </c>
      <c r="B19" s="232" t="s">
        <v>203</v>
      </c>
      <c r="C19" s="249" t="s">
        <v>204</v>
      </c>
      <c r="D19" s="233" t="s">
        <v>183</v>
      </c>
      <c r="E19" s="234">
        <v>53.88</v>
      </c>
      <c r="F19" s="235"/>
      <c r="G19" s="236">
        <f>ROUND(E19*F19,2)</f>
        <v>0</v>
      </c>
      <c r="H19" s="235"/>
      <c r="I19" s="236">
        <f>ROUND(E19*H19,2)</f>
        <v>0</v>
      </c>
      <c r="J19" s="235"/>
      <c r="K19" s="236">
        <f>ROUND(E19*J19,2)</f>
        <v>0</v>
      </c>
      <c r="L19" s="236">
        <v>21</v>
      </c>
      <c r="M19" s="236">
        <f>G19*(1+L19/100)</f>
        <v>0</v>
      </c>
      <c r="N19" s="234">
        <v>0</v>
      </c>
      <c r="O19" s="234">
        <f>ROUND(E19*N19,2)</f>
        <v>0</v>
      </c>
      <c r="P19" s="234">
        <v>0.33</v>
      </c>
      <c r="Q19" s="234">
        <f>ROUND(E19*P19,2)</f>
        <v>17.78</v>
      </c>
      <c r="R19" s="236" t="s">
        <v>201</v>
      </c>
      <c r="S19" s="236" t="s">
        <v>145</v>
      </c>
      <c r="T19" s="237" t="s">
        <v>145</v>
      </c>
      <c r="U19" s="221">
        <v>0.3135</v>
      </c>
      <c r="V19" s="221">
        <f>ROUND(E19*U19,2)</f>
        <v>16.89</v>
      </c>
      <c r="W19" s="221"/>
      <c r="X19" s="221" t="s">
        <v>185</v>
      </c>
      <c r="Y19" s="221" t="s">
        <v>141</v>
      </c>
      <c r="Z19" s="210"/>
      <c r="AA19" s="210"/>
      <c r="AB19" s="210"/>
      <c r="AC19" s="210"/>
      <c r="AD19" s="210"/>
      <c r="AE19" s="210"/>
      <c r="AF19" s="210"/>
      <c r="AG19" s="210" t="s">
        <v>186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2" t="s">
        <v>205</v>
      </c>
      <c r="D20" s="255"/>
      <c r="E20" s="256">
        <v>53.88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190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31">
        <v>6</v>
      </c>
      <c r="B21" s="232" t="s">
        <v>206</v>
      </c>
      <c r="C21" s="249" t="s">
        <v>207</v>
      </c>
      <c r="D21" s="233" t="s">
        <v>183</v>
      </c>
      <c r="E21" s="234">
        <v>18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0.33</v>
      </c>
      <c r="Q21" s="234">
        <f>ROUND(E21*P21,2)</f>
        <v>5.94</v>
      </c>
      <c r="R21" s="236" t="s">
        <v>201</v>
      </c>
      <c r="S21" s="236" t="s">
        <v>145</v>
      </c>
      <c r="T21" s="237" t="s">
        <v>145</v>
      </c>
      <c r="U21" s="221">
        <v>0.52649999999999997</v>
      </c>
      <c r="V21" s="221">
        <f>ROUND(E21*U21,2)</f>
        <v>9.48</v>
      </c>
      <c r="W21" s="221"/>
      <c r="X21" s="221" t="s">
        <v>185</v>
      </c>
      <c r="Y21" s="221" t="s">
        <v>141</v>
      </c>
      <c r="Z21" s="210"/>
      <c r="AA21" s="210"/>
      <c r="AB21" s="210"/>
      <c r="AC21" s="210"/>
      <c r="AD21" s="210"/>
      <c r="AE21" s="210"/>
      <c r="AF21" s="210"/>
      <c r="AG21" s="210" t="s">
        <v>208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62" t="s">
        <v>209</v>
      </c>
      <c r="D22" s="255"/>
      <c r="E22" s="256">
        <v>18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190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1" x14ac:dyDescent="0.2">
      <c r="A23" s="238">
        <v>7</v>
      </c>
      <c r="B23" s="239" t="s">
        <v>210</v>
      </c>
      <c r="C23" s="248" t="s">
        <v>211</v>
      </c>
      <c r="D23" s="240" t="s">
        <v>183</v>
      </c>
      <c r="E23" s="241">
        <v>35.880000000000003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0.44</v>
      </c>
      <c r="Q23" s="241">
        <f>ROUND(E23*P23,2)</f>
        <v>15.79</v>
      </c>
      <c r="R23" s="243" t="s">
        <v>201</v>
      </c>
      <c r="S23" s="243" t="s">
        <v>145</v>
      </c>
      <c r="T23" s="244" t="s">
        <v>145</v>
      </c>
      <c r="U23" s="221">
        <v>0.63200000000000001</v>
      </c>
      <c r="V23" s="221">
        <f>ROUND(E23*U23,2)</f>
        <v>22.68</v>
      </c>
      <c r="W23" s="221"/>
      <c r="X23" s="221" t="s">
        <v>185</v>
      </c>
      <c r="Y23" s="221" t="s">
        <v>141</v>
      </c>
      <c r="Z23" s="210"/>
      <c r="AA23" s="210"/>
      <c r="AB23" s="210"/>
      <c r="AC23" s="210"/>
      <c r="AD23" s="210"/>
      <c r="AE23" s="210"/>
      <c r="AF23" s="210"/>
      <c r="AG23" s="210" t="s">
        <v>186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1">
        <v>8</v>
      </c>
      <c r="B24" s="232" t="s">
        <v>212</v>
      </c>
      <c r="C24" s="249" t="s">
        <v>213</v>
      </c>
      <c r="D24" s="233" t="s">
        <v>183</v>
      </c>
      <c r="E24" s="234">
        <v>9.6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0.11</v>
      </c>
      <c r="Q24" s="234">
        <f>ROUND(E24*P24,2)</f>
        <v>1.06</v>
      </c>
      <c r="R24" s="236" t="s">
        <v>201</v>
      </c>
      <c r="S24" s="236" t="s">
        <v>145</v>
      </c>
      <c r="T24" s="237" t="s">
        <v>145</v>
      </c>
      <c r="U24" s="221">
        <v>0.2</v>
      </c>
      <c r="V24" s="221">
        <f>ROUND(E24*U24,2)</f>
        <v>1.92</v>
      </c>
      <c r="W24" s="221"/>
      <c r="X24" s="221" t="s">
        <v>185</v>
      </c>
      <c r="Y24" s="221" t="s">
        <v>141</v>
      </c>
      <c r="Z24" s="210"/>
      <c r="AA24" s="210"/>
      <c r="AB24" s="210"/>
      <c r="AC24" s="210"/>
      <c r="AD24" s="210"/>
      <c r="AE24" s="210"/>
      <c r="AF24" s="210"/>
      <c r="AG24" s="210" t="s">
        <v>186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62" t="s">
        <v>214</v>
      </c>
      <c r="D25" s="255"/>
      <c r="E25" s="256">
        <v>9.6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190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1" x14ac:dyDescent="0.2">
      <c r="A26" s="231">
        <v>9</v>
      </c>
      <c r="B26" s="232" t="s">
        <v>215</v>
      </c>
      <c r="C26" s="249" t="s">
        <v>216</v>
      </c>
      <c r="D26" s="233" t="s">
        <v>183</v>
      </c>
      <c r="E26" s="234">
        <v>35.880000000000003</v>
      </c>
      <c r="F26" s="235"/>
      <c r="G26" s="236">
        <f>ROUND(E26*F26,2)</f>
        <v>0</v>
      </c>
      <c r="H26" s="235"/>
      <c r="I26" s="236">
        <f>ROUND(E26*H26,2)</f>
        <v>0</v>
      </c>
      <c r="J26" s="235"/>
      <c r="K26" s="236">
        <f>ROUND(E26*J26,2)</f>
        <v>0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0.308</v>
      </c>
      <c r="Q26" s="234">
        <f>ROUND(E26*P26,2)</f>
        <v>11.05</v>
      </c>
      <c r="R26" s="236" t="s">
        <v>201</v>
      </c>
      <c r="S26" s="236" t="s">
        <v>145</v>
      </c>
      <c r="T26" s="237" t="s">
        <v>145</v>
      </c>
      <c r="U26" s="221">
        <v>0.54979999999999996</v>
      </c>
      <c r="V26" s="221">
        <f>ROUND(E26*U26,2)</f>
        <v>19.73</v>
      </c>
      <c r="W26" s="221"/>
      <c r="X26" s="221" t="s">
        <v>185</v>
      </c>
      <c r="Y26" s="221" t="s">
        <v>141</v>
      </c>
      <c r="Z26" s="210"/>
      <c r="AA26" s="210"/>
      <c r="AB26" s="210"/>
      <c r="AC26" s="210"/>
      <c r="AD26" s="210"/>
      <c r="AE26" s="210"/>
      <c r="AF26" s="210"/>
      <c r="AG26" s="210" t="s">
        <v>186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17"/>
      <c r="B27" s="218"/>
      <c r="C27" s="262" t="s">
        <v>217</v>
      </c>
      <c r="D27" s="255"/>
      <c r="E27" s="256">
        <v>35.880000000000003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190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1">
        <v>10</v>
      </c>
      <c r="B28" s="232" t="s">
        <v>218</v>
      </c>
      <c r="C28" s="249" t="s">
        <v>219</v>
      </c>
      <c r="D28" s="233" t="s">
        <v>220</v>
      </c>
      <c r="E28" s="234">
        <v>30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4">
        <v>0</v>
      </c>
      <c r="O28" s="234">
        <f>ROUND(E28*N28,2)</f>
        <v>0</v>
      </c>
      <c r="P28" s="234">
        <v>0.27</v>
      </c>
      <c r="Q28" s="234">
        <f>ROUND(E28*P28,2)</f>
        <v>8.1</v>
      </c>
      <c r="R28" s="236" t="s">
        <v>201</v>
      </c>
      <c r="S28" s="236" t="s">
        <v>145</v>
      </c>
      <c r="T28" s="237" t="s">
        <v>145</v>
      </c>
      <c r="U28" s="221">
        <v>0.13300000000000001</v>
      </c>
      <c r="V28" s="221">
        <f>ROUND(E28*U28,2)</f>
        <v>3.99</v>
      </c>
      <c r="W28" s="221"/>
      <c r="X28" s="221" t="s">
        <v>185</v>
      </c>
      <c r="Y28" s="221" t="s">
        <v>141</v>
      </c>
      <c r="Z28" s="210"/>
      <c r="AA28" s="210"/>
      <c r="AB28" s="210"/>
      <c r="AC28" s="210"/>
      <c r="AD28" s="210"/>
      <c r="AE28" s="210"/>
      <c r="AF28" s="210"/>
      <c r="AG28" s="210" t="s">
        <v>186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61" t="s">
        <v>221</v>
      </c>
      <c r="D29" s="257"/>
      <c r="E29" s="257"/>
      <c r="F29" s="257"/>
      <c r="G29" s="257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188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46" t="str">
        <f>C29</f>
        <v>s vybouráním lože, s přemístěním hmot na skládku na vzdálenost do 3 m nebo naložením na dopravní prostředek</v>
      </c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1">
        <v>11</v>
      </c>
      <c r="B30" s="232" t="s">
        <v>222</v>
      </c>
      <c r="C30" s="249" t="s">
        <v>223</v>
      </c>
      <c r="D30" s="233" t="s">
        <v>220</v>
      </c>
      <c r="E30" s="234">
        <v>90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6.9199999999999999E-3</v>
      </c>
      <c r="O30" s="234">
        <f>ROUND(E30*N30,2)</f>
        <v>0.62</v>
      </c>
      <c r="P30" s="234">
        <v>0</v>
      </c>
      <c r="Q30" s="234">
        <f>ROUND(E30*P30,2)</f>
        <v>0</v>
      </c>
      <c r="R30" s="236" t="s">
        <v>184</v>
      </c>
      <c r="S30" s="236" t="s">
        <v>145</v>
      </c>
      <c r="T30" s="237" t="s">
        <v>145</v>
      </c>
      <c r="U30" s="221">
        <v>0.502</v>
      </c>
      <c r="V30" s="221">
        <f>ROUND(E30*U30,2)</f>
        <v>45.18</v>
      </c>
      <c r="W30" s="221"/>
      <c r="X30" s="221" t="s">
        <v>185</v>
      </c>
      <c r="Y30" s="221" t="s">
        <v>141</v>
      </c>
      <c r="Z30" s="210"/>
      <c r="AA30" s="210"/>
      <c r="AB30" s="210"/>
      <c r="AC30" s="210"/>
      <c r="AD30" s="210"/>
      <c r="AE30" s="210"/>
      <c r="AF30" s="210"/>
      <c r="AG30" s="210" t="s">
        <v>208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2" x14ac:dyDescent="0.2">
      <c r="A31" s="217"/>
      <c r="B31" s="218"/>
      <c r="C31" s="261" t="s">
        <v>224</v>
      </c>
      <c r="D31" s="257"/>
      <c r="E31" s="257"/>
      <c r="F31" s="257"/>
      <c r="G31" s="257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188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6" t="str">
        <f>C31</f>
        <v>získané při čerpání potrubím nebo žlaby, montáž a demontáž potrubí nebo žlabu, jeho utěsnění po dobu provozu a opotřebení materiálu potrubí nebo žlabu, podpěrná konstrukce.</v>
      </c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1">
        <v>12</v>
      </c>
      <c r="B32" s="232" t="s">
        <v>225</v>
      </c>
      <c r="C32" s="249" t="s">
        <v>226</v>
      </c>
      <c r="D32" s="233" t="s">
        <v>227</v>
      </c>
      <c r="E32" s="234">
        <v>80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 t="s">
        <v>184</v>
      </c>
      <c r="S32" s="236" t="s">
        <v>145</v>
      </c>
      <c r="T32" s="237" t="s">
        <v>145</v>
      </c>
      <c r="U32" s="221">
        <v>0.20300000000000001</v>
      </c>
      <c r="V32" s="221">
        <f>ROUND(E32*U32,2)</f>
        <v>16.239999999999998</v>
      </c>
      <c r="W32" s="221"/>
      <c r="X32" s="221" t="s">
        <v>185</v>
      </c>
      <c r="Y32" s="221" t="s">
        <v>141</v>
      </c>
      <c r="Z32" s="210"/>
      <c r="AA32" s="210"/>
      <c r="AB32" s="210"/>
      <c r="AC32" s="210"/>
      <c r="AD32" s="210"/>
      <c r="AE32" s="210"/>
      <c r="AF32" s="210"/>
      <c r="AG32" s="210" t="s">
        <v>208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22.5" outlineLevel="2" x14ac:dyDescent="0.2">
      <c r="A33" s="217"/>
      <c r="B33" s="218"/>
      <c r="C33" s="261" t="s">
        <v>228</v>
      </c>
      <c r="D33" s="257"/>
      <c r="E33" s="257"/>
      <c r="F33" s="257"/>
      <c r="G33" s="257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188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6" t="str">
        <f>C33</f>
        <v>na vzdálenost (výšku) od hladiny vody v jímce po výšku roviny proložené osou nejvyššího bodu výtlačného potrubí, odpadní potrubí v délce do 20 m,</v>
      </c>
      <c r="BB33" s="210"/>
      <c r="BC33" s="210"/>
      <c r="BD33" s="210"/>
      <c r="BE33" s="210"/>
      <c r="BF33" s="210"/>
      <c r="BG33" s="210"/>
      <c r="BH33" s="210"/>
    </row>
    <row r="34" spans="1:60" ht="22.5" outlineLevel="1" x14ac:dyDescent="0.2">
      <c r="A34" s="231">
        <v>13</v>
      </c>
      <c r="B34" s="232" t="s">
        <v>229</v>
      </c>
      <c r="C34" s="249" t="s">
        <v>230</v>
      </c>
      <c r="D34" s="233" t="s">
        <v>231</v>
      </c>
      <c r="E34" s="234">
        <v>10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4">
        <v>0</v>
      </c>
      <c r="O34" s="234">
        <f>ROUND(E34*N34,2)</f>
        <v>0</v>
      </c>
      <c r="P34" s="234">
        <v>0</v>
      </c>
      <c r="Q34" s="234">
        <f>ROUND(E34*P34,2)</f>
        <v>0</v>
      </c>
      <c r="R34" s="236" t="s">
        <v>184</v>
      </c>
      <c r="S34" s="236" t="s">
        <v>145</v>
      </c>
      <c r="T34" s="237" t="s">
        <v>145</v>
      </c>
      <c r="U34" s="221">
        <v>0</v>
      </c>
      <c r="V34" s="221">
        <f>ROUND(E34*U34,2)</f>
        <v>0</v>
      </c>
      <c r="W34" s="221"/>
      <c r="X34" s="221" t="s">
        <v>185</v>
      </c>
      <c r="Y34" s="221" t="s">
        <v>141</v>
      </c>
      <c r="Z34" s="210"/>
      <c r="AA34" s="210"/>
      <c r="AB34" s="210"/>
      <c r="AC34" s="210"/>
      <c r="AD34" s="210"/>
      <c r="AE34" s="210"/>
      <c r="AF34" s="210"/>
      <c r="AG34" s="210" t="s">
        <v>208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2" x14ac:dyDescent="0.2">
      <c r="A35" s="217"/>
      <c r="B35" s="218"/>
      <c r="C35" s="261" t="s">
        <v>232</v>
      </c>
      <c r="D35" s="257"/>
      <c r="E35" s="257"/>
      <c r="F35" s="257"/>
      <c r="G35" s="257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188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6" t="str">
        <f>C35</f>
        <v>na vzdálenost (výšku) od hladiny vody v jímce po výšku roviny proložené osou nejvyššího bodu výtlačného potrubí, včetně sacího a výtlačného potrubí, příp. odpadní žlaby a lešení pod čerpadlo a pod potrubí nebo pod odpadní žlaby,</v>
      </c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1">
        <v>14</v>
      </c>
      <c r="B36" s="232" t="s">
        <v>233</v>
      </c>
      <c r="C36" s="249" t="s">
        <v>234</v>
      </c>
      <c r="D36" s="233" t="s">
        <v>220</v>
      </c>
      <c r="E36" s="234">
        <v>5.2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8.6800000000000002E-3</v>
      </c>
      <c r="O36" s="234">
        <f>ROUND(E36*N36,2)</f>
        <v>0.05</v>
      </c>
      <c r="P36" s="234">
        <v>0</v>
      </c>
      <c r="Q36" s="234">
        <f>ROUND(E36*P36,2)</f>
        <v>0</v>
      </c>
      <c r="R36" s="236" t="s">
        <v>184</v>
      </c>
      <c r="S36" s="236" t="s">
        <v>145</v>
      </c>
      <c r="T36" s="237" t="s">
        <v>145</v>
      </c>
      <c r="U36" s="221">
        <v>0.70299999999999996</v>
      </c>
      <c r="V36" s="221">
        <f>ROUND(E36*U36,2)</f>
        <v>3.66</v>
      </c>
      <c r="W36" s="221"/>
      <c r="X36" s="221" t="s">
        <v>185</v>
      </c>
      <c r="Y36" s="221" t="s">
        <v>141</v>
      </c>
      <c r="Z36" s="210"/>
      <c r="AA36" s="210"/>
      <c r="AB36" s="210"/>
      <c r="AC36" s="210"/>
      <c r="AD36" s="210"/>
      <c r="AE36" s="210"/>
      <c r="AF36" s="210"/>
      <c r="AG36" s="210" t="s">
        <v>208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2" x14ac:dyDescent="0.2">
      <c r="A37" s="217"/>
      <c r="B37" s="218"/>
      <c r="C37" s="261" t="s">
        <v>235</v>
      </c>
      <c r="D37" s="257"/>
      <c r="E37" s="257"/>
      <c r="F37" s="257"/>
      <c r="G37" s="257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188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46" t="str">
        <f>C37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17"/>
      <c r="B38" s="218"/>
      <c r="C38" s="262" t="s">
        <v>236</v>
      </c>
      <c r="D38" s="255"/>
      <c r="E38" s="256">
        <v>5.2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190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31">
        <v>15</v>
      </c>
      <c r="B39" s="232" t="s">
        <v>237</v>
      </c>
      <c r="C39" s="249" t="s">
        <v>238</v>
      </c>
      <c r="D39" s="233" t="s">
        <v>220</v>
      </c>
      <c r="E39" s="234">
        <v>6.5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4">
        <v>2.478E-2</v>
      </c>
      <c r="O39" s="234">
        <f>ROUND(E39*N39,2)</f>
        <v>0.16</v>
      </c>
      <c r="P39" s="234">
        <v>0</v>
      </c>
      <c r="Q39" s="234">
        <f>ROUND(E39*P39,2)</f>
        <v>0</v>
      </c>
      <c r="R39" s="236" t="s">
        <v>184</v>
      </c>
      <c r="S39" s="236" t="s">
        <v>145</v>
      </c>
      <c r="T39" s="237" t="s">
        <v>145</v>
      </c>
      <c r="U39" s="221">
        <v>0.54700000000000004</v>
      </c>
      <c r="V39" s="221">
        <f>ROUND(E39*U39,2)</f>
        <v>3.56</v>
      </c>
      <c r="W39" s="221"/>
      <c r="X39" s="221" t="s">
        <v>185</v>
      </c>
      <c r="Y39" s="221" t="s">
        <v>141</v>
      </c>
      <c r="Z39" s="210"/>
      <c r="AA39" s="210"/>
      <c r="AB39" s="210"/>
      <c r="AC39" s="210"/>
      <c r="AD39" s="210"/>
      <c r="AE39" s="210"/>
      <c r="AF39" s="210"/>
      <c r="AG39" s="210" t="s">
        <v>186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2" x14ac:dyDescent="0.2">
      <c r="A40" s="217"/>
      <c r="B40" s="218"/>
      <c r="C40" s="261" t="s">
        <v>235</v>
      </c>
      <c r="D40" s="257"/>
      <c r="E40" s="257"/>
      <c r="F40" s="257"/>
      <c r="G40" s="257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188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46" t="str">
        <f>C40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17"/>
      <c r="B41" s="218"/>
      <c r="C41" s="262" t="s">
        <v>239</v>
      </c>
      <c r="D41" s="255"/>
      <c r="E41" s="256">
        <v>6.5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190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1">
        <v>16</v>
      </c>
      <c r="B42" s="232" t="s">
        <v>240</v>
      </c>
      <c r="C42" s="249" t="s">
        <v>241</v>
      </c>
      <c r="D42" s="233" t="s">
        <v>242</v>
      </c>
      <c r="E42" s="234">
        <v>29.25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6" t="s">
        <v>184</v>
      </c>
      <c r="S42" s="236" t="s">
        <v>145</v>
      </c>
      <c r="T42" s="237" t="s">
        <v>145</v>
      </c>
      <c r="U42" s="221">
        <v>1.548</v>
      </c>
      <c r="V42" s="221">
        <f>ROUND(E42*U42,2)</f>
        <v>45.28</v>
      </c>
      <c r="W42" s="221"/>
      <c r="X42" s="221" t="s">
        <v>185</v>
      </c>
      <c r="Y42" s="221" t="s">
        <v>141</v>
      </c>
      <c r="Z42" s="210"/>
      <c r="AA42" s="210"/>
      <c r="AB42" s="210"/>
      <c r="AC42" s="210"/>
      <c r="AD42" s="210"/>
      <c r="AE42" s="210"/>
      <c r="AF42" s="210"/>
      <c r="AG42" s="210" t="s">
        <v>208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1" t="s">
        <v>243</v>
      </c>
      <c r="D43" s="257"/>
      <c r="E43" s="257"/>
      <c r="F43" s="257"/>
      <c r="G43" s="257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188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46" t="str">
        <f>C43</f>
        <v>příplatek k cenám vykopávek za ztížení vykopávky v blízkosti podzemního vedení nebo výbušnin v horninách jakékoliv třídy,</v>
      </c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62" t="s">
        <v>244</v>
      </c>
      <c r="D44" s="255"/>
      <c r="E44" s="256">
        <v>29.25</v>
      </c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190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31">
        <v>17</v>
      </c>
      <c r="B45" s="232" t="s">
        <v>245</v>
      </c>
      <c r="C45" s="249" t="s">
        <v>246</v>
      </c>
      <c r="D45" s="233" t="s">
        <v>242</v>
      </c>
      <c r="E45" s="234">
        <v>7.08</v>
      </c>
      <c r="F45" s="235"/>
      <c r="G45" s="236">
        <f>ROUND(E45*F45,2)</f>
        <v>0</v>
      </c>
      <c r="H45" s="235"/>
      <c r="I45" s="236">
        <f>ROUND(E45*H45,2)</f>
        <v>0</v>
      </c>
      <c r="J45" s="235"/>
      <c r="K45" s="236">
        <f>ROUND(E45*J45,2)</f>
        <v>0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6" t="s">
        <v>184</v>
      </c>
      <c r="S45" s="236" t="s">
        <v>145</v>
      </c>
      <c r="T45" s="237" t="s">
        <v>145</v>
      </c>
      <c r="U45" s="221">
        <v>3.2000000000000001E-2</v>
      </c>
      <c r="V45" s="221">
        <f>ROUND(E45*U45,2)</f>
        <v>0.23</v>
      </c>
      <c r="W45" s="221"/>
      <c r="X45" s="221" t="s">
        <v>185</v>
      </c>
      <c r="Y45" s="221" t="s">
        <v>141</v>
      </c>
      <c r="Z45" s="210"/>
      <c r="AA45" s="210"/>
      <c r="AB45" s="210"/>
      <c r="AC45" s="210"/>
      <c r="AD45" s="210"/>
      <c r="AE45" s="210"/>
      <c r="AF45" s="210"/>
      <c r="AG45" s="210" t="s">
        <v>208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2" x14ac:dyDescent="0.2">
      <c r="A46" s="217"/>
      <c r="B46" s="218"/>
      <c r="C46" s="261" t="s">
        <v>247</v>
      </c>
      <c r="D46" s="257"/>
      <c r="E46" s="257"/>
      <c r="F46" s="257"/>
      <c r="G46" s="257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188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46" t="str">
        <f>C46</f>
        <v>nebo lesní půdy, s naložením na dopravní prostředek a vodorovným přemístěním na hromady v místě upotřebení nebo na dočasné či trvalé skládky se složením,</v>
      </c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62" t="s">
        <v>248</v>
      </c>
      <c r="D47" s="255"/>
      <c r="E47" s="256">
        <v>7.08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190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31">
        <v>18</v>
      </c>
      <c r="B48" s="232" t="s">
        <v>249</v>
      </c>
      <c r="C48" s="249" t="s">
        <v>250</v>
      </c>
      <c r="D48" s="233" t="s">
        <v>242</v>
      </c>
      <c r="E48" s="234">
        <v>6.1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6" t="s">
        <v>184</v>
      </c>
      <c r="S48" s="236" t="s">
        <v>145</v>
      </c>
      <c r="T48" s="237" t="s">
        <v>145</v>
      </c>
      <c r="U48" s="221">
        <v>42.4</v>
      </c>
      <c r="V48" s="221">
        <f>ROUND(E48*U48,2)</f>
        <v>258.64</v>
      </c>
      <c r="W48" s="221"/>
      <c r="X48" s="221" t="s">
        <v>185</v>
      </c>
      <c r="Y48" s="221" t="s">
        <v>141</v>
      </c>
      <c r="Z48" s="210"/>
      <c r="AA48" s="210"/>
      <c r="AB48" s="210"/>
      <c r="AC48" s="210"/>
      <c r="AD48" s="210"/>
      <c r="AE48" s="210"/>
      <c r="AF48" s="210"/>
      <c r="AG48" s="210" t="s">
        <v>208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61" t="s">
        <v>251</v>
      </c>
      <c r="D49" s="257"/>
      <c r="E49" s="257"/>
      <c r="F49" s="257"/>
      <c r="G49" s="257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188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2" t="s">
        <v>252</v>
      </c>
      <c r="D50" s="255"/>
      <c r="E50" s="256">
        <v>3.8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190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17"/>
      <c r="B51" s="218"/>
      <c r="C51" s="262" t="s">
        <v>253</v>
      </c>
      <c r="D51" s="255"/>
      <c r="E51" s="256">
        <v>2.2999999999999998</v>
      </c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190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31">
        <v>19</v>
      </c>
      <c r="B52" s="232" t="s">
        <v>254</v>
      </c>
      <c r="C52" s="249" t="s">
        <v>255</v>
      </c>
      <c r="D52" s="233" t="s">
        <v>242</v>
      </c>
      <c r="E52" s="234">
        <v>10.14899</v>
      </c>
      <c r="F52" s="235"/>
      <c r="G52" s="236">
        <f>ROUND(E52*F52,2)</f>
        <v>0</v>
      </c>
      <c r="H52" s="235"/>
      <c r="I52" s="236">
        <f>ROUND(E52*H52,2)</f>
        <v>0</v>
      </c>
      <c r="J52" s="235"/>
      <c r="K52" s="236">
        <f>ROUND(E52*J52,2)</f>
        <v>0</v>
      </c>
      <c r="L52" s="236">
        <v>21</v>
      </c>
      <c r="M52" s="236">
        <f>G52*(1+L52/100)</f>
        <v>0</v>
      </c>
      <c r="N52" s="234">
        <v>0</v>
      </c>
      <c r="O52" s="234">
        <f>ROUND(E52*N52,2)</f>
        <v>0</v>
      </c>
      <c r="P52" s="234">
        <v>0</v>
      </c>
      <c r="Q52" s="234">
        <f>ROUND(E52*P52,2)</f>
        <v>0</v>
      </c>
      <c r="R52" s="236" t="s">
        <v>184</v>
      </c>
      <c r="S52" s="236" t="s">
        <v>145</v>
      </c>
      <c r="T52" s="237" t="s">
        <v>145</v>
      </c>
      <c r="U52" s="221">
        <v>2.2490000000000001</v>
      </c>
      <c r="V52" s="221">
        <f>ROUND(E52*U52,2)</f>
        <v>22.83</v>
      </c>
      <c r="W52" s="221"/>
      <c r="X52" s="221" t="s">
        <v>185</v>
      </c>
      <c r="Y52" s="221" t="s">
        <v>141</v>
      </c>
      <c r="Z52" s="210"/>
      <c r="AA52" s="210"/>
      <c r="AB52" s="210"/>
      <c r="AC52" s="210"/>
      <c r="AD52" s="210"/>
      <c r="AE52" s="210"/>
      <c r="AF52" s="210"/>
      <c r="AG52" s="210" t="s">
        <v>186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2" x14ac:dyDescent="0.2">
      <c r="A53" s="217"/>
      <c r="B53" s="218"/>
      <c r="C53" s="261" t="s">
        <v>256</v>
      </c>
      <c r="D53" s="257"/>
      <c r="E53" s="257"/>
      <c r="F53" s="257"/>
      <c r="G53" s="257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188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46" t="str">
        <f>C53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53" s="210"/>
      <c r="BC53" s="210"/>
      <c r="BD53" s="210"/>
      <c r="BE53" s="210"/>
      <c r="BF53" s="210"/>
      <c r="BG53" s="210"/>
      <c r="BH53" s="210"/>
    </row>
    <row r="54" spans="1:60" outlineLevel="2" x14ac:dyDescent="0.2">
      <c r="A54" s="217"/>
      <c r="B54" s="218"/>
      <c r="C54" s="262" t="s">
        <v>257</v>
      </c>
      <c r="D54" s="255"/>
      <c r="E54" s="256">
        <v>8.4223999999999997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190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62" t="s">
        <v>258</v>
      </c>
      <c r="D55" s="255"/>
      <c r="E55" s="256">
        <v>1.7265900000000001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190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1">
        <v>20</v>
      </c>
      <c r="B56" s="232" t="s">
        <v>259</v>
      </c>
      <c r="C56" s="249" t="s">
        <v>260</v>
      </c>
      <c r="D56" s="233" t="s">
        <v>242</v>
      </c>
      <c r="E56" s="234">
        <v>7.8749500000000001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6" t="s">
        <v>184</v>
      </c>
      <c r="S56" s="236" t="s">
        <v>145</v>
      </c>
      <c r="T56" s="237" t="s">
        <v>145</v>
      </c>
      <c r="U56" s="221">
        <v>2.9649999999999999</v>
      </c>
      <c r="V56" s="221">
        <f>ROUND(E56*U56,2)</f>
        <v>23.35</v>
      </c>
      <c r="W56" s="221"/>
      <c r="X56" s="221" t="s">
        <v>185</v>
      </c>
      <c r="Y56" s="221" t="s">
        <v>141</v>
      </c>
      <c r="Z56" s="210"/>
      <c r="AA56" s="210"/>
      <c r="AB56" s="210"/>
      <c r="AC56" s="210"/>
      <c r="AD56" s="210"/>
      <c r="AE56" s="210"/>
      <c r="AF56" s="210"/>
      <c r="AG56" s="210" t="s">
        <v>186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ht="22.5" outlineLevel="2" x14ac:dyDescent="0.2">
      <c r="A57" s="217"/>
      <c r="B57" s="218"/>
      <c r="C57" s="261" t="s">
        <v>256</v>
      </c>
      <c r="D57" s="257"/>
      <c r="E57" s="257"/>
      <c r="F57" s="257"/>
      <c r="G57" s="257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188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46" t="str">
        <f>C57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62" t="s">
        <v>261</v>
      </c>
      <c r="D58" s="255"/>
      <c r="E58" s="256">
        <v>19.750530000000001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190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2" t="s">
        <v>258</v>
      </c>
      <c r="D59" s="255"/>
      <c r="E59" s="256">
        <v>1.7265900000000001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190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2" t="s">
        <v>262</v>
      </c>
      <c r="D60" s="255"/>
      <c r="E60" s="256">
        <v>-10.14899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190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2" t="s">
        <v>263</v>
      </c>
      <c r="D61" s="255"/>
      <c r="E61" s="256">
        <v>-3.4531800000000001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190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31">
        <v>21</v>
      </c>
      <c r="B62" s="232" t="s">
        <v>264</v>
      </c>
      <c r="C62" s="249" t="s">
        <v>265</v>
      </c>
      <c r="D62" s="233" t="s">
        <v>242</v>
      </c>
      <c r="E62" s="234">
        <v>3.4531800000000001</v>
      </c>
      <c r="F62" s="235"/>
      <c r="G62" s="236">
        <f>ROUND(E62*F62,2)</f>
        <v>0</v>
      </c>
      <c r="H62" s="235"/>
      <c r="I62" s="236">
        <f>ROUND(E62*H62,2)</f>
        <v>0</v>
      </c>
      <c r="J62" s="235"/>
      <c r="K62" s="236">
        <f>ROUND(E62*J62,2)</f>
        <v>0</v>
      </c>
      <c r="L62" s="236">
        <v>21</v>
      </c>
      <c r="M62" s="236">
        <f>G62*(1+L62/100)</f>
        <v>0</v>
      </c>
      <c r="N62" s="234">
        <v>3.5000000000000001E-3</v>
      </c>
      <c r="O62" s="234">
        <f>ROUND(E62*N62,2)</f>
        <v>0.01</v>
      </c>
      <c r="P62" s="234">
        <v>0</v>
      </c>
      <c r="Q62" s="234">
        <f>ROUND(E62*P62,2)</f>
        <v>0</v>
      </c>
      <c r="R62" s="236" t="s">
        <v>184</v>
      </c>
      <c r="S62" s="236" t="s">
        <v>145</v>
      </c>
      <c r="T62" s="237" t="s">
        <v>145</v>
      </c>
      <c r="U62" s="221">
        <v>3.2639999999999998</v>
      </c>
      <c r="V62" s="221">
        <f>ROUND(E62*U62,2)</f>
        <v>11.27</v>
      </c>
      <c r="W62" s="221"/>
      <c r="X62" s="221" t="s">
        <v>185</v>
      </c>
      <c r="Y62" s="221" t="s">
        <v>141</v>
      </c>
      <c r="Z62" s="210"/>
      <c r="AA62" s="210"/>
      <c r="AB62" s="210"/>
      <c r="AC62" s="210"/>
      <c r="AD62" s="210"/>
      <c r="AE62" s="210"/>
      <c r="AF62" s="210"/>
      <c r="AG62" s="210" t="s">
        <v>186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22.5" outlineLevel="2" x14ac:dyDescent="0.2">
      <c r="A63" s="217"/>
      <c r="B63" s="218"/>
      <c r="C63" s="261" t="s">
        <v>256</v>
      </c>
      <c r="D63" s="257"/>
      <c r="E63" s="257"/>
      <c r="F63" s="257"/>
      <c r="G63" s="257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188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46" t="str">
        <f>C63</f>
        <v>s urovnáním dna do předepsaného profilu a spádu, s případně nutným přemístěním výkopku ve výkopišti a dále buď s přemístěním výkopku na přilehlém terénu na vzdálenost do 3 m od kraje jámy nebo s naložením na dopravní prostředek,</v>
      </c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17"/>
      <c r="B64" s="218"/>
      <c r="C64" s="262" t="s">
        <v>266</v>
      </c>
      <c r="D64" s="255"/>
      <c r="E64" s="256">
        <v>3.4531800000000001</v>
      </c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190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31">
        <v>22</v>
      </c>
      <c r="B65" s="232" t="s">
        <v>267</v>
      </c>
      <c r="C65" s="249" t="s">
        <v>268</v>
      </c>
      <c r="D65" s="233" t="s">
        <v>242</v>
      </c>
      <c r="E65" s="234">
        <v>94.998800000000003</v>
      </c>
      <c r="F65" s="235"/>
      <c r="G65" s="236">
        <f>ROUND(E65*F65,2)</f>
        <v>0</v>
      </c>
      <c r="H65" s="235"/>
      <c r="I65" s="236">
        <f>ROUND(E65*H65,2)</f>
        <v>0</v>
      </c>
      <c r="J65" s="235"/>
      <c r="K65" s="236">
        <f>ROUND(E65*J65,2)</f>
        <v>0</v>
      </c>
      <c r="L65" s="236">
        <v>21</v>
      </c>
      <c r="M65" s="236">
        <f>G65*(1+L65/100)</f>
        <v>0</v>
      </c>
      <c r="N65" s="234">
        <v>0</v>
      </c>
      <c r="O65" s="234">
        <f>ROUND(E65*N65,2)</f>
        <v>0</v>
      </c>
      <c r="P65" s="234">
        <v>0</v>
      </c>
      <c r="Q65" s="234">
        <f>ROUND(E65*P65,2)</f>
        <v>0</v>
      </c>
      <c r="R65" s="236" t="s">
        <v>184</v>
      </c>
      <c r="S65" s="236" t="s">
        <v>145</v>
      </c>
      <c r="T65" s="237" t="s">
        <v>145</v>
      </c>
      <c r="U65" s="221">
        <v>0.16</v>
      </c>
      <c r="V65" s="221">
        <f>ROUND(E65*U65,2)</f>
        <v>15.2</v>
      </c>
      <c r="W65" s="221"/>
      <c r="X65" s="221" t="s">
        <v>185</v>
      </c>
      <c r="Y65" s="221" t="s">
        <v>141</v>
      </c>
      <c r="Z65" s="210"/>
      <c r="AA65" s="210"/>
      <c r="AB65" s="210"/>
      <c r="AC65" s="210"/>
      <c r="AD65" s="210"/>
      <c r="AE65" s="210"/>
      <c r="AF65" s="210"/>
      <c r="AG65" s="210" t="s">
        <v>208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33.75" outlineLevel="2" x14ac:dyDescent="0.2">
      <c r="A66" s="217"/>
      <c r="B66" s="218"/>
      <c r="C66" s="261" t="s">
        <v>269</v>
      </c>
      <c r="D66" s="257"/>
      <c r="E66" s="257"/>
      <c r="F66" s="257"/>
      <c r="G66" s="257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188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46" t="str">
        <f>C66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17"/>
      <c r="B67" s="218"/>
      <c r="C67" s="262" t="s">
        <v>270</v>
      </c>
      <c r="D67" s="255"/>
      <c r="E67" s="256">
        <v>1.1000000000000001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190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17"/>
      <c r="B68" s="218"/>
      <c r="C68" s="262" t="s">
        <v>271</v>
      </c>
      <c r="D68" s="255"/>
      <c r="E68" s="256">
        <v>10.56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190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62" t="s">
        <v>272</v>
      </c>
      <c r="D69" s="255"/>
      <c r="E69" s="256">
        <v>5.4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190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62" t="s">
        <v>273</v>
      </c>
      <c r="D70" s="255"/>
      <c r="E70" s="256">
        <v>16.2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190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62" t="s">
        <v>274</v>
      </c>
      <c r="D71" s="255"/>
      <c r="E71" s="256">
        <v>15.6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190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2" t="s">
        <v>275</v>
      </c>
      <c r="D72" s="255"/>
      <c r="E72" s="256">
        <v>78</v>
      </c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190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62" t="s">
        <v>276</v>
      </c>
      <c r="D73" s="255"/>
      <c r="E73" s="256">
        <v>-7.08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190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62" t="s">
        <v>277</v>
      </c>
      <c r="D74" s="255"/>
      <c r="E74" s="256">
        <v>-3.36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190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62" t="s">
        <v>278</v>
      </c>
      <c r="D75" s="255"/>
      <c r="E75" s="256">
        <v>-3.84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190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62" t="s">
        <v>279</v>
      </c>
      <c r="D76" s="255"/>
      <c r="E76" s="256">
        <v>-17.581199999999999</v>
      </c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190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">
      <c r="A77" s="231">
        <v>23</v>
      </c>
      <c r="B77" s="232" t="s">
        <v>280</v>
      </c>
      <c r="C77" s="249" t="s">
        <v>281</v>
      </c>
      <c r="D77" s="233" t="s">
        <v>242</v>
      </c>
      <c r="E77" s="234">
        <v>119.98439999999999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6" t="s">
        <v>184</v>
      </c>
      <c r="S77" s="236" t="s">
        <v>145</v>
      </c>
      <c r="T77" s="237" t="s">
        <v>145</v>
      </c>
      <c r="U77" s="221">
        <v>0.3</v>
      </c>
      <c r="V77" s="221">
        <f>ROUND(E77*U77,2)</f>
        <v>36</v>
      </c>
      <c r="W77" s="221"/>
      <c r="X77" s="221" t="s">
        <v>185</v>
      </c>
      <c r="Y77" s="221" t="s">
        <v>141</v>
      </c>
      <c r="Z77" s="210"/>
      <c r="AA77" s="210"/>
      <c r="AB77" s="210"/>
      <c r="AC77" s="210"/>
      <c r="AD77" s="210"/>
      <c r="AE77" s="210"/>
      <c r="AF77" s="210"/>
      <c r="AG77" s="210" t="s">
        <v>208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33.75" outlineLevel="2" x14ac:dyDescent="0.2">
      <c r="A78" s="217"/>
      <c r="B78" s="218"/>
      <c r="C78" s="261" t="s">
        <v>269</v>
      </c>
      <c r="D78" s="257"/>
      <c r="E78" s="257"/>
      <c r="F78" s="257"/>
      <c r="G78" s="257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188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46" t="str">
        <f>C78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17"/>
      <c r="B79" s="218"/>
      <c r="C79" s="262" t="s">
        <v>282</v>
      </c>
      <c r="D79" s="255"/>
      <c r="E79" s="256">
        <v>55.182400000000001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190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62" t="s">
        <v>283</v>
      </c>
      <c r="D80" s="255"/>
      <c r="E80" s="256">
        <v>23.600850000000001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190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62" t="s">
        <v>284</v>
      </c>
      <c r="D81" s="255"/>
      <c r="E81" s="256">
        <v>25.8687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190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62" t="s">
        <v>285</v>
      </c>
      <c r="D82" s="255"/>
      <c r="E82" s="256">
        <v>63.342500000000001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190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2" t="s">
        <v>286</v>
      </c>
      <c r="D83" s="255"/>
      <c r="E83" s="256">
        <v>33.228000000000002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190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62" t="s">
        <v>287</v>
      </c>
      <c r="D84" s="255"/>
      <c r="E84" s="256">
        <v>18.824400000000001</v>
      </c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190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17"/>
      <c r="B85" s="218"/>
      <c r="C85" s="262" t="s">
        <v>288</v>
      </c>
      <c r="D85" s="255"/>
      <c r="E85" s="256">
        <v>15.401400000000001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190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2" t="s">
        <v>289</v>
      </c>
      <c r="D86" s="255"/>
      <c r="E86" s="256">
        <v>28.102799999999998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190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2" t="s">
        <v>290</v>
      </c>
      <c r="D87" s="255"/>
      <c r="E87" s="256">
        <v>11.3652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190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2" t="s">
        <v>291</v>
      </c>
      <c r="D88" s="255"/>
      <c r="E88" s="256">
        <v>5.3651999999999997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190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2" t="s">
        <v>292</v>
      </c>
      <c r="D89" s="255"/>
      <c r="E89" s="256">
        <v>7.9695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190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3" x14ac:dyDescent="0.2">
      <c r="A90" s="217"/>
      <c r="B90" s="218"/>
      <c r="C90" s="262" t="s">
        <v>293</v>
      </c>
      <c r="D90" s="255"/>
      <c r="E90" s="256">
        <v>3.3660000000000001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190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2" t="s">
        <v>294</v>
      </c>
      <c r="D91" s="255"/>
      <c r="E91" s="256">
        <v>5.1744000000000003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190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62" t="s">
        <v>295</v>
      </c>
      <c r="D92" s="255"/>
      <c r="E92" s="256">
        <v>3.3879999999999999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190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62" t="s">
        <v>296</v>
      </c>
      <c r="D93" s="255"/>
      <c r="E93" s="256">
        <v>-126.86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190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62" t="s">
        <v>297</v>
      </c>
      <c r="D94" s="255"/>
      <c r="E94" s="256">
        <v>-53.334949999999999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190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31">
        <v>24</v>
      </c>
      <c r="B95" s="232" t="s">
        <v>298</v>
      </c>
      <c r="C95" s="249" t="s">
        <v>299</v>
      </c>
      <c r="D95" s="233" t="s">
        <v>242</v>
      </c>
      <c r="E95" s="234">
        <v>53.334949999999999</v>
      </c>
      <c r="F95" s="235"/>
      <c r="G95" s="236">
        <f>ROUND(E95*F95,2)</f>
        <v>0</v>
      </c>
      <c r="H95" s="235"/>
      <c r="I95" s="236">
        <f>ROUND(E95*H95,2)</f>
        <v>0</v>
      </c>
      <c r="J95" s="235"/>
      <c r="K95" s="236">
        <f>ROUND(E95*J95,2)</f>
        <v>0</v>
      </c>
      <c r="L95" s="236">
        <v>21</v>
      </c>
      <c r="M95" s="236">
        <f>G95*(1+L95/100)</f>
        <v>0</v>
      </c>
      <c r="N95" s="234">
        <v>0</v>
      </c>
      <c r="O95" s="234">
        <f>ROUND(E95*N95,2)</f>
        <v>0</v>
      </c>
      <c r="P95" s="234">
        <v>0</v>
      </c>
      <c r="Q95" s="234">
        <f>ROUND(E95*P95,2)</f>
        <v>0</v>
      </c>
      <c r="R95" s="236" t="s">
        <v>184</v>
      </c>
      <c r="S95" s="236" t="s">
        <v>145</v>
      </c>
      <c r="T95" s="237" t="s">
        <v>145</v>
      </c>
      <c r="U95" s="221">
        <v>0.53</v>
      </c>
      <c r="V95" s="221">
        <f>ROUND(E95*U95,2)</f>
        <v>28.27</v>
      </c>
      <c r="W95" s="221"/>
      <c r="X95" s="221" t="s">
        <v>185</v>
      </c>
      <c r="Y95" s="221" t="s">
        <v>141</v>
      </c>
      <c r="Z95" s="210"/>
      <c r="AA95" s="210"/>
      <c r="AB95" s="210"/>
      <c r="AC95" s="210"/>
      <c r="AD95" s="210"/>
      <c r="AE95" s="210"/>
      <c r="AF95" s="210"/>
      <c r="AG95" s="210" t="s">
        <v>208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33.75" outlineLevel="2" x14ac:dyDescent="0.2">
      <c r="A96" s="217"/>
      <c r="B96" s="218"/>
      <c r="C96" s="261" t="s">
        <v>269</v>
      </c>
      <c r="D96" s="257"/>
      <c r="E96" s="257"/>
      <c r="F96" s="257"/>
      <c r="G96" s="257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188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46" t="str">
        <f>C96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62" t="s">
        <v>300</v>
      </c>
      <c r="D97" s="255"/>
      <c r="E97" s="256">
        <v>19.3232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190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2" t="s">
        <v>301</v>
      </c>
      <c r="D98" s="255"/>
      <c r="E98" s="256">
        <v>5.4008500000000002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190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62" t="s">
        <v>302</v>
      </c>
      <c r="D99" s="255"/>
      <c r="E99" s="256">
        <v>4.2887000000000004</v>
      </c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190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2" t="s">
        <v>303</v>
      </c>
      <c r="D100" s="255"/>
      <c r="E100" s="256">
        <v>9.5225000000000009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190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62" t="s">
        <v>304</v>
      </c>
      <c r="D101" s="255"/>
      <c r="E101" s="256">
        <v>6.7080000000000002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190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2" t="s">
        <v>305</v>
      </c>
      <c r="D102" s="255"/>
      <c r="E102" s="256">
        <v>2.2644000000000002</v>
      </c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190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2" t="s">
        <v>306</v>
      </c>
      <c r="D103" s="255"/>
      <c r="E103" s="256">
        <v>0.76139999999999997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190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2" t="s">
        <v>307</v>
      </c>
      <c r="D104" s="255"/>
      <c r="E104" s="256">
        <v>3.4451999999999998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190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2" t="s">
        <v>308</v>
      </c>
      <c r="D105" s="255"/>
      <c r="E105" s="256">
        <v>1.2851999999999999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190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2" t="s">
        <v>309</v>
      </c>
      <c r="D106" s="255"/>
      <c r="E106" s="256">
        <v>0.26950000000000002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190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2" t="s">
        <v>310</v>
      </c>
      <c r="D107" s="255"/>
      <c r="E107" s="256">
        <v>6.6000000000000003E-2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190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31">
        <v>25</v>
      </c>
      <c r="B108" s="232" t="s">
        <v>311</v>
      </c>
      <c r="C108" s="249" t="s">
        <v>312</v>
      </c>
      <c r="D108" s="233" t="s">
        <v>242</v>
      </c>
      <c r="E108" s="234">
        <v>5.6788100000000004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4">
        <v>0</v>
      </c>
      <c r="O108" s="234">
        <f>ROUND(E108*N108,2)</f>
        <v>0</v>
      </c>
      <c r="P108" s="234">
        <v>0</v>
      </c>
      <c r="Q108" s="234">
        <f>ROUND(E108*P108,2)</f>
        <v>0</v>
      </c>
      <c r="R108" s="236" t="s">
        <v>184</v>
      </c>
      <c r="S108" s="236" t="s">
        <v>145</v>
      </c>
      <c r="T108" s="237" t="s">
        <v>145</v>
      </c>
      <c r="U108" s="221">
        <v>7.5220000000000002</v>
      </c>
      <c r="V108" s="221">
        <f>ROUND(E108*U108,2)</f>
        <v>42.72</v>
      </c>
      <c r="W108" s="221"/>
      <c r="X108" s="221" t="s">
        <v>185</v>
      </c>
      <c r="Y108" s="221" t="s">
        <v>141</v>
      </c>
      <c r="Z108" s="210"/>
      <c r="AA108" s="210"/>
      <c r="AB108" s="210"/>
      <c r="AC108" s="210"/>
      <c r="AD108" s="210"/>
      <c r="AE108" s="210"/>
      <c r="AF108" s="210"/>
      <c r="AG108" s="210" t="s">
        <v>208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61" t="s">
        <v>313</v>
      </c>
      <c r="D109" s="257"/>
      <c r="E109" s="257"/>
      <c r="F109" s="257"/>
      <c r="G109" s="257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188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46" t="str">
        <f>C109</f>
        <v>zapažených i nezapažených v hor. 5 - 7 s případným nutným přemístěním výkopku ve výkopišti, bez naložení.</v>
      </c>
      <c r="BB109" s="210"/>
      <c r="BC109" s="210"/>
      <c r="BD109" s="210"/>
      <c r="BE109" s="210"/>
      <c r="BF109" s="210"/>
      <c r="BG109" s="210"/>
      <c r="BH109" s="210"/>
    </row>
    <row r="110" spans="1:60" outlineLevel="2" x14ac:dyDescent="0.2">
      <c r="A110" s="217"/>
      <c r="B110" s="218"/>
      <c r="C110" s="262" t="s">
        <v>314</v>
      </c>
      <c r="D110" s="255"/>
      <c r="E110" s="256">
        <v>5.6788100000000004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190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31">
        <v>26</v>
      </c>
      <c r="B111" s="232" t="s">
        <v>315</v>
      </c>
      <c r="C111" s="249" t="s">
        <v>316</v>
      </c>
      <c r="D111" s="233" t="s">
        <v>183</v>
      </c>
      <c r="E111" s="234">
        <v>61.622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4">
        <v>9.7999999999999997E-4</v>
      </c>
      <c r="O111" s="234">
        <f>ROUND(E111*N111,2)</f>
        <v>0.06</v>
      </c>
      <c r="P111" s="234">
        <v>0</v>
      </c>
      <c r="Q111" s="234">
        <f>ROUND(E111*P111,2)</f>
        <v>0</v>
      </c>
      <c r="R111" s="236" t="s">
        <v>184</v>
      </c>
      <c r="S111" s="236" t="s">
        <v>145</v>
      </c>
      <c r="T111" s="237" t="s">
        <v>145</v>
      </c>
      <c r="U111" s="221">
        <v>0.23599999999999999</v>
      </c>
      <c r="V111" s="221">
        <f>ROUND(E111*U111,2)</f>
        <v>14.54</v>
      </c>
      <c r="W111" s="221"/>
      <c r="X111" s="221" t="s">
        <v>185</v>
      </c>
      <c r="Y111" s="221" t="s">
        <v>141</v>
      </c>
      <c r="Z111" s="210"/>
      <c r="AA111" s="210"/>
      <c r="AB111" s="210"/>
      <c r="AC111" s="210"/>
      <c r="AD111" s="210"/>
      <c r="AE111" s="210"/>
      <c r="AF111" s="210"/>
      <c r="AG111" s="210" t="s">
        <v>186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1" t="s">
        <v>317</v>
      </c>
      <c r="D112" s="257"/>
      <c r="E112" s="257"/>
      <c r="F112" s="257"/>
      <c r="G112" s="257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188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62" t="s">
        <v>318</v>
      </c>
      <c r="D113" s="255"/>
      <c r="E113" s="256">
        <v>23.419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190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62" t="s">
        <v>319</v>
      </c>
      <c r="D114" s="255"/>
      <c r="E114" s="256">
        <v>4.3120000000000003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190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3" x14ac:dyDescent="0.2">
      <c r="A115" s="217"/>
      <c r="B115" s="218"/>
      <c r="C115" s="262" t="s">
        <v>320</v>
      </c>
      <c r="D115" s="255"/>
      <c r="E115" s="256">
        <v>3.08</v>
      </c>
      <c r="F115" s="221"/>
      <c r="G115" s="221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190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3" x14ac:dyDescent="0.2">
      <c r="A116" s="217"/>
      <c r="B116" s="218"/>
      <c r="C116" s="262" t="s">
        <v>321</v>
      </c>
      <c r="D116" s="255"/>
      <c r="E116" s="256">
        <v>30.811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190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31">
        <v>27</v>
      </c>
      <c r="B117" s="232" t="s">
        <v>322</v>
      </c>
      <c r="C117" s="249" t="s">
        <v>323</v>
      </c>
      <c r="D117" s="233" t="s">
        <v>183</v>
      </c>
      <c r="E117" s="234">
        <v>416.83199999999999</v>
      </c>
      <c r="F117" s="235"/>
      <c r="G117" s="236">
        <f>ROUND(E117*F117,2)</f>
        <v>0</v>
      </c>
      <c r="H117" s="235"/>
      <c r="I117" s="236">
        <f>ROUND(E117*H117,2)</f>
        <v>0</v>
      </c>
      <c r="J117" s="235"/>
      <c r="K117" s="236">
        <f>ROUND(E117*J117,2)</f>
        <v>0</v>
      </c>
      <c r="L117" s="236">
        <v>21</v>
      </c>
      <c r="M117" s="236">
        <f>G117*(1+L117/100)</f>
        <v>0</v>
      </c>
      <c r="N117" s="234">
        <v>8.4999999999999995E-4</v>
      </c>
      <c r="O117" s="234">
        <f>ROUND(E117*N117,2)</f>
        <v>0.35</v>
      </c>
      <c r="P117" s="234">
        <v>0</v>
      </c>
      <c r="Q117" s="234">
        <f>ROUND(E117*P117,2)</f>
        <v>0</v>
      </c>
      <c r="R117" s="236" t="s">
        <v>184</v>
      </c>
      <c r="S117" s="236" t="s">
        <v>145</v>
      </c>
      <c r="T117" s="237" t="s">
        <v>145</v>
      </c>
      <c r="U117" s="221">
        <v>0.47899999999999998</v>
      </c>
      <c r="V117" s="221">
        <f>ROUND(E117*U117,2)</f>
        <v>199.66</v>
      </c>
      <c r="W117" s="221"/>
      <c r="X117" s="221" t="s">
        <v>185</v>
      </c>
      <c r="Y117" s="221" t="s">
        <v>141</v>
      </c>
      <c r="Z117" s="210"/>
      <c r="AA117" s="210"/>
      <c r="AB117" s="210"/>
      <c r="AC117" s="210"/>
      <c r="AD117" s="210"/>
      <c r="AE117" s="210"/>
      <c r="AF117" s="210"/>
      <c r="AG117" s="210" t="s">
        <v>208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61" t="s">
        <v>317</v>
      </c>
      <c r="D118" s="257"/>
      <c r="E118" s="257"/>
      <c r="F118" s="257"/>
      <c r="G118" s="257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188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62" t="s">
        <v>324</v>
      </c>
      <c r="D119" s="255"/>
      <c r="E119" s="256">
        <v>42.448</v>
      </c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190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62" t="s">
        <v>325</v>
      </c>
      <c r="D120" s="255"/>
      <c r="E120" s="256">
        <v>18.154499999999999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190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62" t="s">
        <v>326</v>
      </c>
      <c r="D121" s="255"/>
      <c r="E121" s="256">
        <v>19.899000000000001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190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62" t="s">
        <v>327</v>
      </c>
      <c r="D122" s="255"/>
      <c r="E122" s="256">
        <v>48.725000000000001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190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62" t="s">
        <v>328</v>
      </c>
      <c r="D123" s="255"/>
      <c r="E123" s="256">
        <v>25.56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190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62" t="s">
        <v>329</v>
      </c>
      <c r="D124" s="255"/>
      <c r="E124" s="256">
        <v>15.686999999999999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190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62" t="s">
        <v>330</v>
      </c>
      <c r="D125" s="255"/>
      <c r="E125" s="256">
        <v>12.8345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190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3" x14ac:dyDescent="0.2">
      <c r="A126" s="217"/>
      <c r="B126" s="218"/>
      <c r="C126" s="262" t="s">
        <v>331</v>
      </c>
      <c r="D126" s="255"/>
      <c r="E126" s="256">
        <v>10.332000000000001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190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62" t="s">
        <v>332</v>
      </c>
      <c r="D127" s="255"/>
      <c r="E127" s="256">
        <v>4.4710000000000001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190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3" x14ac:dyDescent="0.2">
      <c r="A128" s="217"/>
      <c r="B128" s="218"/>
      <c r="C128" s="262" t="s">
        <v>333</v>
      </c>
      <c r="D128" s="255"/>
      <c r="E128" s="256">
        <v>7.2450000000000001</v>
      </c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190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62" t="s">
        <v>334</v>
      </c>
      <c r="D129" s="255"/>
      <c r="E129" s="256">
        <v>3.06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190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62" t="s">
        <v>335</v>
      </c>
      <c r="D130" s="255"/>
      <c r="E130" s="256">
        <v>208.416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190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1">
        <v>28</v>
      </c>
      <c r="B131" s="232" t="s">
        <v>336</v>
      </c>
      <c r="C131" s="249" t="s">
        <v>337</v>
      </c>
      <c r="D131" s="233" t="s">
        <v>183</v>
      </c>
      <c r="E131" s="234">
        <v>61.62</v>
      </c>
      <c r="F131" s="235"/>
      <c r="G131" s="236">
        <f>ROUND(E131*F131,2)</f>
        <v>0</v>
      </c>
      <c r="H131" s="235"/>
      <c r="I131" s="236">
        <f>ROUND(E131*H131,2)</f>
        <v>0</v>
      </c>
      <c r="J131" s="235"/>
      <c r="K131" s="236">
        <f>ROUND(E131*J131,2)</f>
        <v>0</v>
      </c>
      <c r="L131" s="236">
        <v>21</v>
      </c>
      <c r="M131" s="236">
        <f>G131*(1+L131/100)</f>
        <v>0</v>
      </c>
      <c r="N131" s="234">
        <v>0</v>
      </c>
      <c r="O131" s="234">
        <f>ROUND(E131*N131,2)</f>
        <v>0</v>
      </c>
      <c r="P131" s="234">
        <v>0</v>
      </c>
      <c r="Q131" s="234">
        <f>ROUND(E131*P131,2)</f>
        <v>0</v>
      </c>
      <c r="R131" s="236" t="s">
        <v>184</v>
      </c>
      <c r="S131" s="236" t="s">
        <v>145</v>
      </c>
      <c r="T131" s="237" t="s">
        <v>145</v>
      </c>
      <c r="U131" s="221">
        <v>7.0000000000000007E-2</v>
      </c>
      <c r="V131" s="221">
        <f>ROUND(E131*U131,2)</f>
        <v>4.3099999999999996</v>
      </c>
      <c r="W131" s="221"/>
      <c r="X131" s="221" t="s">
        <v>185</v>
      </c>
      <c r="Y131" s="221" t="s">
        <v>141</v>
      </c>
      <c r="Z131" s="210"/>
      <c r="AA131" s="210"/>
      <c r="AB131" s="210"/>
      <c r="AC131" s="210"/>
      <c r="AD131" s="210"/>
      <c r="AE131" s="210"/>
      <c r="AF131" s="210"/>
      <c r="AG131" s="210" t="s">
        <v>186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61" t="s">
        <v>338</v>
      </c>
      <c r="D132" s="257"/>
      <c r="E132" s="257"/>
      <c r="F132" s="257"/>
      <c r="G132" s="257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188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31">
        <v>29</v>
      </c>
      <c r="B133" s="232" t="s">
        <v>339</v>
      </c>
      <c r="C133" s="249" t="s">
        <v>340</v>
      </c>
      <c r="D133" s="233" t="s">
        <v>183</v>
      </c>
      <c r="E133" s="234">
        <v>416.83199999999999</v>
      </c>
      <c r="F133" s="235"/>
      <c r="G133" s="236">
        <f>ROUND(E133*F133,2)</f>
        <v>0</v>
      </c>
      <c r="H133" s="235"/>
      <c r="I133" s="236">
        <f>ROUND(E133*H133,2)</f>
        <v>0</v>
      </c>
      <c r="J133" s="235"/>
      <c r="K133" s="236">
        <f>ROUND(E133*J133,2)</f>
        <v>0</v>
      </c>
      <c r="L133" s="236">
        <v>21</v>
      </c>
      <c r="M133" s="236">
        <f>G133*(1+L133/100)</f>
        <v>0</v>
      </c>
      <c r="N133" s="234">
        <v>0</v>
      </c>
      <c r="O133" s="234">
        <f>ROUND(E133*N133,2)</f>
        <v>0</v>
      </c>
      <c r="P133" s="234">
        <v>0</v>
      </c>
      <c r="Q133" s="234">
        <f>ROUND(E133*P133,2)</f>
        <v>0</v>
      </c>
      <c r="R133" s="236" t="s">
        <v>184</v>
      </c>
      <c r="S133" s="236" t="s">
        <v>145</v>
      </c>
      <c r="T133" s="237" t="s">
        <v>145</v>
      </c>
      <c r="U133" s="221">
        <v>0.32700000000000001</v>
      </c>
      <c r="V133" s="221">
        <f>ROUND(E133*U133,2)</f>
        <v>136.30000000000001</v>
      </c>
      <c r="W133" s="221"/>
      <c r="X133" s="221" t="s">
        <v>185</v>
      </c>
      <c r="Y133" s="221" t="s">
        <v>141</v>
      </c>
      <c r="Z133" s="210"/>
      <c r="AA133" s="210"/>
      <c r="AB133" s="210"/>
      <c r="AC133" s="210"/>
      <c r="AD133" s="210"/>
      <c r="AE133" s="210"/>
      <c r="AF133" s="210"/>
      <c r="AG133" s="210" t="s">
        <v>208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61" t="s">
        <v>338</v>
      </c>
      <c r="D134" s="257"/>
      <c r="E134" s="257"/>
      <c r="F134" s="257"/>
      <c r="G134" s="257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188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31">
        <v>30</v>
      </c>
      <c r="B135" s="232" t="s">
        <v>341</v>
      </c>
      <c r="C135" s="249" t="s">
        <v>342</v>
      </c>
      <c r="D135" s="233" t="s">
        <v>242</v>
      </c>
      <c r="E135" s="234">
        <v>125.51554</v>
      </c>
      <c r="F135" s="235"/>
      <c r="G135" s="236">
        <f>ROUND(E135*F135,2)</f>
        <v>0</v>
      </c>
      <c r="H135" s="235"/>
      <c r="I135" s="236">
        <f>ROUND(E135*H135,2)</f>
        <v>0</v>
      </c>
      <c r="J135" s="235"/>
      <c r="K135" s="236">
        <f>ROUND(E135*J135,2)</f>
        <v>0</v>
      </c>
      <c r="L135" s="236">
        <v>21</v>
      </c>
      <c r="M135" s="236">
        <f>G135*(1+L135/100)</f>
        <v>0</v>
      </c>
      <c r="N135" s="234">
        <v>0</v>
      </c>
      <c r="O135" s="234">
        <f>ROUND(E135*N135,2)</f>
        <v>0</v>
      </c>
      <c r="P135" s="234">
        <v>0</v>
      </c>
      <c r="Q135" s="234">
        <f>ROUND(E135*P135,2)</f>
        <v>0</v>
      </c>
      <c r="R135" s="236" t="s">
        <v>184</v>
      </c>
      <c r="S135" s="236" t="s">
        <v>145</v>
      </c>
      <c r="T135" s="237" t="s">
        <v>145</v>
      </c>
      <c r="U135" s="221">
        <v>0.34499999999999997</v>
      </c>
      <c r="V135" s="221">
        <f>ROUND(E135*U135,2)</f>
        <v>43.3</v>
      </c>
      <c r="W135" s="221"/>
      <c r="X135" s="221" t="s">
        <v>185</v>
      </c>
      <c r="Y135" s="221" t="s">
        <v>141</v>
      </c>
      <c r="Z135" s="210"/>
      <c r="AA135" s="210"/>
      <c r="AB135" s="210"/>
      <c r="AC135" s="210"/>
      <c r="AD135" s="210"/>
      <c r="AE135" s="210"/>
      <c r="AF135" s="210"/>
      <c r="AG135" s="210" t="s">
        <v>208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61" t="s">
        <v>343</v>
      </c>
      <c r="D136" s="257"/>
      <c r="E136" s="257"/>
      <c r="F136" s="257"/>
      <c r="G136" s="257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188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46" t="str">
        <f>C136</f>
        <v>bez naložení do dopravní nádoby, ale s vyprázdněním dopravní nádoby na hromadu nebo na dopravní prostředek,</v>
      </c>
      <c r="BB136" s="210"/>
      <c r="BC136" s="210"/>
      <c r="BD136" s="210"/>
      <c r="BE136" s="210"/>
      <c r="BF136" s="210"/>
      <c r="BG136" s="210"/>
      <c r="BH136" s="210"/>
    </row>
    <row r="137" spans="1:60" outlineLevel="2" x14ac:dyDescent="0.2">
      <c r="A137" s="217"/>
      <c r="B137" s="218"/>
      <c r="C137" s="262" t="s">
        <v>344</v>
      </c>
      <c r="D137" s="255"/>
      <c r="E137" s="256">
        <v>18.02394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190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62" t="s">
        <v>345</v>
      </c>
      <c r="D138" s="255"/>
      <c r="E138" s="256">
        <v>107.49160000000001</v>
      </c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190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">
      <c r="A139" s="231">
        <v>31</v>
      </c>
      <c r="B139" s="232" t="s">
        <v>346</v>
      </c>
      <c r="C139" s="249" t="s">
        <v>347</v>
      </c>
      <c r="D139" s="233" t="s">
        <v>242</v>
      </c>
      <c r="E139" s="234">
        <v>36.220660000000002</v>
      </c>
      <c r="F139" s="235"/>
      <c r="G139" s="236">
        <f>ROUND(E139*F139,2)</f>
        <v>0</v>
      </c>
      <c r="H139" s="235"/>
      <c r="I139" s="236">
        <f>ROUND(E139*H139,2)</f>
        <v>0</v>
      </c>
      <c r="J139" s="235"/>
      <c r="K139" s="236">
        <f>ROUND(E139*J139,2)</f>
        <v>0</v>
      </c>
      <c r="L139" s="236">
        <v>21</v>
      </c>
      <c r="M139" s="236">
        <f>G139*(1+L139/100)</f>
        <v>0</v>
      </c>
      <c r="N139" s="234">
        <v>0</v>
      </c>
      <c r="O139" s="234">
        <f>ROUND(E139*N139,2)</f>
        <v>0</v>
      </c>
      <c r="P139" s="234">
        <v>0</v>
      </c>
      <c r="Q139" s="234">
        <f>ROUND(E139*P139,2)</f>
        <v>0</v>
      </c>
      <c r="R139" s="236" t="s">
        <v>184</v>
      </c>
      <c r="S139" s="236" t="s">
        <v>145</v>
      </c>
      <c r="T139" s="237" t="s">
        <v>145</v>
      </c>
      <c r="U139" s="221">
        <v>0.72899999999999998</v>
      </c>
      <c r="V139" s="221">
        <f>ROUND(E139*U139,2)</f>
        <v>26.4</v>
      </c>
      <c r="W139" s="221"/>
      <c r="X139" s="221" t="s">
        <v>185</v>
      </c>
      <c r="Y139" s="221" t="s">
        <v>141</v>
      </c>
      <c r="Z139" s="210"/>
      <c r="AA139" s="210"/>
      <c r="AB139" s="210"/>
      <c r="AC139" s="210"/>
      <c r="AD139" s="210"/>
      <c r="AE139" s="210"/>
      <c r="AF139" s="210"/>
      <c r="AG139" s="210" t="s">
        <v>208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61" t="s">
        <v>343</v>
      </c>
      <c r="D140" s="257"/>
      <c r="E140" s="257"/>
      <c r="F140" s="257"/>
      <c r="G140" s="257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188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46" t="str">
        <f>C140</f>
        <v>bez naložení do dopravní nádoby, ale s vyprázdněním dopravní nádoby na hromadu nebo na dopravní prostředek,</v>
      </c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62" t="s">
        <v>348</v>
      </c>
      <c r="D141" s="255"/>
      <c r="E141" s="256">
        <v>3.4531800000000001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190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62" t="s">
        <v>349</v>
      </c>
      <c r="D142" s="255"/>
      <c r="E142" s="256">
        <v>26.667480000000001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190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62" t="s">
        <v>350</v>
      </c>
      <c r="D143" s="255"/>
      <c r="E143" s="256">
        <v>6.1</v>
      </c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190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31">
        <v>32</v>
      </c>
      <c r="B144" s="232" t="s">
        <v>351</v>
      </c>
      <c r="C144" s="249" t="s">
        <v>352</v>
      </c>
      <c r="D144" s="233" t="s">
        <v>242</v>
      </c>
      <c r="E144" s="234">
        <v>376.89744000000002</v>
      </c>
      <c r="F144" s="235"/>
      <c r="G144" s="236">
        <f>ROUND(E144*F144,2)</f>
        <v>0</v>
      </c>
      <c r="H144" s="235"/>
      <c r="I144" s="236">
        <f>ROUND(E144*H144,2)</f>
        <v>0</v>
      </c>
      <c r="J144" s="235"/>
      <c r="K144" s="236">
        <f>ROUND(E144*J144,2)</f>
        <v>0</v>
      </c>
      <c r="L144" s="236">
        <v>21</v>
      </c>
      <c r="M144" s="236">
        <f>G144*(1+L144/100)</f>
        <v>0</v>
      </c>
      <c r="N144" s="234">
        <v>0</v>
      </c>
      <c r="O144" s="234">
        <f>ROUND(E144*N144,2)</f>
        <v>0</v>
      </c>
      <c r="P144" s="234">
        <v>0</v>
      </c>
      <c r="Q144" s="234">
        <f>ROUND(E144*P144,2)</f>
        <v>0</v>
      </c>
      <c r="R144" s="236" t="s">
        <v>184</v>
      </c>
      <c r="S144" s="236" t="s">
        <v>145</v>
      </c>
      <c r="T144" s="237" t="s">
        <v>145</v>
      </c>
      <c r="U144" s="221">
        <v>0.01</v>
      </c>
      <c r="V144" s="221">
        <f>ROUND(E144*U144,2)</f>
        <v>3.77</v>
      </c>
      <c r="W144" s="221"/>
      <c r="X144" s="221" t="s">
        <v>185</v>
      </c>
      <c r="Y144" s="221" t="s">
        <v>141</v>
      </c>
      <c r="Z144" s="210"/>
      <c r="AA144" s="210"/>
      <c r="AB144" s="210"/>
      <c r="AC144" s="210"/>
      <c r="AD144" s="210"/>
      <c r="AE144" s="210"/>
      <c r="AF144" s="210"/>
      <c r="AG144" s="210" t="s">
        <v>208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61" t="s">
        <v>353</v>
      </c>
      <c r="D145" s="257"/>
      <c r="E145" s="257"/>
      <c r="F145" s="257"/>
      <c r="G145" s="257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188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46" t="str">
        <f>C145</f>
        <v>po suchu, bez ohledu na druh dopravního prostředku, bez naložení výkopku, avšak se složením bez rozhrnutí,</v>
      </c>
      <c r="BB145" s="210"/>
      <c r="BC145" s="210"/>
      <c r="BD145" s="210"/>
      <c r="BE145" s="210"/>
      <c r="BF145" s="210"/>
      <c r="BG145" s="210"/>
      <c r="BH145" s="210"/>
    </row>
    <row r="146" spans="1:60" outlineLevel="2" x14ac:dyDescent="0.2">
      <c r="A146" s="217"/>
      <c r="B146" s="218"/>
      <c r="C146" s="262" t="s">
        <v>354</v>
      </c>
      <c r="D146" s="255"/>
      <c r="E146" s="256">
        <v>376.89744000000002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190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31">
        <v>33</v>
      </c>
      <c r="B147" s="232" t="s">
        <v>355</v>
      </c>
      <c r="C147" s="249" t="s">
        <v>356</v>
      </c>
      <c r="D147" s="233" t="s">
        <v>242</v>
      </c>
      <c r="E147" s="234">
        <v>44.558329999999998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4">
        <v>0</v>
      </c>
      <c r="O147" s="234">
        <f>ROUND(E147*N147,2)</f>
        <v>0</v>
      </c>
      <c r="P147" s="234">
        <v>0</v>
      </c>
      <c r="Q147" s="234">
        <f>ROUND(E147*P147,2)</f>
        <v>0</v>
      </c>
      <c r="R147" s="236" t="s">
        <v>184</v>
      </c>
      <c r="S147" s="236" t="s">
        <v>145</v>
      </c>
      <c r="T147" s="237" t="s">
        <v>145</v>
      </c>
      <c r="U147" s="221">
        <v>1.0999999999999999E-2</v>
      </c>
      <c r="V147" s="221">
        <f>ROUND(E147*U147,2)</f>
        <v>0.49</v>
      </c>
      <c r="W147" s="221"/>
      <c r="X147" s="221" t="s">
        <v>185</v>
      </c>
      <c r="Y147" s="221" t="s">
        <v>141</v>
      </c>
      <c r="Z147" s="210"/>
      <c r="AA147" s="210"/>
      <c r="AB147" s="210"/>
      <c r="AC147" s="210"/>
      <c r="AD147" s="210"/>
      <c r="AE147" s="210"/>
      <c r="AF147" s="210"/>
      <c r="AG147" s="210" t="s">
        <v>186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61" t="s">
        <v>353</v>
      </c>
      <c r="D148" s="257"/>
      <c r="E148" s="257"/>
      <c r="F148" s="257"/>
      <c r="G148" s="257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188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46" t="str">
        <f>C148</f>
        <v>po suchu, bez ohledu na druh dopravního prostředku, bez naložení výkopku, avšak se složením bez rozhrnutí,</v>
      </c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62" t="s">
        <v>357</v>
      </c>
      <c r="D149" s="255"/>
      <c r="E149" s="256">
        <v>0.6149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190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62" t="s">
        <v>358</v>
      </c>
      <c r="D150" s="255"/>
      <c r="E150" s="256">
        <v>6.1881599999999999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190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62" t="s">
        <v>359</v>
      </c>
      <c r="D151" s="255"/>
      <c r="E151" s="256">
        <v>3.4668000000000001</v>
      </c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190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2" t="s">
        <v>360</v>
      </c>
      <c r="D152" s="255"/>
      <c r="E152" s="256">
        <v>10.400399999999999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190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62" t="s">
        <v>361</v>
      </c>
      <c r="D153" s="255"/>
      <c r="E153" s="256">
        <v>10.436400000000001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190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62" t="s">
        <v>362</v>
      </c>
      <c r="D154" s="255"/>
      <c r="E154" s="256">
        <v>58.89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190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62" t="s">
        <v>363</v>
      </c>
      <c r="D155" s="255"/>
      <c r="E155" s="256">
        <v>11.3498</v>
      </c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190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62" t="s">
        <v>364</v>
      </c>
      <c r="D156" s="255"/>
      <c r="E156" s="256">
        <v>-56.788130000000002</v>
      </c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190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">
      <c r="A157" s="231">
        <v>34</v>
      </c>
      <c r="B157" s="232" t="s">
        <v>365</v>
      </c>
      <c r="C157" s="249" t="s">
        <v>366</v>
      </c>
      <c r="D157" s="233" t="s">
        <v>242</v>
      </c>
      <c r="E157" s="234">
        <v>62.888129999999997</v>
      </c>
      <c r="F157" s="235"/>
      <c r="G157" s="236">
        <f>ROUND(E157*F157,2)</f>
        <v>0</v>
      </c>
      <c r="H157" s="235"/>
      <c r="I157" s="236">
        <f>ROUND(E157*H157,2)</f>
        <v>0</v>
      </c>
      <c r="J157" s="235"/>
      <c r="K157" s="236">
        <f>ROUND(E157*J157,2)</f>
        <v>0</v>
      </c>
      <c r="L157" s="236">
        <v>21</v>
      </c>
      <c r="M157" s="236">
        <f>G157*(1+L157/100)</f>
        <v>0</v>
      </c>
      <c r="N157" s="234">
        <v>0</v>
      </c>
      <c r="O157" s="234">
        <f>ROUND(E157*N157,2)</f>
        <v>0</v>
      </c>
      <c r="P157" s="234">
        <v>0</v>
      </c>
      <c r="Q157" s="234">
        <f>ROUND(E157*P157,2)</f>
        <v>0</v>
      </c>
      <c r="R157" s="236" t="s">
        <v>184</v>
      </c>
      <c r="S157" s="236" t="s">
        <v>145</v>
      </c>
      <c r="T157" s="237" t="s">
        <v>145</v>
      </c>
      <c r="U157" s="221">
        <v>1.2E-2</v>
      </c>
      <c r="V157" s="221">
        <f>ROUND(E157*U157,2)</f>
        <v>0.75</v>
      </c>
      <c r="W157" s="221"/>
      <c r="X157" s="221" t="s">
        <v>185</v>
      </c>
      <c r="Y157" s="221" t="s">
        <v>141</v>
      </c>
      <c r="Z157" s="210"/>
      <c r="AA157" s="210"/>
      <c r="AB157" s="210"/>
      <c r="AC157" s="210"/>
      <c r="AD157" s="210"/>
      <c r="AE157" s="210"/>
      <c r="AF157" s="210"/>
      <c r="AG157" s="210" t="s">
        <v>208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61" t="s">
        <v>353</v>
      </c>
      <c r="D158" s="257"/>
      <c r="E158" s="257"/>
      <c r="F158" s="257"/>
      <c r="G158" s="257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188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46" t="str">
        <f>C158</f>
        <v>po suchu, bez ohledu na druh dopravního prostředku, bez naložení výkopku, avšak se složením bez rozhrnutí,</v>
      </c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62" t="s">
        <v>367</v>
      </c>
      <c r="D159" s="255"/>
      <c r="E159" s="256">
        <v>56.788130000000002</v>
      </c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190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62" t="s">
        <v>350</v>
      </c>
      <c r="D160" s="255"/>
      <c r="E160" s="256">
        <v>6.1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190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ht="22.5" outlineLevel="1" x14ac:dyDescent="0.2">
      <c r="A161" s="231">
        <v>35</v>
      </c>
      <c r="B161" s="232" t="s">
        <v>368</v>
      </c>
      <c r="C161" s="249" t="s">
        <v>369</v>
      </c>
      <c r="D161" s="233" t="s">
        <v>242</v>
      </c>
      <c r="E161" s="234">
        <v>188.44872000000001</v>
      </c>
      <c r="F161" s="235"/>
      <c r="G161" s="236">
        <f>ROUND(E161*F161,2)</f>
        <v>0</v>
      </c>
      <c r="H161" s="235"/>
      <c r="I161" s="236">
        <f>ROUND(E161*H161,2)</f>
        <v>0</v>
      </c>
      <c r="J161" s="235"/>
      <c r="K161" s="236">
        <f>ROUND(E161*J161,2)</f>
        <v>0</v>
      </c>
      <c r="L161" s="236">
        <v>21</v>
      </c>
      <c r="M161" s="236">
        <f>G161*(1+L161/100)</f>
        <v>0</v>
      </c>
      <c r="N161" s="234">
        <v>0</v>
      </c>
      <c r="O161" s="234">
        <f>ROUND(E161*N161,2)</f>
        <v>0</v>
      </c>
      <c r="P161" s="234">
        <v>0</v>
      </c>
      <c r="Q161" s="234">
        <f>ROUND(E161*P161,2)</f>
        <v>0</v>
      </c>
      <c r="R161" s="236" t="s">
        <v>184</v>
      </c>
      <c r="S161" s="236" t="s">
        <v>145</v>
      </c>
      <c r="T161" s="237" t="s">
        <v>145</v>
      </c>
      <c r="U161" s="221">
        <v>5.2999999999999999E-2</v>
      </c>
      <c r="V161" s="221">
        <f>ROUND(E161*U161,2)</f>
        <v>9.99</v>
      </c>
      <c r="W161" s="221"/>
      <c r="X161" s="221" t="s">
        <v>185</v>
      </c>
      <c r="Y161" s="221" t="s">
        <v>141</v>
      </c>
      <c r="Z161" s="210"/>
      <c r="AA161" s="210"/>
      <c r="AB161" s="210"/>
      <c r="AC161" s="210"/>
      <c r="AD161" s="210"/>
      <c r="AE161" s="210"/>
      <c r="AF161" s="210"/>
      <c r="AG161" s="210" t="s">
        <v>186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2" x14ac:dyDescent="0.2">
      <c r="A162" s="217"/>
      <c r="B162" s="218"/>
      <c r="C162" s="262" t="s">
        <v>370</v>
      </c>
      <c r="D162" s="255"/>
      <c r="E162" s="256">
        <v>188.44872000000001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190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">
      <c r="A163" s="231">
        <v>36</v>
      </c>
      <c r="B163" s="232" t="s">
        <v>371</v>
      </c>
      <c r="C163" s="249" t="s">
        <v>372</v>
      </c>
      <c r="D163" s="233" t="s">
        <v>242</v>
      </c>
      <c r="E163" s="234">
        <v>295.89517999999998</v>
      </c>
      <c r="F163" s="235"/>
      <c r="G163" s="236">
        <f>ROUND(E163*F163,2)</f>
        <v>0</v>
      </c>
      <c r="H163" s="235"/>
      <c r="I163" s="236">
        <f>ROUND(E163*H163,2)</f>
        <v>0</v>
      </c>
      <c r="J163" s="235"/>
      <c r="K163" s="236">
        <f>ROUND(E163*J163,2)</f>
        <v>0</v>
      </c>
      <c r="L163" s="236">
        <v>21</v>
      </c>
      <c r="M163" s="236">
        <f>G163*(1+L163/100)</f>
        <v>0</v>
      </c>
      <c r="N163" s="234">
        <v>0</v>
      </c>
      <c r="O163" s="234">
        <f>ROUND(E163*N163,2)</f>
        <v>0</v>
      </c>
      <c r="P163" s="234">
        <v>0</v>
      </c>
      <c r="Q163" s="234">
        <f>ROUND(E163*P163,2)</f>
        <v>0</v>
      </c>
      <c r="R163" s="236" t="s">
        <v>184</v>
      </c>
      <c r="S163" s="236" t="s">
        <v>145</v>
      </c>
      <c r="T163" s="237" t="s">
        <v>145</v>
      </c>
      <c r="U163" s="221">
        <v>3.1E-2</v>
      </c>
      <c r="V163" s="221">
        <f>ROUND(E163*U163,2)</f>
        <v>9.17</v>
      </c>
      <c r="W163" s="221"/>
      <c r="X163" s="221" t="s">
        <v>185</v>
      </c>
      <c r="Y163" s="221" t="s">
        <v>141</v>
      </c>
      <c r="Z163" s="210"/>
      <c r="AA163" s="210"/>
      <c r="AB163" s="210"/>
      <c r="AC163" s="210"/>
      <c r="AD163" s="210"/>
      <c r="AE163" s="210"/>
      <c r="AF163" s="210"/>
      <c r="AG163" s="210" t="s">
        <v>208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17"/>
      <c r="B164" s="218"/>
      <c r="C164" s="261" t="s">
        <v>373</v>
      </c>
      <c r="D164" s="257"/>
      <c r="E164" s="257"/>
      <c r="F164" s="257"/>
      <c r="G164" s="257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188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17"/>
      <c r="B165" s="218"/>
      <c r="C165" s="263" t="s">
        <v>374</v>
      </c>
      <c r="D165" s="258"/>
      <c r="E165" s="258"/>
      <c r="F165" s="258"/>
      <c r="G165" s="258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148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46" t="str">
        <f>C165</f>
        <v>Uložení sypaniny do násypů nebo na skládku s rozprostřením sypaniny ve vrstvách a s hrubým urovnáním.</v>
      </c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17"/>
      <c r="B166" s="218"/>
      <c r="C166" s="262" t="s">
        <v>375</v>
      </c>
      <c r="D166" s="255"/>
      <c r="E166" s="256">
        <v>101.34645999999999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190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62" t="s">
        <v>350</v>
      </c>
      <c r="D167" s="255"/>
      <c r="E167" s="256">
        <v>6.1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190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2" t="s">
        <v>370</v>
      </c>
      <c r="D168" s="255"/>
      <c r="E168" s="256">
        <v>188.44872000000001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190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ht="22.5" outlineLevel="1" x14ac:dyDescent="0.2">
      <c r="A169" s="231">
        <v>37</v>
      </c>
      <c r="B169" s="232" t="s">
        <v>376</v>
      </c>
      <c r="C169" s="249" t="s">
        <v>377</v>
      </c>
      <c r="D169" s="233" t="s">
        <v>242</v>
      </c>
      <c r="E169" s="234">
        <v>188.44872000000001</v>
      </c>
      <c r="F169" s="235"/>
      <c r="G169" s="236">
        <f>ROUND(E169*F169,2)</f>
        <v>0</v>
      </c>
      <c r="H169" s="235"/>
      <c r="I169" s="236">
        <f>ROUND(E169*H169,2)</f>
        <v>0</v>
      </c>
      <c r="J169" s="235"/>
      <c r="K169" s="236">
        <f>ROUND(E169*J169,2)</f>
        <v>0</v>
      </c>
      <c r="L169" s="236">
        <v>21</v>
      </c>
      <c r="M169" s="236">
        <f>G169*(1+L169/100)</f>
        <v>0</v>
      </c>
      <c r="N169" s="234">
        <v>0</v>
      </c>
      <c r="O169" s="234">
        <f>ROUND(E169*N169,2)</f>
        <v>0</v>
      </c>
      <c r="P169" s="234">
        <v>0</v>
      </c>
      <c r="Q169" s="234">
        <f>ROUND(E169*P169,2)</f>
        <v>0</v>
      </c>
      <c r="R169" s="236" t="s">
        <v>184</v>
      </c>
      <c r="S169" s="236" t="s">
        <v>145</v>
      </c>
      <c r="T169" s="237" t="s">
        <v>145</v>
      </c>
      <c r="U169" s="221">
        <v>0.29899999999999999</v>
      </c>
      <c r="V169" s="221">
        <f>ROUND(E169*U169,2)</f>
        <v>56.35</v>
      </c>
      <c r="W169" s="221"/>
      <c r="X169" s="221" t="s">
        <v>185</v>
      </c>
      <c r="Y169" s="221" t="s">
        <v>141</v>
      </c>
      <c r="Z169" s="210"/>
      <c r="AA169" s="210"/>
      <c r="AB169" s="210"/>
      <c r="AC169" s="210"/>
      <c r="AD169" s="210"/>
      <c r="AE169" s="210"/>
      <c r="AF169" s="210"/>
      <c r="AG169" s="210" t="s">
        <v>208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17"/>
      <c r="B170" s="218"/>
      <c r="C170" s="261" t="s">
        <v>378</v>
      </c>
      <c r="D170" s="257"/>
      <c r="E170" s="257"/>
      <c r="F170" s="257"/>
      <c r="G170" s="257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188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17"/>
      <c r="B171" s="218"/>
      <c r="C171" s="263" t="s">
        <v>379</v>
      </c>
      <c r="D171" s="258"/>
      <c r="E171" s="258"/>
      <c r="F171" s="258"/>
      <c r="G171" s="258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148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62" t="s">
        <v>380</v>
      </c>
      <c r="D172" s="255"/>
      <c r="E172" s="256">
        <v>21.477029999999999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190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2" t="s">
        <v>381</v>
      </c>
      <c r="D173" s="255"/>
      <c r="E173" s="256">
        <v>268.31815</v>
      </c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190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62" t="s">
        <v>382</v>
      </c>
      <c r="D174" s="255"/>
      <c r="E174" s="256">
        <v>-101.34645999999999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190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1">
        <v>38</v>
      </c>
      <c r="B175" s="232" t="s">
        <v>383</v>
      </c>
      <c r="C175" s="249" t="s">
        <v>384</v>
      </c>
      <c r="D175" s="233" t="s">
        <v>242</v>
      </c>
      <c r="E175" s="234">
        <v>58.886920000000003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21</v>
      </c>
      <c r="M175" s="236">
        <f>G175*(1+L175/100)</f>
        <v>0</v>
      </c>
      <c r="N175" s="234">
        <v>0</v>
      </c>
      <c r="O175" s="234">
        <f>ROUND(E175*N175,2)</f>
        <v>0</v>
      </c>
      <c r="P175" s="234">
        <v>0</v>
      </c>
      <c r="Q175" s="234">
        <f>ROUND(E175*P175,2)</f>
        <v>0</v>
      </c>
      <c r="R175" s="236" t="s">
        <v>184</v>
      </c>
      <c r="S175" s="236" t="s">
        <v>145</v>
      </c>
      <c r="T175" s="237" t="s">
        <v>145</v>
      </c>
      <c r="U175" s="221">
        <v>1.587</v>
      </c>
      <c r="V175" s="221">
        <f>ROUND(E175*U175,2)</f>
        <v>93.45</v>
      </c>
      <c r="W175" s="221"/>
      <c r="X175" s="221" t="s">
        <v>185</v>
      </c>
      <c r="Y175" s="221" t="s">
        <v>141</v>
      </c>
      <c r="Z175" s="210"/>
      <c r="AA175" s="210"/>
      <c r="AB175" s="210"/>
      <c r="AC175" s="210"/>
      <c r="AD175" s="210"/>
      <c r="AE175" s="210"/>
      <c r="AF175" s="210"/>
      <c r="AG175" s="210" t="s">
        <v>208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ht="22.5" outlineLevel="2" x14ac:dyDescent="0.2">
      <c r="A176" s="217"/>
      <c r="B176" s="218"/>
      <c r="C176" s="261" t="s">
        <v>385</v>
      </c>
      <c r="D176" s="257"/>
      <c r="E176" s="257"/>
      <c r="F176" s="257"/>
      <c r="G176" s="257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188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46" t="str">
        <f>C176</f>
        <v>sypaninou z vhodných hornin tř. 1 - 4 nebo materiálem připraveným podél výkopu ve vzdálenosti do 3 m od jeho kraje, pro jakoukoliv hloubku výkopu a jakoukoliv míru zhutnění,</v>
      </c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17"/>
      <c r="B177" s="218"/>
      <c r="C177" s="262" t="s">
        <v>386</v>
      </c>
      <c r="D177" s="255"/>
      <c r="E177" s="256">
        <v>0.43</v>
      </c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190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62" t="s">
        <v>387</v>
      </c>
      <c r="D178" s="255"/>
      <c r="E178" s="256">
        <v>4.0579200000000002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190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62" t="s">
        <v>388</v>
      </c>
      <c r="D179" s="255"/>
      <c r="E179" s="256">
        <v>2.3687999999999998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190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62" t="s">
        <v>389</v>
      </c>
      <c r="D180" s="255"/>
      <c r="E180" s="256">
        <v>7.1063999999999998</v>
      </c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190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62" t="s">
        <v>390</v>
      </c>
      <c r="D181" s="255"/>
      <c r="E181" s="256">
        <v>6.7938000000000001</v>
      </c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190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62" t="s">
        <v>391</v>
      </c>
      <c r="D182" s="255"/>
      <c r="E182" s="256">
        <v>38.130000000000003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190</v>
      </c>
      <c r="AH182" s="210">
        <v>0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">
      <c r="A183" s="231">
        <v>39</v>
      </c>
      <c r="B183" s="232" t="s">
        <v>392</v>
      </c>
      <c r="C183" s="249" t="s">
        <v>393</v>
      </c>
      <c r="D183" s="233" t="s">
        <v>183</v>
      </c>
      <c r="E183" s="234">
        <v>70.8</v>
      </c>
      <c r="F183" s="235"/>
      <c r="G183" s="236">
        <f>ROUND(E183*F183,2)</f>
        <v>0</v>
      </c>
      <c r="H183" s="235"/>
      <c r="I183" s="236">
        <f>ROUND(E183*H183,2)</f>
        <v>0</v>
      </c>
      <c r="J183" s="235"/>
      <c r="K183" s="236">
        <f>ROUND(E183*J183,2)</f>
        <v>0</v>
      </c>
      <c r="L183" s="236">
        <v>21</v>
      </c>
      <c r="M183" s="236">
        <f>G183*(1+L183/100)</f>
        <v>0</v>
      </c>
      <c r="N183" s="234">
        <v>0</v>
      </c>
      <c r="O183" s="234">
        <f>ROUND(E183*N183,2)</f>
        <v>0</v>
      </c>
      <c r="P183" s="234">
        <v>0</v>
      </c>
      <c r="Q183" s="234">
        <f>ROUND(E183*P183,2)</f>
        <v>0</v>
      </c>
      <c r="R183" s="236"/>
      <c r="S183" s="236" t="s">
        <v>145</v>
      </c>
      <c r="T183" s="237" t="s">
        <v>145</v>
      </c>
      <c r="U183" s="221">
        <v>0.06</v>
      </c>
      <c r="V183" s="221">
        <f>ROUND(E183*U183,2)</f>
        <v>4.25</v>
      </c>
      <c r="W183" s="221"/>
      <c r="X183" s="221" t="s">
        <v>185</v>
      </c>
      <c r="Y183" s="221" t="s">
        <v>141</v>
      </c>
      <c r="Z183" s="210"/>
      <c r="AA183" s="210"/>
      <c r="AB183" s="210"/>
      <c r="AC183" s="210"/>
      <c r="AD183" s="210"/>
      <c r="AE183" s="210"/>
      <c r="AF183" s="210"/>
      <c r="AG183" s="210" t="s">
        <v>208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2" x14ac:dyDescent="0.2">
      <c r="A184" s="217"/>
      <c r="B184" s="218"/>
      <c r="C184" s="262" t="s">
        <v>394</v>
      </c>
      <c r="D184" s="255"/>
      <c r="E184" s="256">
        <v>70.8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190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31">
        <v>40</v>
      </c>
      <c r="B185" s="232" t="s">
        <v>395</v>
      </c>
      <c r="C185" s="249" t="s">
        <v>396</v>
      </c>
      <c r="D185" s="233" t="s">
        <v>183</v>
      </c>
      <c r="E185" s="234">
        <v>70.8</v>
      </c>
      <c r="F185" s="235"/>
      <c r="G185" s="236">
        <f>ROUND(E185*F185,2)</f>
        <v>0</v>
      </c>
      <c r="H185" s="235"/>
      <c r="I185" s="236">
        <f>ROUND(E185*H185,2)</f>
        <v>0</v>
      </c>
      <c r="J185" s="235"/>
      <c r="K185" s="236">
        <f>ROUND(E185*J185,2)</f>
        <v>0</v>
      </c>
      <c r="L185" s="236">
        <v>21</v>
      </c>
      <c r="M185" s="236">
        <f>G185*(1+L185/100)</f>
        <v>0</v>
      </c>
      <c r="N185" s="234">
        <v>0</v>
      </c>
      <c r="O185" s="234">
        <f>ROUND(E185*N185,2)</f>
        <v>0</v>
      </c>
      <c r="P185" s="234">
        <v>0</v>
      </c>
      <c r="Q185" s="234">
        <f>ROUND(E185*P185,2)</f>
        <v>0</v>
      </c>
      <c r="R185" s="236" t="s">
        <v>184</v>
      </c>
      <c r="S185" s="236" t="s">
        <v>145</v>
      </c>
      <c r="T185" s="237" t="s">
        <v>145</v>
      </c>
      <c r="U185" s="221">
        <v>1.2999999999999999E-2</v>
      </c>
      <c r="V185" s="221">
        <f>ROUND(E185*U185,2)</f>
        <v>0.92</v>
      </c>
      <c r="W185" s="221"/>
      <c r="X185" s="221" t="s">
        <v>185</v>
      </c>
      <c r="Y185" s="221" t="s">
        <v>141</v>
      </c>
      <c r="Z185" s="210"/>
      <c r="AA185" s="210"/>
      <c r="AB185" s="210"/>
      <c r="AC185" s="210"/>
      <c r="AD185" s="210"/>
      <c r="AE185" s="210"/>
      <c r="AF185" s="210"/>
      <c r="AG185" s="210" t="s">
        <v>208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17"/>
      <c r="B186" s="218"/>
      <c r="C186" s="261" t="s">
        <v>397</v>
      </c>
      <c r="D186" s="257"/>
      <c r="E186" s="257"/>
      <c r="F186" s="257"/>
      <c r="G186" s="257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188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31">
        <v>41</v>
      </c>
      <c r="B187" s="232" t="s">
        <v>398</v>
      </c>
      <c r="C187" s="249" t="s">
        <v>399</v>
      </c>
      <c r="D187" s="233" t="s">
        <v>183</v>
      </c>
      <c r="E187" s="234">
        <v>70.8</v>
      </c>
      <c r="F187" s="235"/>
      <c r="G187" s="236">
        <f>ROUND(E187*F187,2)</f>
        <v>0</v>
      </c>
      <c r="H187" s="235"/>
      <c r="I187" s="236">
        <f>ROUND(E187*H187,2)</f>
        <v>0</v>
      </c>
      <c r="J187" s="235"/>
      <c r="K187" s="236">
        <f>ROUND(E187*J187,2)</f>
        <v>0</v>
      </c>
      <c r="L187" s="236">
        <v>21</v>
      </c>
      <c r="M187" s="236">
        <f>G187*(1+L187/100)</f>
        <v>0</v>
      </c>
      <c r="N187" s="234">
        <v>0</v>
      </c>
      <c r="O187" s="234">
        <f>ROUND(E187*N187,2)</f>
        <v>0</v>
      </c>
      <c r="P187" s="234">
        <v>0</v>
      </c>
      <c r="Q187" s="234">
        <f>ROUND(E187*P187,2)</f>
        <v>0</v>
      </c>
      <c r="R187" s="236" t="s">
        <v>184</v>
      </c>
      <c r="S187" s="236" t="s">
        <v>145</v>
      </c>
      <c r="T187" s="237" t="s">
        <v>145</v>
      </c>
      <c r="U187" s="221">
        <v>0.13</v>
      </c>
      <c r="V187" s="221">
        <f>ROUND(E187*U187,2)</f>
        <v>9.1999999999999993</v>
      </c>
      <c r="W187" s="221"/>
      <c r="X187" s="221" t="s">
        <v>185</v>
      </c>
      <c r="Y187" s="221" t="s">
        <v>141</v>
      </c>
      <c r="Z187" s="210"/>
      <c r="AA187" s="210"/>
      <c r="AB187" s="210"/>
      <c r="AC187" s="210"/>
      <c r="AD187" s="210"/>
      <c r="AE187" s="210"/>
      <c r="AF187" s="210"/>
      <c r="AG187" s="210" t="s">
        <v>208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22.5" outlineLevel="2" x14ac:dyDescent="0.2">
      <c r="A188" s="217"/>
      <c r="B188" s="218"/>
      <c r="C188" s="261" t="s">
        <v>400</v>
      </c>
      <c r="D188" s="257"/>
      <c r="E188" s="257"/>
      <c r="F188" s="257"/>
      <c r="G188" s="257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188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46" t="str">
        <f>C188</f>
        <v>s případným nutným přemístěním hromad nebo dočasných skládek na místo potřeby ze vzdálenosti do 30 m, v rovině nebo ve svahu do 1 : 5,</v>
      </c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38">
        <v>42</v>
      </c>
      <c r="B189" s="239" t="s">
        <v>401</v>
      </c>
      <c r="C189" s="248" t="s">
        <v>402</v>
      </c>
      <c r="D189" s="240" t="s">
        <v>193</v>
      </c>
      <c r="E189" s="241">
        <v>14</v>
      </c>
      <c r="F189" s="242"/>
      <c r="G189" s="243">
        <f>ROUND(E189*F189,2)</f>
        <v>0</v>
      </c>
      <c r="H189" s="242"/>
      <c r="I189" s="243">
        <f>ROUND(E189*H189,2)</f>
        <v>0</v>
      </c>
      <c r="J189" s="242"/>
      <c r="K189" s="243">
        <f>ROUND(E189*J189,2)</f>
        <v>0</v>
      </c>
      <c r="L189" s="243">
        <v>21</v>
      </c>
      <c r="M189" s="243">
        <f>G189*(1+L189/100)</f>
        <v>0</v>
      </c>
      <c r="N189" s="241">
        <v>0</v>
      </c>
      <c r="O189" s="241">
        <f>ROUND(E189*N189,2)</f>
        <v>0</v>
      </c>
      <c r="P189" s="241">
        <v>0</v>
      </c>
      <c r="Q189" s="241">
        <f>ROUND(E189*P189,2)</f>
        <v>0</v>
      </c>
      <c r="R189" s="243"/>
      <c r="S189" s="243" t="s">
        <v>145</v>
      </c>
      <c r="T189" s="244" t="s">
        <v>145</v>
      </c>
      <c r="U189" s="221">
        <v>0.39600000000000002</v>
      </c>
      <c r="V189" s="221">
        <f>ROUND(E189*U189,2)</f>
        <v>5.54</v>
      </c>
      <c r="W189" s="221"/>
      <c r="X189" s="221" t="s">
        <v>185</v>
      </c>
      <c r="Y189" s="221" t="s">
        <v>141</v>
      </c>
      <c r="Z189" s="210"/>
      <c r="AA189" s="210"/>
      <c r="AB189" s="210"/>
      <c r="AC189" s="210"/>
      <c r="AD189" s="210"/>
      <c r="AE189" s="210"/>
      <c r="AF189" s="210"/>
      <c r="AG189" s="210" t="s">
        <v>186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">
      <c r="A190" s="238">
        <v>43</v>
      </c>
      <c r="B190" s="239" t="s">
        <v>403</v>
      </c>
      <c r="C190" s="248" t="s">
        <v>404</v>
      </c>
      <c r="D190" s="240" t="s">
        <v>242</v>
      </c>
      <c r="E190" s="241">
        <v>44.558329999999998</v>
      </c>
      <c r="F190" s="242"/>
      <c r="G190" s="243">
        <f>ROUND(E190*F190,2)</f>
        <v>0</v>
      </c>
      <c r="H190" s="242"/>
      <c r="I190" s="243">
        <f>ROUND(E190*H190,2)</f>
        <v>0</v>
      </c>
      <c r="J190" s="242"/>
      <c r="K190" s="243">
        <f>ROUND(E190*J190,2)</f>
        <v>0</v>
      </c>
      <c r="L190" s="243">
        <v>21</v>
      </c>
      <c r="M190" s="243">
        <f>G190*(1+L190/100)</f>
        <v>0</v>
      </c>
      <c r="N190" s="241">
        <v>0</v>
      </c>
      <c r="O190" s="241">
        <f>ROUND(E190*N190,2)</f>
        <v>0</v>
      </c>
      <c r="P190" s="241">
        <v>0</v>
      </c>
      <c r="Q190" s="241">
        <f>ROUND(E190*P190,2)</f>
        <v>0</v>
      </c>
      <c r="R190" s="243" t="s">
        <v>184</v>
      </c>
      <c r="S190" s="243" t="s">
        <v>145</v>
      </c>
      <c r="T190" s="244" t="s">
        <v>145</v>
      </c>
      <c r="U190" s="221">
        <v>0</v>
      </c>
      <c r="V190" s="221">
        <f>ROUND(E190*U190,2)</f>
        <v>0</v>
      </c>
      <c r="W190" s="221"/>
      <c r="X190" s="221" t="s">
        <v>185</v>
      </c>
      <c r="Y190" s="221" t="s">
        <v>141</v>
      </c>
      <c r="Z190" s="210"/>
      <c r="AA190" s="210"/>
      <c r="AB190" s="210"/>
      <c r="AC190" s="210"/>
      <c r="AD190" s="210"/>
      <c r="AE190" s="210"/>
      <c r="AF190" s="210"/>
      <c r="AG190" s="210" t="s">
        <v>186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1">
        <v>44</v>
      </c>
      <c r="B191" s="232" t="s">
        <v>405</v>
      </c>
      <c r="C191" s="249" t="s">
        <v>406</v>
      </c>
      <c r="D191" s="233" t="s">
        <v>242</v>
      </c>
      <c r="E191" s="234">
        <v>56.788130000000002</v>
      </c>
      <c r="F191" s="235"/>
      <c r="G191" s="236">
        <f>ROUND(E191*F191,2)</f>
        <v>0</v>
      </c>
      <c r="H191" s="235"/>
      <c r="I191" s="236">
        <f>ROUND(E191*H191,2)</f>
        <v>0</v>
      </c>
      <c r="J191" s="235"/>
      <c r="K191" s="236">
        <f>ROUND(E191*J191,2)</f>
        <v>0</v>
      </c>
      <c r="L191" s="236">
        <v>21</v>
      </c>
      <c r="M191" s="236">
        <f>G191*(1+L191/100)</f>
        <v>0</v>
      </c>
      <c r="N191" s="234">
        <v>0</v>
      </c>
      <c r="O191" s="234">
        <f>ROUND(E191*N191,2)</f>
        <v>0</v>
      </c>
      <c r="P191" s="234">
        <v>0</v>
      </c>
      <c r="Q191" s="234">
        <f>ROUND(E191*P191,2)</f>
        <v>0</v>
      </c>
      <c r="R191" s="236" t="s">
        <v>184</v>
      </c>
      <c r="S191" s="236" t="s">
        <v>145</v>
      </c>
      <c r="T191" s="237" t="s">
        <v>145</v>
      </c>
      <c r="U191" s="221">
        <v>0</v>
      </c>
      <c r="V191" s="221">
        <f>ROUND(E191*U191,2)</f>
        <v>0</v>
      </c>
      <c r="W191" s="221"/>
      <c r="X191" s="221" t="s">
        <v>185</v>
      </c>
      <c r="Y191" s="221" t="s">
        <v>141</v>
      </c>
      <c r="Z191" s="210"/>
      <c r="AA191" s="210"/>
      <c r="AB191" s="210"/>
      <c r="AC191" s="210"/>
      <c r="AD191" s="210"/>
      <c r="AE191" s="210"/>
      <c r="AF191" s="210"/>
      <c r="AG191" s="210" t="s">
        <v>208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62" t="s">
        <v>407</v>
      </c>
      <c r="D192" s="255"/>
      <c r="E192" s="256">
        <v>56.788130000000002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190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31">
        <v>45</v>
      </c>
      <c r="B193" s="232" t="s">
        <v>408</v>
      </c>
      <c r="C193" s="249" t="s">
        <v>409</v>
      </c>
      <c r="D193" s="233" t="s">
        <v>410</v>
      </c>
      <c r="E193" s="234">
        <v>1.8585</v>
      </c>
      <c r="F193" s="235"/>
      <c r="G193" s="236">
        <f>ROUND(E193*F193,2)</f>
        <v>0</v>
      </c>
      <c r="H193" s="235"/>
      <c r="I193" s="236">
        <f>ROUND(E193*H193,2)</f>
        <v>0</v>
      </c>
      <c r="J193" s="235"/>
      <c r="K193" s="236">
        <f>ROUND(E193*J193,2)</f>
        <v>0</v>
      </c>
      <c r="L193" s="236">
        <v>21</v>
      </c>
      <c r="M193" s="236">
        <f>G193*(1+L193/100)</f>
        <v>0</v>
      </c>
      <c r="N193" s="234">
        <v>1E-3</v>
      </c>
      <c r="O193" s="234">
        <f>ROUND(E193*N193,2)</f>
        <v>0</v>
      </c>
      <c r="P193" s="234">
        <v>0</v>
      </c>
      <c r="Q193" s="234">
        <f>ROUND(E193*P193,2)</f>
        <v>0</v>
      </c>
      <c r="R193" s="236" t="s">
        <v>411</v>
      </c>
      <c r="S193" s="236" t="s">
        <v>145</v>
      </c>
      <c r="T193" s="237" t="s">
        <v>145</v>
      </c>
      <c r="U193" s="221">
        <v>0</v>
      </c>
      <c r="V193" s="221">
        <f>ROUND(E193*U193,2)</f>
        <v>0</v>
      </c>
      <c r="W193" s="221"/>
      <c r="X193" s="221" t="s">
        <v>412</v>
      </c>
      <c r="Y193" s="221" t="s">
        <v>141</v>
      </c>
      <c r="Z193" s="210"/>
      <c r="AA193" s="210"/>
      <c r="AB193" s="210"/>
      <c r="AC193" s="210"/>
      <c r="AD193" s="210"/>
      <c r="AE193" s="210"/>
      <c r="AF193" s="210"/>
      <c r="AG193" s="210" t="s">
        <v>413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17"/>
      <c r="B194" s="218"/>
      <c r="C194" s="262" t="s">
        <v>414</v>
      </c>
      <c r="D194" s="255"/>
      <c r="E194" s="256">
        <v>1.8585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190</v>
      </c>
      <c r="AH194" s="210">
        <v>0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8">
        <v>46</v>
      </c>
      <c r="B195" s="239" t="s">
        <v>415</v>
      </c>
      <c r="C195" s="248" t="s">
        <v>416</v>
      </c>
      <c r="D195" s="240" t="s">
        <v>193</v>
      </c>
      <c r="E195" s="241">
        <v>14</v>
      </c>
      <c r="F195" s="242"/>
      <c r="G195" s="243">
        <f>ROUND(E195*F195,2)</f>
        <v>0</v>
      </c>
      <c r="H195" s="242"/>
      <c r="I195" s="243">
        <f>ROUND(E195*H195,2)</f>
        <v>0</v>
      </c>
      <c r="J195" s="242"/>
      <c r="K195" s="243">
        <f>ROUND(E195*J195,2)</f>
        <v>0</v>
      </c>
      <c r="L195" s="243">
        <v>21</v>
      </c>
      <c r="M195" s="243">
        <f>G195*(1+L195/100)</f>
        <v>0</v>
      </c>
      <c r="N195" s="241">
        <v>3.0000000000000001E-3</v>
      </c>
      <c r="O195" s="241">
        <f>ROUND(E195*N195,2)</f>
        <v>0.04</v>
      </c>
      <c r="P195" s="241">
        <v>0</v>
      </c>
      <c r="Q195" s="241">
        <f>ROUND(E195*P195,2)</f>
        <v>0</v>
      </c>
      <c r="R195" s="243"/>
      <c r="S195" s="243" t="s">
        <v>138</v>
      </c>
      <c r="T195" s="244" t="s">
        <v>139</v>
      </c>
      <c r="U195" s="221">
        <v>0</v>
      </c>
      <c r="V195" s="221">
        <f>ROUND(E195*U195,2)</f>
        <v>0</v>
      </c>
      <c r="W195" s="221"/>
      <c r="X195" s="221" t="s">
        <v>412</v>
      </c>
      <c r="Y195" s="221" t="s">
        <v>141</v>
      </c>
      <c r="Z195" s="210"/>
      <c r="AA195" s="210"/>
      <c r="AB195" s="210"/>
      <c r="AC195" s="210"/>
      <c r="AD195" s="210"/>
      <c r="AE195" s="210"/>
      <c r="AF195" s="210"/>
      <c r="AG195" s="210" t="s">
        <v>417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31">
        <v>47</v>
      </c>
      <c r="B196" s="232" t="s">
        <v>418</v>
      </c>
      <c r="C196" s="249" t="s">
        <v>419</v>
      </c>
      <c r="D196" s="233" t="s">
        <v>420</v>
      </c>
      <c r="E196" s="234">
        <v>23.974679999999999</v>
      </c>
      <c r="F196" s="235"/>
      <c r="G196" s="236">
        <f>ROUND(E196*F196,2)</f>
        <v>0</v>
      </c>
      <c r="H196" s="235"/>
      <c r="I196" s="236">
        <f>ROUND(E196*H196,2)</f>
        <v>0</v>
      </c>
      <c r="J196" s="235"/>
      <c r="K196" s="236">
        <f>ROUND(E196*J196,2)</f>
        <v>0</v>
      </c>
      <c r="L196" s="236">
        <v>21</v>
      </c>
      <c r="M196" s="236">
        <f>G196*(1+L196/100)</f>
        <v>0</v>
      </c>
      <c r="N196" s="234">
        <v>1</v>
      </c>
      <c r="O196" s="234">
        <f>ROUND(E196*N196,2)</f>
        <v>23.97</v>
      </c>
      <c r="P196" s="234">
        <v>0</v>
      </c>
      <c r="Q196" s="234">
        <f>ROUND(E196*P196,2)</f>
        <v>0</v>
      </c>
      <c r="R196" s="236" t="s">
        <v>411</v>
      </c>
      <c r="S196" s="236" t="s">
        <v>145</v>
      </c>
      <c r="T196" s="237" t="s">
        <v>145</v>
      </c>
      <c r="U196" s="221">
        <v>0</v>
      </c>
      <c r="V196" s="221">
        <f>ROUND(E196*U196,2)</f>
        <v>0</v>
      </c>
      <c r="W196" s="221"/>
      <c r="X196" s="221" t="s">
        <v>412</v>
      </c>
      <c r="Y196" s="221" t="s">
        <v>141</v>
      </c>
      <c r="Z196" s="210"/>
      <c r="AA196" s="210"/>
      <c r="AB196" s="210"/>
      <c r="AC196" s="210"/>
      <c r="AD196" s="210"/>
      <c r="AE196" s="210"/>
      <c r="AF196" s="210"/>
      <c r="AG196" s="210" t="s">
        <v>413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62" t="s">
        <v>421</v>
      </c>
      <c r="D197" s="255"/>
      <c r="E197" s="256">
        <v>23.974679999999999</v>
      </c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190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31">
        <v>48</v>
      </c>
      <c r="B198" s="232" t="s">
        <v>422</v>
      </c>
      <c r="C198" s="249" t="s">
        <v>423</v>
      </c>
      <c r="D198" s="233" t="s">
        <v>420</v>
      </c>
      <c r="E198" s="234">
        <v>77.134159999999994</v>
      </c>
      <c r="F198" s="235"/>
      <c r="G198" s="236">
        <f>ROUND(E198*F198,2)</f>
        <v>0</v>
      </c>
      <c r="H198" s="235"/>
      <c r="I198" s="236">
        <f>ROUND(E198*H198,2)</f>
        <v>0</v>
      </c>
      <c r="J198" s="235"/>
      <c r="K198" s="236">
        <f>ROUND(E198*J198,2)</f>
        <v>0</v>
      </c>
      <c r="L198" s="236">
        <v>21</v>
      </c>
      <c r="M198" s="236">
        <f>G198*(1+L198/100)</f>
        <v>0</v>
      </c>
      <c r="N198" s="234">
        <v>1</v>
      </c>
      <c r="O198" s="234">
        <f>ROUND(E198*N198,2)</f>
        <v>77.13</v>
      </c>
      <c r="P198" s="234">
        <v>0</v>
      </c>
      <c r="Q198" s="234">
        <f>ROUND(E198*P198,2)</f>
        <v>0</v>
      </c>
      <c r="R198" s="236" t="s">
        <v>411</v>
      </c>
      <c r="S198" s="236" t="s">
        <v>145</v>
      </c>
      <c r="T198" s="237" t="s">
        <v>145</v>
      </c>
      <c r="U198" s="221">
        <v>0</v>
      </c>
      <c r="V198" s="221">
        <f>ROUND(E198*U198,2)</f>
        <v>0</v>
      </c>
      <c r="W198" s="221"/>
      <c r="X198" s="221" t="s">
        <v>412</v>
      </c>
      <c r="Y198" s="221" t="s">
        <v>141</v>
      </c>
      <c r="Z198" s="210"/>
      <c r="AA198" s="210"/>
      <c r="AB198" s="210"/>
      <c r="AC198" s="210"/>
      <c r="AD198" s="210"/>
      <c r="AE198" s="210"/>
      <c r="AF198" s="210"/>
      <c r="AG198" s="210" t="s">
        <v>417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17"/>
      <c r="B199" s="218"/>
      <c r="C199" s="262" t="s">
        <v>424</v>
      </c>
      <c r="D199" s="255"/>
      <c r="E199" s="256">
        <v>77.134159999999994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190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x14ac:dyDescent="0.2">
      <c r="A200" s="224" t="s">
        <v>133</v>
      </c>
      <c r="B200" s="225" t="s">
        <v>77</v>
      </c>
      <c r="C200" s="247" t="s">
        <v>78</v>
      </c>
      <c r="D200" s="226"/>
      <c r="E200" s="227"/>
      <c r="F200" s="228"/>
      <c r="G200" s="228">
        <f>SUMIF(AG201:AG219,"&lt;&gt;NOR",G201:G219)</f>
        <v>0</v>
      </c>
      <c r="H200" s="228"/>
      <c r="I200" s="228">
        <f>SUM(I201:I219)</f>
        <v>0</v>
      </c>
      <c r="J200" s="228"/>
      <c r="K200" s="228">
        <f>SUM(K201:K219)</f>
        <v>0</v>
      </c>
      <c r="L200" s="228"/>
      <c r="M200" s="228">
        <f>SUM(M201:M219)</f>
        <v>0</v>
      </c>
      <c r="N200" s="227"/>
      <c r="O200" s="227">
        <f>SUM(O201:O219)</f>
        <v>61.65</v>
      </c>
      <c r="P200" s="227"/>
      <c r="Q200" s="227">
        <f>SUM(Q201:Q219)</f>
        <v>0</v>
      </c>
      <c r="R200" s="228"/>
      <c r="S200" s="228"/>
      <c r="T200" s="229"/>
      <c r="U200" s="223"/>
      <c r="V200" s="223">
        <f>SUM(V201:V219)</f>
        <v>35.730000000000004</v>
      </c>
      <c r="W200" s="223"/>
      <c r="X200" s="223"/>
      <c r="Y200" s="223"/>
      <c r="AG200" t="s">
        <v>134</v>
      </c>
    </row>
    <row r="201" spans="1:60" ht="22.5" outlineLevel="1" x14ac:dyDescent="0.2">
      <c r="A201" s="238">
        <v>49</v>
      </c>
      <c r="B201" s="239" t="s">
        <v>425</v>
      </c>
      <c r="C201" s="248" t="s">
        <v>426</v>
      </c>
      <c r="D201" s="240" t="s">
        <v>193</v>
      </c>
      <c r="E201" s="241">
        <v>6</v>
      </c>
      <c r="F201" s="242"/>
      <c r="G201" s="243">
        <f>ROUND(E201*F201,2)</f>
        <v>0</v>
      </c>
      <c r="H201" s="242"/>
      <c r="I201" s="243">
        <f>ROUND(E201*H201,2)</f>
        <v>0</v>
      </c>
      <c r="J201" s="242"/>
      <c r="K201" s="243">
        <f>ROUND(E201*J201,2)</f>
        <v>0</v>
      </c>
      <c r="L201" s="243">
        <v>21</v>
      </c>
      <c r="M201" s="243">
        <f>G201*(1+L201/100)</f>
        <v>0</v>
      </c>
      <c r="N201" s="241">
        <v>1.29E-2</v>
      </c>
      <c r="O201" s="241">
        <f>ROUND(E201*N201,2)</f>
        <v>0.08</v>
      </c>
      <c r="P201" s="241">
        <v>0</v>
      </c>
      <c r="Q201" s="241">
        <f>ROUND(E201*P201,2)</f>
        <v>0</v>
      </c>
      <c r="R201" s="243" t="s">
        <v>427</v>
      </c>
      <c r="S201" s="243" t="s">
        <v>145</v>
      </c>
      <c r="T201" s="244" t="s">
        <v>145</v>
      </c>
      <c r="U201" s="221">
        <v>0.28000000000000003</v>
      </c>
      <c r="V201" s="221">
        <f>ROUND(E201*U201,2)</f>
        <v>1.68</v>
      </c>
      <c r="W201" s="221"/>
      <c r="X201" s="221" t="s">
        <v>185</v>
      </c>
      <c r="Y201" s="221" t="s">
        <v>141</v>
      </c>
      <c r="Z201" s="210"/>
      <c r="AA201" s="210"/>
      <c r="AB201" s="210"/>
      <c r="AC201" s="210"/>
      <c r="AD201" s="210"/>
      <c r="AE201" s="210"/>
      <c r="AF201" s="210"/>
      <c r="AG201" s="210" t="s">
        <v>208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22.5" outlineLevel="1" x14ac:dyDescent="0.2">
      <c r="A202" s="238">
        <v>50</v>
      </c>
      <c r="B202" s="239" t="s">
        <v>428</v>
      </c>
      <c r="C202" s="248" t="s">
        <v>429</v>
      </c>
      <c r="D202" s="240" t="s">
        <v>193</v>
      </c>
      <c r="E202" s="241">
        <v>1</v>
      </c>
      <c r="F202" s="242"/>
      <c r="G202" s="243">
        <f>ROUND(E202*F202,2)</f>
        <v>0</v>
      </c>
      <c r="H202" s="242"/>
      <c r="I202" s="243">
        <f>ROUND(E202*H202,2)</f>
        <v>0</v>
      </c>
      <c r="J202" s="242"/>
      <c r="K202" s="243">
        <f>ROUND(E202*J202,2)</f>
        <v>0</v>
      </c>
      <c r="L202" s="243">
        <v>21</v>
      </c>
      <c r="M202" s="243">
        <f>G202*(1+L202/100)</f>
        <v>0</v>
      </c>
      <c r="N202" s="241">
        <v>1.29E-2</v>
      </c>
      <c r="O202" s="241">
        <f>ROUND(E202*N202,2)</f>
        <v>0.01</v>
      </c>
      <c r="P202" s="241">
        <v>0</v>
      </c>
      <c r="Q202" s="241">
        <f>ROUND(E202*P202,2)</f>
        <v>0</v>
      </c>
      <c r="R202" s="243" t="s">
        <v>427</v>
      </c>
      <c r="S202" s="243" t="s">
        <v>145</v>
      </c>
      <c r="T202" s="244" t="s">
        <v>145</v>
      </c>
      <c r="U202" s="221">
        <v>0.56000000000000005</v>
      </c>
      <c r="V202" s="221">
        <f>ROUND(E202*U202,2)</f>
        <v>0.56000000000000005</v>
      </c>
      <c r="W202" s="221"/>
      <c r="X202" s="221" t="s">
        <v>185</v>
      </c>
      <c r="Y202" s="221" t="s">
        <v>141</v>
      </c>
      <c r="Z202" s="210"/>
      <c r="AA202" s="210"/>
      <c r="AB202" s="210"/>
      <c r="AC202" s="210"/>
      <c r="AD202" s="210"/>
      <c r="AE202" s="210"/>
      <c r="AF202" s="210"/>
      <c r="AG202" s="210" t="s">
        <v>186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ht="22.5" outlineLevel="1" x14ac:dyDescent="0.2">
      <c r="A203" s="231">
        <v>51</v>
      </c>
      <c r="B203" s="232" t="s">
        <v>430</v>
      </c>
      <c r="C203" s="249" t="s">
        <v>431</v>
      </c>
      <c r="D203" s="233" t="s">
        <v>242</v>
      </c>
      <c r="E203" s="234">
        <v>1.5760000000000001</v>
      </c>
      <c r="F203" s="235"/>
      <c r="G203" s="236">
        <f>ROUND(E203*F203,2)</f>
        <v>0</v>
      </c>
      <c r="H203" s="235"/>
      <c r="I203" s="236">
        <f>ROUND(E203*H203,2)</f>
        <v>0</v>
      </c>
      <c r="J203" s="235"/>
      <c r="K203" s="236">
        <f>ROUND(E203*J203,2)</f>
        <v>0</v>
      </c>
      <c r="L203" s="236">
        <v>21</v>
      </c>
      <c r="M203" s="236">
        <f>G203*(1+L203/100)</f>
        <v>0</v>
      </c>
      <c r="N203" s="234">
        <v>2.5</v>
      </c>
      <c r="O203" s="234">
        <f>ROUND(E203*N203,2)</f>
        <v>3.94</v>
      </c>
      <c r="P203" s="234">
        <v>0</v>
      </c>
      <c r="Q203" s="234">
        <f>ROUND(E203*P203,2)</f>
        <v>0</v>
      </c>
      <c r="R203" s="236" t="s">
        <v>427</v>
      </c>
      <c r="S203" s="236" t="s">
        <v>145</v>
      </c>
      <c r="T203" s="237" t="s">
        <v>145</v>
      </c>
      <c r="U203" s="221">
        <v>1.4490000000000001</v>
      </c>
      <c r="V203" s="221">
        <f>ROUND(E203*U203,2)</f>
        <v>2.2799999999999998</v>
      </c>
      <c r="W203" s="221"/>
      <c r="X203" s="221" t="s">
        <v>185</v>
      </c>
      <c r="Y203" s="221" t="s">
        <v>141</v>
      </c>
      <c r="Z203" s="210"/>
      <c r="AA203" s="210"/>
      <c r="AB203" s="210"/>
      <c r="AC203" s="210"/>
      <c r="AD203" s="210"/>
      <c r="AE203" s="210"/>
      <c r="AF203" s="210"/>
      <c r="AG203" s="210" t="s">
        <v>208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61" t="s">
        <v>432</v>
      </c>
      <c r="D204" s="257"/>
      <c r="E204" s="257"/>
      <c r="F204" s="257"/>
      <c r="G204" s="257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188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62" t="s">
        <v>433</v>
      </c>
      <c r="D205" s="255"/>
      <c r="E205" s="256">
        <v>1.5760000000000001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190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1" x14ac:dyDescent="0.2">
      <c r="A206" s="231">
        <v>52</v>
      </c>
      <c r="B206" s="232" t="s">
        <v>434</v>
      </c>
      <c r="C206" s="249" t="s">
        <v>435</v>
      </c>
      <c r="D206" s="233" t="s">
        <v>242</v>
      </c>
      <c r="E206" s="234">
        <v>22.863</v>
      </c>
      <c r="F206" s="235"/>
      <c r="G206" s="236">
        <f>ROUND(E206*F206,2)</f>
        <v>0</v>
      </c>
      <c r="H206" s="235"/>
      <c r="I206" s="236">
        <f>ROUND(E206*H206,2)</f>
        <v>0</v>
      </c>
      <c r="J206" s="235"/>
      <c r="K206" s="236">
        <f>ROUND(E206*J206,2)</f>
        <v>0</v>
      </c>
      <c r="L206" s="236">
        <v>21</v>
      </c>
      <c r="M206" s="236">
        <f>G206*(1+L206/100)</f>
        <v>0</v>
      </c>
      <c r="N206" s="234">
        <v>2.5</v>
      </c>
      <c r="O206" s="234">
        <f>ROUND(E206*N206,2)</f>
        <v>57.16</v>
      </c>
      <c r="P206" s="234">
        <v>0</v>
      </c>
      <c r="Q206" s="234">
        <f>ROUND(E206*P206,2)</f>
        <v>0</v>
      </c>
      <c r="R206" s="236" t="s">
        <v>427</v>
      </c>
      <c r="S206" s="236" t="s">
        <v>145</v>
      </c>
      <c r="T206" s="237" t="s">
        <v>145</v>
      </c>
      <c r="U206" s="221">
        <v>1.365</v>
      </c>
      <c r="V206" s="221">
        <f>ROUND(E206*U206,2)</f>
        <v>31.21</v>
      </c>
      <c r="W206" s="221"/>
      <c r="X206" s="221" t="s">
        <v>185</v>
      </c>
      <c r="Y206" s="221" t="s">
        <v>141</v>
      </c>
      <c r="Z206" s="210"/>
      <c r="AA206" s="210"/>
      <c r="AB206" s="210"/>
      <c r="AC206" s="210"/>
      <c r="AD206" s="210"/>
      <c r="AE206" s="210"/>
      <c r="AF206" s="210"/>
      <c r="AG206" s="210" t="s">
        <v>208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2" x14ac:dyDescent="0.2">
      <c r="A207" s="217"/>
      <c r="B207" s="218"/>
      <c r="C207" s="261" t="s">
        <v>432</v>
      </c>
      <c r="D207" s="257"/>
      <c r="E207" s="257"/>
      <c r="F207" s="257"/>
      <c r="G207" s="257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188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2" x14ac:dyDescent="0.2">
      <c r="A208" s="217"/>
      <c r="B208" s="218"/>
      <c r="C208" s="262" t="s">
        <v>436</v>
      </c>
      <c r="D208" s="255"/>
      <c r="E208" s="256">
        <v>0.16500000000000001</v>
      </c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190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62" t="s">
        <v>437</v>
      </c>
      <c r="D209" s="255"/>
      <c r="E209" s="256">
        <v>1.5840000000000001</v>
      </c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190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62" t="s">
        <v>438</v>
      </c>
      <c r="D210" s="255"/>
      <c r="E210" s="256">
        <v>0.89100000000000001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190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62" t="s">
        <v>439</v>
      </c>
      <c r="D211" s="255"/>
      <c r="E211" s="256">
        <v>2.673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190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3" x14ac:dyDescent="0.2">
      <c r="A212" s="217"/>
      <c r="B212" s="218"/>
      <c r="C212" s="262" t="s">
        <v>440</v>
      </c>
      <c r="D212" s="255"/>
      <c r="E212" s="256">
        <v>2.73</v>
      </c>
      <c r="F212" s="221"/>
      <c r="G212" s="221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190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3" x14ac:dyDescent="0.2">
      <c r="A213" s="217"/>
      <c r="B213" s="218"/>
      <c r="C213" s="262" t="s">
        <v>441</v>
      </c>
      <c r="D213" s="255"/>
      <c r="E213" s="256">
        <v>14.82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190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22.5" outlineLevel="1" x14ac:dyDescent="0.2">
      <c r="A214" s="231">
        <v>53</v>
      </c>
      <c r="B214" s="232" t="s">
        <v>442</v>
      </c>
      <c r="C214" s="249" t="s">
        <v>443</v>
      </c>
      <c r="D214" s="233" t="s">
        <v>193</v>
      </c>
      <c r="E214" s="234">
        <v>2.02</v>
      </c>
      <c r="F214" s="235"/>
      <c r="G214" s="236">
        <f>ROUND(E214*F214,2)</f>
        <v>0</v>
      </c>
      <c r="H214" s="235"/>
      <c r="I214" s="236">
        <f>ROUND(E214*H214,2)</f>
        <v>0</v>
      </c>
      <c r="J214" s="235"/>
      <c r="K214" s="236">
        <f>ROUND(E214*J214,2)</f>
        <v>0</v>
      </c>
      <c r="L214" s="236">
        <v>21</v>
      </c>
      <c r="M214" s="236">
        <f>G214*(1+L214/100)</f>
        <v>0</v>
      </c>
      <c r="N214" s="234">
        <v>5.3999999999999999E-2</v>
      </c>
      <c r="O214" s="234">
        <f>ROUND(E214*N214,2)</f>
        <v>0.11</v>
      </c>
      <c r="P214" s="234">
        <v>0</v>
      </c>
      <c r="Q214" s="234">
        <f>ROUND(E214*P214,2)</f>
        <v>0</v>
      </c>
      <c r="R214" s="236" t="s">
        <v>411</v>
      </c>
      <c r="S214" s="236" t="s">
        <v>145</v>
      </c>
      <c r="T214" s="237" t="s">
        <v>145</v>
      </c>
      <c r="U214" s="221">
        <v>0</v>
      </c>
      <c r="V214" s="221">
        <f>ROUND(E214*U214,2)</f>
        <v>0</v>
      </c>
      <c r="W214" s="221"/>
      <c r="X214" s="221" t="s">
        <v>412</v>
      </c>
      <c r="Y214" s="221" t="s">
        <v>141</v>
      </c>
      <c r="Z214" s="210"/>
      <c r="AA214" s="210"/>
      <c r="AB214" s="210"/>
      <c r="AC214" s="210"/>
      <c r="AD214" s="210"/>
      <c r="AE214" s="210"/>
      <c r="AF214" s="210"/>
      <c r="AG214" s="210" t="s">
        <v>417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62" t="s">
        <v>444</v>
      </c>
      <c r="D215" s="255"/>
      <c r="E215" s="256">
        <v>2.02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190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1" x14ac:dyDescent="0.2">
      <c r="A216" s="231">
        <v>54</v>
      </c>
      <c r="B216" s="232" t="s">
        <v>445</v>
      </c>
      <c r="C216" s="249" t="s">
        <v>446</v>
      </c>
      <c r="D216" s="233" t="s">
        <v>193</v>
      </c>
      <c r="E216" s="234">
        <v>4.04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4">
        <v>6.8000000000000005E-2</v>
      </c>
      <c r="O216" s="234">
        <f>ROUND(E216*N216,2)</f>
        <v>0.27</v>
      </c>
      <c r="P216" s="234">
        <v>0</v>
      </c>
      <c r="Q216" s="234">
        <f>ROUND(E216*P216,2)</f>
        <v>0</v>
      </c>
      <c r="R216" s="236" t="s">
        <v>411</v>
      </c>
      <c r="S216" s="236" t="s">
        <v>145</v>
      </c>
      <c r="T216" s="237" t="s">
        <v>145</v>
      </c>
      <c r="U216" s="221">
        <v>0</v>
      </c>
      <c r="V216" s="221">
        <f>ROUND(E216*U216,2)</f>
        <v>0</v>
      </c>
      <c r="W216" s="221"/>
      <c r="X216" s="221" t="s">
        <v>412</v>
      </c>
      <c r="Y216" s="221" t="s">
        <v>141</v>
      </c>
      <c r="Z216" s="210"/>
      <c r="AA216" s="210"/>
      <c r="AB216" s="210"/>
      <c r="AC216" s="210"/>
      <c r="AD216" s="210"/>
      <c r="AE216" s="210"/>
      <c r="AF216" s="210"/>
      <c r="AG216" s="210" t="s">
        <v>417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62" t="s">
        <v>447</v>
      </c>
      <c r="D217" s="255"/>
      <c r="E217" s="256">
        <v>4.04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190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ht="22.5" outlineLevel="1" x14ac:dyDescent="0.2">
      <c r="A218" s="231">
        <v>55</v>
      </c>
      <c r="B218" s="232" t="s">
        <v>448</v>
      </c>
      <c r="C218" s="249" t="s">
        <v>449</v>
      </c>
      <c r="D218" s="233" t="s">
        <v>193</v>
      </c>
      <c r="E218" s="234">
        <v>1.01</v>
      </c>
      <c r="F218" s="235"/>
      <c r="G218" s="236">
        <f>ROUND(E218*F218,2)</f>
        <v>0</v>
      </c>
      <c r="H218" s="235"/>
      <c r="I218" s="236">
        <f>ROUND(E218*H218,2)</f>
        <v>0</v>
      </c>
      <c r="J218" s="235"/>
      <c r="K218" s="236">
        <f>ROUND(E218*J218,2)</f>
        <v>0</v>
      </c>
      <c r="L218" s="236">
        <v>21</v>
      </c>
      <c r="M218" s="236">
        <f>G218*(1+L218/100)</f>
        <v>0</v>
      </c>
      <c r="N218" s="234">
        <v>0.08</v>
      </c>
      <c r="O218" s="234">
        <f>ROUND(E218*N218,2)</f>
        <v>0.08</v>
      </c>
      <c r="P218" s="234">
        <v>0</v>
      </c>
      <c r="Q218" s="234">
        <f>ROUND(E218*P218,2)</f>
        <v>0</v>
      </c>
      <c r="R218" s="236" t="s">
        <v>411</v>
      </c>
      <c r="S218" s="236" t="s">
        <v>145</v>
      </c>
      <c r="T218" s="237" t="s">
        <v>145</v>
      </c>
      <c r="U218" s="221">
        <v>0</v>
      </c>
      <c r="V218" s="221">
        <f>ROUND(E218*U218,2)</f>
        <v>0</v>
      </c>
      <c r="W218" s="221"/>
      <c r="X218" s="221" t="s">
        <v>412</v>
      </c>
      <c r="Y218" s="221" t="s">
        <v>141</v>
      </c>
      <c r="Z218" s="210"/>
      <c r="AA218" s="210"/>
      <c r="AB218" s="210"/>
      <c r="AC218" s="210"/>
      <c r="AD218" s="210"/>
      <c r="AE218" s="210"/>
      <c r="AF218" s="210"/>
      <c r="AG218" s="210" t="s">
        <v>417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17"/>
      <c r="B219" s="218"/>
      <c r="C219" s="262" t="s">
        <v>450</v>
      </c>
      <c r="D219" s="255"/>
      <c r="E219" s="256">
        <v>1.01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190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x14ac:dyDescent="0.2">
      <c r="A220" s="224" t="s">
        <v>133</v>
      </c>
      <c r="B220" s="225" t="s">
        <v>79</v>
      </c>
      <c r="C220" s="247" t="s">
        <v>80</v>
      </c>
      <c r="D220" s="226"/>
      <c r="E220" s="227"/>
      <c r="F220" s="228"/>
      <c r="G220" s="228">
        <f>SUMIF(AG221:AG239,"&lt;&gt;NOR",G221:G239)</f>
        <v>0</v>
      </c>
      <c r="H220" s="228"/>
      <c r="I220" s="228">
        <f>SUM(I221:I239)</f>
        <v>0</v>
      </c>
      <c r="J220" s="228"/>
      <c r="K220" s="228">
        <f>SUM(K221:K239)</f>
        <v>0</v>
      </c>
      <c r="L220" s="228"/>
      <c r="M220" s="228">
        <f>SUM(M221:M239)</f>
        <v>0</v>
      </c>
      <c r="N220" s="227"/>
      <c r="O220" s="227">
        <f>SUM(O221:O239)</f>
        <v>37.780000000000008</v>
      </c>
      <c r="P220" s="227"/>
      <c r="Q220" s="227">
        <f>SUM(Q221:Q239)</f>
        <v>0</v>
      </c>
      <c r="R220" s="228"/>
      <c r="S220" s="228"/>
      <c r="T220" s="229"/>
      <c r="U220" s="223"/>
      <c r="V220" s="223">
        <f>SUM(V221:V239)</f>
        <v>11.36</v>
      </c>
      <c r="W220" s="223"/>
      <c r="X220" s="223"/>
      <c r="Y220" s="223"/>
      <c r="AG220" t="s">
        <v>134</v>
      </c>
    </row>
    <row r="221" spans="1:60" outlineLevel="1" x14ac:dyDescent="0.2">
      <c r="A221" s="231">
        <v>56</v>
      </c>
      <c r="B221" s="232" t="s">
        <v>451</v>
      </c>
      <c r="C221" s="249" t="s">
        <v>452</v>
      </c>
      <c r="D221" s="233" t="s">
        <v>242</v>
      </c>
      <c r="E221" s="234">
        <v>6.03</v>
      </c>
      <c r="F221" s="235"/>
      <c r="G221" s="236">
        <f>ROUND(E221*F221,2)</f>
        <v>0</v>
      </c>
      <c r="H221" s="235"/>
      <c r="I221" s="236">
        <f>ROUND(E221*H221,2)</f>
        <v>0</v>
      </c>
      <c r="J221" s="235"/>
      <c r="K221" s="236">
        <f>ROUND(E221*J221,2)</f>
        <v>0</v>
      </c>
      <c r="L221" s="236">
        <v>21</v>
      </c>
      <c r="M221" s="236">
        <f>G221*(1+L221/100)</f>
        <v>0</v>
      </c>
      <c r="N221" s="234">
        <v>1.6867000000000001</v>
      </c>
      <c r="O221" s="234">
        <f>ROUND(E221*N221,2)</f>
        <v>10.17</v>
      </c>
      <c r="P221" s="234">
        <v>0</v>
      </c>
      <c r="Q221" s="234">
        <f>ROUND(E221*P221,2)</f>
        <v>0</v>
      </c>
      <c r="R221" s="236" t="s">
        <v>201</v>
      </c>
      <c r="S221" s="236" t="s">
        <v>145</v>
      </c>
      <c r="T221" s="237" t="s">
        <v>145</v>
      </c>
      <c r="U221" s="221">
        <v>0.16200000000000001</v>
      </c>
      <c r="V221" s="221">
        <f>ROUND(E221*U221,2)</f>
        <v>0.98</v>
      </c>
      <c r="W221" s="221"/>
      <c r="X221" s="221" t="s">
        <v>185</v>
      </c>
      <c r="Y221" s="221" t="s">
        <v>141</v>
      </c>
      <c r="Z221" s="210"/>
      <c r="AA221" s="210"/>
      <c r="AB221" s="210"/>
      <c r="AC221" s="210"/>
      <c r="AD221" s="210"/>
      <c r="AE221" s="210"/>
      <c r="AF221" s="210"/>
      <c r="AG221" s="210" t="s">
        <v>208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2" x14ac:dyDescent="0.2">
      <c r="A222" s="217"/>
      <c r="B222" s="218"/>
      <c r="C222" s="261" t="s">
        <v>453</v>
      </c>
      <c r="D222" s="257"/>
      <c r="E222" s="257"/>
      <c r="F222" s="257"/>
      <c r="G222" s="257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188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2" x14ac:dyDescent="0.2">
      <c r="A223" s="217"/>
      <c r="B223" s="218"/>
      <c r="C223" s="262" t="s">
        <v>454</v>
      </c>
      <c r="D223" s="255"/>
      <c r="E223" s="256">
        <v>0.27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190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62" t="s">
        <v>455</v>
      </c>
      <c r="D224" s="255"/>
      <c r="E224" s="256">
        <v>0.378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190</v>
      </c>
      <c r="AH224" s="210">
        <v>0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62" t="s">
        <v>456</v>
      </c>
      <c r="D225" s="255"/>
      <c r="E225" s="256">
        <v>5.3819999999999997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190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1">
        <v>57</v>
      </c>
      <c r="B226" s="232" t="s">
        <v>457</v>
      </c>
      <c r="C226" s="249" t="s">
        <v>458</v>
      </c>
      <c r="D226" s="233" t="s">
        <v>420</v>
      </c>
      <c r="E226" s="234">
        <v>13.410959999999999</v>
      </c>
      <c r="F226" s="235"/>
      <c r="G226" s="236">
        <f>ROUND(E226*F226,2)</f>
        <v>0</v>
      </c>
      <c r="H226" s="235"/>
      <c r="I226" s="236">
        <f>ROUND(E226*H226,2)</f>
        <v>0</v>
      </c>
      <c r="J226" s="235"/>
      <c r="K226" s="236">
        <f>ROUND(E226*J226,2)</f>
        <v>0</v>
      </c>
      <c r="L226" s="236">
        <v>21</v>
      </c>
      <c r="M226" s="236">
        <f>G226*(1+L226/100)</f>
        <v>0</v>
      </c>
      <c r="N226" s="234">
        <v>1.1000000000000001</v>
      </c>
      <c r="O226" s="234">
        <f>ROUND(E226*N226,2)</f>
        <v>14.75</v>
      </c>
      <c r="P226" s="234">
        <v>0</v>
      </c>
      <c r="Q226" s="234">
        <f>ROUND(E226*P226,2)</f>
        <v>0</v>
      </c>
      <c r="R226" s="236" t="s">
        <v>201</v>
      </c>
      <c r="S226" s="236" t="s">
        <v>145</v>
      </c>
      <c r="T226" s="237" t="s">
        <v>145</v>
      </c>
      <c r="U226" s="221">
        <v>0.16300000000000001</v>
      </c>
      <c r="V226" s="221">
        <f>ROUND(E226*U226,2)</f>
        <v>2.19</v>
      </c>
      <c r="W226" s="221"/>
      <c r="X226" s="221" t="s">
        <v>185</v>
      </c>
      <c r="Y226" s="221" t="s">
        <v>141</v>
      </c>
      <c r="Z226" s="210"/>
      <c r="AA226" s="210"/>
      <c r="AB226" s="210"/>
      <c r="AC226" s="210"/>
      <c r="AD226" s="210"/>
      <c r="AE226" s="210"/>
      <c r="AF226" s="210"/>
      <c r="AG226" s="210" t="s">
        <v>208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2" x14ac:dyDescent="0.2">
      <c r="A227" s="217"/>
      <c r="B227" s="218"/>
      <c r="C227" s="261" t="s">
        <v>453</v>
      </c>
      <c r="D227" s="257"/>
      <c r="E227" s="257"/>
      <c r="F227" s="257"/>
      <c r="G227" s="257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188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62" t="s">
        <v>459</v>
      </c>
      <c r="D228" s="255"/>
      <c r="E228" s="256">
        <v>12.199199999999999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190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3" x14ac:dyDescent="0.2">
      <c r="A229" s="217"/>
      <c r="B229" s="218"/>
      <c r="C229" s="262" t="s">
        <v>460</v>
      </c>
      <c r="D229" s="255"/>
      <c r="E229" s="256">
        <v>0.61199999999999999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190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3" x14ac:dyDescent="0.2">
      <c r="A230" s="217"/>
      <c r="B230" s="218"/>
      <c r="C230" s="262" t="s">
        <v>461</v>
      </c>
      <c r="D230" s="255"/>
      <c r="E230" s="256">
        <v>0.59975999999999996</v>
      </c>
      <c r="F230" s="221"/>
      <c r="G230" s="221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190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">
      <c r="A231" s="231">
        <v>58</v>
      </c>
      <c r="B231" s="232" t="s">
        <v>462</v>
      </c>
      <c r="C231" s="249" t="s">
        <v>463</v>
      </c>
      <c r="D231" s="233" t="s">
        <v>420</v>
      </c>
      <c r="E231" s="234">
        <v>6.9463699999999999</v>
      </c>
      <c r="F231" s="235"/>
      <c r="G231" s="236">
        <f>ROUND(E231*F231,2)</f>
        <v>0</v>
      </c>
      <c r="H231" s="235"/>
      <c r="I231" s="236">
        <f>ROUND(E231*H231,2)</f>
        <v>0</v>
      </c>
      <c r="J231" s="235"/>
      <c r="K231" s="236">
        <f>ROUND(E231*J231,2)</f>
        <v>0</v>
      </c>
      <c r="L231" s="236">
        <v>21</v>
      </c>
      <c r="M231" s="236">
        <f>G231*(1+L231/100)</f>
        <v>0</v>
      </c>
      <c r="N231" s="234">
        <v>1</v>
      </c>
      <c r="O231" s="234">
        <f>ROUND(E231*N231,2)</f>
        <v>6.95</v>
      </c>
      <c r="P231" s="234">
        <v>0</v>
      </c>
      <c r="Q231" s="234">
        <f>ROUND(E231*P231,2)</f>
        <v>0</v>
      </c>
      <c r="R231" s="236" t="s">
        <v>201</v>
      </c>
      <c r="S231" s="236" t="s">
        <v>145</v>
      </c>
      <c r="T231" s="237" t="s">
        <v>145</v>
      </c>
      <c r="U231" s="221">
        <v>0.40600000000000003</v>
      </c>
      <c r="V231" s="221">
        <f>ROUND(E231*U231,2)</f>
        <v>2.82</v>
      </c>
      <c r="W231" s="221"/>
      <c r="X231" s="221" t="s">
        <v>185</v>
      </c>
      <c r="Y231" s="221" t="s">
        <v>141</v>
      </c>
      <c r="Z231" s="210"/>
      <c r="AA231" s="210"/>
      <c r="AB231" s="210"/>
      <c r="AC231" s="210"/>
      <c r="AD231" s="210"/>
      <c r="AE231" s="210"/>
      <c r="AF231" s="210"/>
      <c r="AG231" s="210" t="s">
        <v>186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2" x14ac:dyDescent="0.2">
      <c r="A232" s="217"/>
      <c r="B232" s="218"/>
      <c r="C232" s="261" t="s">
        <v>453</v>
      </c>
      <c r="D232" s="257"/>
      <c r="E232" s="257"/>
      <c r="F232" s="257"/>
      <c r="G232" s="257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188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2" x14ac:dyDescent="0.2">
      <c r="A233" s="217"/>
      <c r="B233" s="218"/>
      <c r="C233" s="262" t="s">
        <v>464</v>
      </c>
      <c r="D233" s="255"/>
      <c r="E233" s="256">
        <v>6.9463699999999999</v>
      </c>
      <c r="F233" s="221"/>
      <c r="G233" s="221"/>
      <c r="H233" s="221"/>
      <c r="I233" s="221"/>
      <c r="J233" s="221"/>
      <c r="K233" s="221"/>
      <c r="L233" s="221"/>
      <c r="M233" s="221"/>
      <c r="N233" s="220"/>
      <c r="O233" s="220"/>
      <c r="P233" s="220"/>
      <c r="Q233" s="220"/>
      <c r="R233" s="221"/>
      <c r="S233" s="221"/>
      <c r="T233" s="221"/>
      <c r="U233" s="221"/>
      <c r="V233" s="221"/>
      <c r="W233" s="221"/>
      <c r="X233" s="221"/>
      <c r="Y233" s="221"/>
      <c r="Z233" s="210"/>
      <c r="AA233" s="210"/>
      <c r="AB233" s="210"/>
      <c r="AC233" s="210"/>
      <c r="AD233" s="210"/>
      <c r="AE233" s="210"/>
      <c r="AF233" s="210"/>
      <c r="AG233" s="210" t="s">
        <v>190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ht="22.5" outlineLevel="1" x14ac:dyDescent="0.2">
      <c r="A234" s="231">
        <v>59</v>
      </c>
      <c r="B234" s="232" t="s">
        <v>465</v>
      </c>
      <c r="C234" s="249" t="s">
        <v>466</v>
      </c>
      <c r="D234" s="233" t="s">
        <v>183</v>
      </c>
      <c r="E234" s="234">
        <v>2.52</v>
      </c>
      <c r="F234" s="235"/>
      <c r="G234" s="236">
        <f>ROUND(E234*F234,2)</f>
        <v>0</v>
      </c>
      <c r="H234" s="235"/>
      <c r="I234" s="236">
        <f>ROUND(E234*H234,2)</f>
        <v>0</v>
      </c>
      <c r="J234" s="235"/>
      <c r="K234" s="236">
        <f>ROUND(E234*J234,2)</f>
        <v>0</v>
      </c>
      <c r="L234" s="236">
        <v>21</v>
      </c>
      <c r="M234" s="236">
        <f>G234*(1+L234/100)</f>
        <v>0</v>
      </c>
      <c r="N234" s="234">
        <v>0.10255</v>
      </c>
      <c r="O234" s="234">
        <f>ROUND(E234*N234,2)</f>
        <v>0.26</v>
      </c>
      <c r="P234" s="234">
        <v>0</v>
      </c>
      <c r="Q234" s="234">
        <f>ROUND(E234*P234,2)</f>
        <v>0</v>
      </c>
      <c r="R234" s="236" t="s">
        <v>201</v>
      </c>
      <c r="S234" s="236" t="s">
        <v>145</v>
      </c>
      <c r="T234" s="237" t="s">
        <v>145</v>
      </c>
      <c r="U234" s="221">
        <v>0.111</v>
      </c>
      <c r="V234" s="221">
        <f>ROUND(E234*U234,2)</f>
        <v>0.28000000000000003</v>
      </c>
      <c r="W234" s="221"/>
      <c r="X234" s="221" t="s">
        <v>185</v>
      </c>
      <c r="Y234" s="221" t="s">
        <v>141</v>
      </c>
      <c r="Z234" s="210"/>
      <c r="AA234" s="210"/>
      <c r="AB234" s="210"/>
      <c r="AC234" s="210"/>
      <c r="AD234" s="210"/>
      <c r="AE234" s="210"/>
      <c r="AF234" s="210"/>
      <c r="AG234" s="210" t="s">
        <v>186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62" t="s">
        <v>467</v>
      </c>
      <c r="D235" s="255"/>
      <c r="E235" s="256">
        <v>2.52</v>
      </c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190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2.5" outlineLevel="1" x14ac:dyDescent="0.2">
      <c r="A236" s="238">
        <v>60</v>
      </c>
      <c r="B236" s="239" t="s">
        <v>468</v>
      </c>
      <c r="C236" s="248" t="s">
        <v>469</v>
      </c>
      <c r="D236" s="240" t="s">
        <v>183</v>
      </c>
      <c r="E236" s="241">
        <v>35.880000000000003</v>
      </c>
      <c r="F236" s="242"/>
      <c r="G236" s="243">
        <f>ROUND(E236*F236,2)</f>
        <v>0</v>
      </c>
      <c r="H236" s="242"/>
      <c r="I236" s="243">
        <f>ROUND(E236*H236,2)</f>
        <v>0</v>
      </c>
      <c r="J236" s="242"/>
      <c r="K236" s="243">
        <f>ROUND(E236*J236,2)</f>
        <v>0</v>
      </c>
      <c r="L236" s="243">
        <v>21</v>
      </c>
      <c r="M236" s="243">
        <f>G236*(1+L236/100)</f>
        <v>0</v>
      </c>
      <c r="N236" s="241">
        <v>0.15382000000000001</v>
      </c>
      <c r="O236" s="241">
        <f>ROUND(E236*N236,2)</f>
        <v>5.52</v>
      </c>
      <c r="P236" s="241">
        <v>0</v>
      </c>
      <c r="Q236" s="241">
        <f>ROUND(E236*P236,2)</f>
        <v>0</v>
      </c>
      <c r="R236" s="243" t="s">
        <v>201</v>
      </c>
      <c r="S236" s="243" t="s">
        <v>145</v>
      </c>
      <c r="T236" s="244" t="s">
        <v>145</v>
      </c>
      <c r="U236" s="221">
        <v>0.123</v>
      </c>
      <c r="V236" s="221">
        <f>ROUND(E236*U236,2)</f>
        <v>4.41</v>
      </c>
      <c r="W236" s="221"/>
      <c r="X236" s="221" t="s">
        <v>185</v>
      </c>
      <c r="Y236" s="221" t="s">
        <v>141</v>
      </c>
      <c r="Z236" s="210"/>
      <c r="AA236" s="210"/>
      <c r="AB236" s="210"/>
      <c r="AC236" s="210"/>
      <c r="AD236" s="210"/>
      <c r="AE236" s="210"/>
      <c r="AF236" s="210"/>
      <c r="AG236" s="210" t="s">
        <v>186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31">
        <v>61</v>
      </c>
      <c r="B237" s="232" t="s">
        <v>470</v>
      </c>
      <c r="C237" s="249" t="s">
        <v>471</v>
      </c>
      <c r="D237" s="233" t="s">
        <v>183</v>
      </c>
      <c r="E237" s="234">
        <v>1.8</v>
      </c>
      <c r="F237" s="235"/>
      <c r="G237" s="236">
        <f>ROUND(E237*F237,2)</f>
        <v>0</v>
      </c>
      <c r="H237" s="235"/>
      <c r="I237" s="236">
        <f>ROUND(E237*H237,2)</f>
        <v>0</v>
      </c>
      <c r="J237" s="235"/>
      <c r="K237" s="236">
        <f>ROUND(E237*J237,2)</f>
        <v>0</v>
      </c>
      <c r="L237" s="236">
        <v>21</v>
      </c>
      <c r="M237" s="236">
        <f>G237*(1+L237/100)</f>
        <v>0</v>
      </c>
      <c r="N237" s="234">
        <v>7.1999999999999995E-2</v>
      </c>
      <c r="O237" s="234">
        <f>ROUND(E237*N237,2)</f>
        <v>0.13</v>
      </c>
      <c r="P237" s="234">
        <v>0</v>
      </c>
      <c r="Q237" s="234">
        <f>ROUND(E237*P237,2)</f>
        <v>0</v>
      </c>
      <c r="R237" s="236" t="s">
        <v>201</v>
      </c>
      <c r="S237" s="236" t="s">
        <v>145</v>
      </c>
      <c r="T237" s="237" t="s">
        <v>145</v>
      </c>
      <c r="U237" s="221">
        <v>0.375</v>
      </c>
      <c r="V237" s="221">
        <f>ROUND(E237*U237,2)</f>
        <v>0.68</v>
      </c>
      <c r="W237" s="221"/>
      <c r="X237" s="221" t="s">
        <v>185</v>
      </c>
      <c r="Y237" s="221" t="s">
        <v>141</v>
      </c>
      <c r="Z237" s="210"/>
      <c r="AA237" s="210"/>
      <c r="AB237" s="210"/>
      <c r="AC237" s="210"/>
      <c r="AD237" s="210"/>
      <c r="AE237" s="210"/>
      <c r="AF237" s="210"/>
      <c r="AG237" s="210" t="s">
        <v>186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2.5" outlineLevel="2" x14ac:dyDescent="0.2">
      <c r="A238" s="217"/>
      <c r="B238" s="218"/>
      <c r="C238" s="261" t="s">
        <v>472</v>
      </c>
      <c r="D238" s="257"/>
      <c r="E238" s="257"/>
      <c r="F238" s="257"/>
      <c r="G238" s="257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188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46" t="str">
        <f>C238</f>
        <v>komunikací pro pěší do velikosti dlaždic 0,25 m2 s provedením lože do tl. 30 mm, s vyplněním spár a se smetením přebytečného materiálu na vzdálenost do 3 m</v>
      </c>
      <c r="BB238" s="210"/>
      <c r="BC238" s="210"/>
      <c r="BD238" s="210"/>
      <c r="BE238" s="210"/>
      <c r="BF238" s="210"/>
      <c r="BG238" s="210"/>
      <c r="BH238" s="210"/>
    </row>
    <row r="239" spans="1:60" outlineLevel="2" x14ac:dyDescent="0.2">
      <c r="A239" s="217"/>
      <c r="B239" s="218"/>
      <c r="C239" s="262" t="s">
        <v>473</v>
      </c>
      <c r="D239" s="255"/>
      <c r="E239" s="256">
        <v>1.8</v>
      </c>
      <c r="F239" s="221"/>
      <c r="G239" s="221"/>
      <c r="H239" s="221"/>
      <c r="I239" s="221"/>
      <c r="J239" s="221"/>
      <c r="K239" s="221"/>
      <c r="L239" s="221"/>
      <c r="M239" s="221"/>
      <c r="N239" s="220"/>
      <c r="O239" s="220"/>
      <c r="P239" s="220"/>
      <c r="Q239" s="220"/>
      <c r="R239" s="221"/>
      <c r="S239" s="221"/>
      <c r="T239" s="221"/>
      <c r="U239" s="221"/>
      <c r="V239" s="221"/>
      <c r="W239" s="221"/>
      <c r="X239" s="221"/>
      <c r="Y239" s="221"/>
      <c r="Z239" s="210"/>
      <c r="AA239" s="210"/>
      <c r="AB239" s="210"/>
      <c r="AC239" s="210"/>
      <c r="AD239" s="210"/>
      <c r="AE239" s="210"/>
      <c r="AF239" s="210"/>
      <c r="AG239" s="210" t="s">
        <v>190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x14ac:dyDescent="0.2">
      <c r="A240" s="224" t="s">
        <v>133</v>
      </c>
      <c r="B240" s="225" t="s">
        <v>81</v>
      </c>
      <c r="C240" s="247" t="s">
        <v>82</v>
      </c>
      <c r="D240" s="226"/>
      <c r="E240" s="227"/>
      <c r="F240" s="228"/>
      <c r="G240" s="228">
        <f>SUMIF(AG241:AG242,"&lt;&gt;NOR",G241:G242)</f>
        <v>0</v>
      </c>
      <c r="H240" s="228"/>
      <c r="I240" s="228">
        <f>SUM(I241:I242)</f>
        <v>0</v>
      </c>
      <c r="J240" s="228"/>
      <c r="K240" s="228">
        <f>SUM(K241:K242)</f>
        <v>0</v>
      </c>
      <c r="L240" s="228"/>
      <c r="M240" s="228">
        <f>SUM(M241:M242)</f>
        <v>0</v>
      </c>
      <c r="N240" s="227"/>
      <c r="O240" s="227">
        <f>SUM(O241:O242)</f>
        <v>7.0000000000000007E-2</v>
      </c>
      <c r="P240" s="227"/>
      <c r="Q240" s="227">
        <f>SUM(Q241:Q242)</f>
        <v>0</v>
      </c>
      <c r="R240" s="228"/>
      <c r="S240" s="228"/>
      <c r="T240" s="229"/>
      <c r="U240" s="223"/>
      <c r="V240" s="223">
        <f>SUM(V241:V242)</f>
        <v>0.6</v>
      </c>
      <c r="W240" s="223"/>
      <c r="X240" s="223"/>
      <c r="Y240" s="223"/>
      <c r="AG240" t="s">
        <v>134</v>
      </c>
    </row>
    <row r="241" spans="1:60" ht="22.5" outlineLevel="1" x14ac:dyDescent="0.2">
      <c r="A241" s="231">
        <v>62</v>
      </c>
      <c r="B241" s="232" t="s">
        <v>474</v>
      </c>
      <c r="C241" s="249" t="s">
        <v>475</v>
      </c>
      <c r="D241" s="233" t="s">
        <v>183</v>
      </c>
      <c r="E241" s="234">
        <v>1.5820000000000001</v>
      </c>
      <c r="F241" s="235"/>
      <c r="G241" s="236">
        <f>ROUND(E241*F241,2)</f>
        <v>0</v>
      </c>
      <c r="H241" s="235"/>
      <c r="I241" s="236">
        <f>ROUND(E241*H241,2)</f>
        <v>0</v>
      </c>
      <c r="J241" s="235"/>
      <c r="K241" s="236">
        <f>ROUND(E241*J241,2)</f>
        <v>0</v>
      </c>
      <c r="L241" s="236">
        <v>21</v>
      </c>
      <c r="M241" s="236">
        <f>G241*(1+L241/100)</f>
        <v>0</v>
      </c>
      <c r="N241" s="234">
        <v>4.7199999999999999E-2</v>
      </c>
      <c r="O241" s="234">
        <f>ROUND(E241*N241,2)</f>
        <v>7.0000000000000007E-2</v>
      </c>
      <c r="P241" s="234">
        <v>0</v>
      </c>
      <c r="Q241" s="234">
        <f>ROUND(E241*P241,2)</f>
        <v>0</v>
      </c>
      <c r="R241" s="236"/>
      <c r="S241" s="236" t="s">
        <v>138</v>
      </c>
      <c r="T241" s="237" t="s">
        <v>139</v>
      </c>
      <c r="U241" s="221">
        <v>0.377</v>
      </c>
      <c r="V241" s="221">
        <f>ROUND(E241*U241,2)</f>
        <v>0.6</v>
      </c>
      <c r="W241" s="221"/>
      <c r="X241" s="221" t="s">
        <v>185</v>
      </c>
      <c r="Y241" s="221" t="s">
        <v>141</v>
      </c>
      <c r="Z241" s="210"/>
      <c r="AA241" s="210"/>
      <c r="AB241" s="210"/>
      <c r="AC241" s="210"/>
      <c r="AD241" s="210"/>
      <c r="AE241" s="210"/>
      <c r="AF241" s="210"/>
      <c r="AG241" s="210" t="s">
        <v>476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2" x14ac:dyDescent="0.2">
      <c r="A242" s="217"/>
      <c r="B242" s="218"/>
      <c r="C242" s="262" t="s">
        <v>477</v>
      </c>
      <c r="D242" s="255"/>
      <c r="E242" s="256">
        <v>1.5820000000000001</v>
      </c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190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x14ac:dyDescent="0.2">
      <c r="A243" s="224" t="s">
        <v>133</v>
      </c>
      <c r="B243" s="225" t="s">
        <v>83</v>
      </c>
      <c r="C243" s="247" t="s">
        <v>84</v>
      </c>
      <c r="D243" s="226"/>
      <c r="E243" s="227"/>
      <c r="F243" s="228"/>
      <c r="G243" s="228">
        <f>SUMIF(AG244:AG350,"&lt;&gt;NOR",G244:G350)</f>
        <v>0</v>
      </c>
      <c r="H243" s="228"/>
      <c r="I243" s="228">
        <f>SUM(I244:I350)</f>
        <v>0</v>
      </c>
      <c r="J243" s="228"/>
      <c r="K243" s="228">
        <f>SUM(K244:K350)</f>
        <v>0</v>
      </c>
      <c r="L243" s="228"/>
      <c r="M243" s="228">
        <f>SUM(M244:M350)</f>
        <v>0</v>
      </c>
      <c r="N243" s="227"/>
      <c r="O243" s="227">
        <f>SUM(O244:O350)</f>
        <v>18.950000000000003</v>
      </c>
      <c r="P243" s="227"/>
      <c r="Q243" s="227">
        <f>SUM(Q244:Q350)</f>
        <v>0</v>
      </c>
      <c r="R243" s="228"/>
      <c r="S243" s="228"/>
      <c r="T243" s="229"/>
      <c r="U243" s="223"/>
      <c r="V243" s="223">
        <f>SUM(V244:V350)</f>
        <v>178.35999999999999</v>
      </c>
      <c r="W243" s="223"/>
      <c r="X243" s="223"/>
      <c r="Y243" s="223"/>
      <c r="AG243" t="s">
        <v>134</v>
      </c>
    </row>
    <row r="244" spans="1:60" outlineLevel="1" x14ac:dyDescent="0.2">
      <c r="A244" s="238">
        <v>63</v>
      </c>
      <c r="B244" s="239" t="s">
        <v>478</v>
      </c>
      <c r="C244" s="248" t="s">
        <v>479</v>
      </c>
      <c r="D244" s="240" t="s">
        <v>193</v>
      </c>
      <c r="E244" s="241">
        <v>3</v>
      </c>
      <c r="F244" s="242"/>
      <c r="G244" s="243">
        <f>ROUND(E244*F244,2)</f>
        <v>0</v>
      </c>
      <c r="H244" s="242"/>
      <c r="I244" s="243">
        <f>ROUND(E244*H244,2)</f>
        <v>0</v>
      </c>
      <c r="J244" s="242"/>
      <c r="K244" s="243">
        <f>ROUND(E244*J244,2)</f>
        <v>0</v>
      </c>
      <c r="L244" s="243">
        <v>21</v>
      </c>
      <c r="M244" s="243">
        <f>G244*(1+L244/100)</f>
        <v>0</v>
      </c>
      <c r="N244" s="241">
        <v>0</v>
      </c>
      <c r="O244" s="241">
        <f>ROUND(E244*N244,2)</f>
        <v>0</v>
      </c>
      <c r="P244" s="241">
        <v>0</v>
      </c>
      <c r="Q244" s="241">
        <f>ROUND(E244*P244,2)</f>
        <v>0</v>
      </c>
      <c r="R244" s="243"/>
      <c r="S244" s="243" t="s">
        <v>145</v>
      </c>
      <c r="T244" s="244" t="s">
        <v>145</v>
      </c>
      <c r="U244" s="221">
        <v>0.32</v>
      </c>
      <c r="V244" s="221">
        <f>ROUND(E244*U244,2)</f>
        <v>0.96</v>
      </c>
      <c r="W244" s="221"/>
      <c r="X244" s="221" t="s">
        <v>185</v>
      </c>
      <c r="Y244" s="221" t="s">
        <v>141</v>
      </c>
      <c r="Z244" s="210"/>
      <c r="AA244" s="210"/>
      <c r="AB244" s="210"/>
      <c r="AC244" s="210"/>
      <c r="AD244" s="210"/>
      <c r="AE244" s="210"/>
      <c r="AF244" s="210"/>
      <c r="AG244" s="210" t="s">
        <v>186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ht="22.5" outlineLevel="1" x14ac:dyDescent="0.2">
      <c r="A245" s="231">
        <v>64</v>
      </c>
      <c r="B245" s="232" t="s">
        <v>480</v>
      </c>
      <c r="C245" s="249" t="s">
        <v>481</v>
      </c>
      <c r="D245" s="233" t="s">
        <v>220</v>
      </c>
      <c r="E245" s="234">
        <v>1</v>
      </c>
      <c r="F245" s="235"/>
      <c r="G245" s="236">
        <f>ROUND(E245*F245,2)</f>
        <v>0</v>
      </c>
      <c r="H245" s="235"/>
      <c r="I245" s="236">
        <f>ROUND(E245*H245,2)</f>
        <v>0</v>
      </c>
      <c r="J245" s="235"/>
      <c r="K245" s="236">
        <f>ROUND(E245*J245,2)</f>
        <v>0</v>
      </c>
      <c r="L245" s="236">
        <v>21</v>
      </c>
      <c r="M245" s="236">
        <f>G245*(1+L245/100)</f>
        <v>0</v>
      </c>
      <c r="N245" s="234">
        <v>2.0000000000000002E-5</v>
      </c>
      <c r="O245" s="234">
        <f>ROUND(E245*N245,2)</f>
        <v>0</v>
      </c>
      <c r="P245" s="234">
        <v>0</v>
      </c>
      <c r="Q245" s="234">
        <f>ROUND(E245*P245,2)</f>
        <v>0</v>
      </c>
      <c r="R245" s="236" t="s">
        <v>427</v>
      </c>
      <c r="S245" s="236" t="s">
        <v>145</v>
      </c>
      <c r="T245" s="237" t="s">
        <v>145</v>
      </c>
      <c r="U245" s="221">
        <v>0.34599999999999997</v>
      </c>
      <c r="V245" s="221">
        <f>ROUND(E245*U245,2)</f>
        <v>0.35</v>
      </c>
      <c r="W245" s="221"/>
      <c r="X245" s="221" t="s">
        <v>185</v>
      </c>
      <c r="Y245" s="221" t="s">
        <v>141</v>
      </c>
      <c r="Z245" s="210"/>
      <c r="AA245" s="210"/>
      <c r="AB245" s="210"/>
      <c r="AC245" s="210"/>
      <c r="AD245" s="210"/>
      <c r="AE245" s="210"/>
      <c r="AF245" s="210"/>
      <c r="AG245" s="210" t="s">
        <v>186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61" t="s">
        <v>482</v>
      </c>
      <c r="D246" s="257"/>
      <c r="E246" s="257"/>
      <c r="F246" s="257"/>
      <c r="G246" s="257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188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22.5" outlineLevel="1" x14ac:dyDescent="0.2">
      <c r="A247" s="231">
        <v>65</v>
      </c>
      <c r="B247" s="232" t="s">
        <v>483</v>
      </c>
      <c r="C247" s="249" t="s">
        <v>484</v>
      </c>
      <c r="D247" s="233" t="s">
        <v>220</v>
      </c>
      <c r="E247" s="234">
        <v>9.6</v>
      </c>
      <c r="F247" s="235"/>
      <c r="G247" s="236">
        <f>ROUND(E247*F247,2)</f>
        <v>0</v>
      </c>
      <c r="H247" s="235"/>
      <c r="I247" s="236">
        <f>ROUND(E247*H247,2)</f>
        <v>0</v>
      </c>
      <c r="J247" s="235"/>
      <c r="K247" s="236">
        <f>ROUND(E247*J247,2)</f>
        <v>0</v>
      </c>
      <c r="L247" s="236">
        <v>21</v>
      </c>
      <c r="M247" s="236">
        <f>G247*(1+L247/100)</f>
        <v>0</v>
      </c>
      <c r="N247" s="234">
        <v>2.0000000000000002E-5</v>
      </c>
      <c r="O247" s="234">
        <f>ROUND(E247*N247,2)</f>
        <v>0</v>
      </c>
      <c r="P247" s="234">
        <v>0</v>
      </c>
      <c r="Q247" s="234">
        <f>ROUND(E247*P247,2)</f>
        <v>0</v>
      </c>
      <c r="R247" s="236" t="s">
        <v>427</v>
      </c>
      <c r="S247" s="236" t="s">
        <v>145</v>
      </c>
      <c r="T247" s="237" t="s">
        <v>145</v>
      </c>
      <c r="U247" s="221">
        <v>0.35399999999999998</v>
      </c>
      <c r="V247" s="221">
        <f>ROUND(E247*U247,2)</f>
        <v>3.4</v>
      </c>
      <c r="W247" s="221"/>
      <c r="X247" s="221" t="s">
        <v>185</v>
      </c>
      <c r="Y247" s="221" t="s">
        <v>141</v>
      </c>
      <c r="Z247" s="210"/>
      <c r="AA247" s="210"/>
      <c r="AB247" s="210"/>
      <c r="AC247" s="210"/>
      <c r="AD247" s="210"/>
      <c r="AE247" s="210"/>
      <c r="AF247" s="210"/>
      <c r="AG247" s="210" t="s">
        <v>186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61" t="s">
        <v>482</v>
      </c>
      <c r="D248" s="257"/>
      <c r="E248" s="257"/>
      <c r="F248" s="257"/>
      <c r="G248" s="257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188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ht="22.5" outlineLevel="1" x14ac:dyDescent="0.2">
      <c r="A249" s="231">
        <v>66</v>
      </c>
      <c r="B249" s="232" t="s">
        <v>485</v>
      </c>
      <c r="C249" s="249" t="s">
        <v>486</v>
      </c>
      <c r="D249" s="233" t="s">
        <v>220</v>
      </c>
      <c r="E249" s="234">
        <v>18</v>
      </c>
      <c r="F249" s="235"/>
      <c r="G249" s="236">
        <f>ROUND(E249*F249,2)</f>
        <v>0</v>
      </c>
      <c r="H249" s="235"/>
      <c r="I249" s="236">
        <f>ROUND(E249*H249,2)</f>
        <v>0</v>
      </c>
      <c r="J249" s="235"/>
      <c r="K249" s="236">
        <f>ROUND(E249*J249,2)</f>
        <v>0</v>
      </c>
      <c r="L249" s="236">
        <v>21</v>
      </c>
      <c r="M249" s="236">
        <f>G249*(1+L249/100)</f>
        <v>0</v>
      </c>
      <c r="N249" s="234">
        <v>3.0000000000000001E-5</v>
      </c>
      <c r="O249" s="234">
        <f>ROUND(E249*N249,2)</f>
        <v>0</v>
      </c>
      <c r="P249" s="234">
        <v>0</v>
      </c>
      <c r="Q249" s="234">
        <f>ROUND(E249*P249,2)</f>
        <v>0</v>
      </c>
      <c r="R249" s="236" t="s">
        <v>427</v>
      </c>
      <c r="S249" s="236" t="s">
        <v>145</v>
      </c>
      <c r="T249" s="237" t="s">
        <v>145</v>
      </c>
      <c r="U249" s="221">
        <v>0.41699999999999998</v>
      </c>
      <c r="V249" s="221">
        <f>ROUND(E249*U249,2)</f>
        <v>7.51</v>
      </c>
      <c r="W249" s="221"/>
      <c r="X249" s="221" t="s">
        <v>185</v>
      </c>
      <c r="Y249" s="221" t="s">
        <v>141</v>
      </c>
      <c r="Z249" s="210"/>
      <c r="AA249" s="210"/>
      <c r="AB249" s="210"/>
      <c r="AC249" s="210"/>
      <c r="AD249" s="210"/>
      <c r="AE249" s="210"/>
      <c r="AF249" s="210"/>
      <c r="AG249" s="210" t="s">
        <v>186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17"/>
      <c r="B250" s="218"/>
      <c r="C250" s="261" t="s">
        <v>482</v>
      </c>
      <c r="D250" s="257"/>
      <c r="E250" s="257"/>
      <c r="F250" s="257"/>
      <c r="G250" s="257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188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2" x14ac:dyDescent="0.2">
      <c r="A251" s="217"/>
      <c r="B251" s="218"/>
      <c r="C251" s="262" t="s">
        <v>487</v>
      </c>
      <c r="D251" s="255"/>
      <c r="E251" s="256">
        <v>18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190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ht="22.5" outlineLevel="1" x14ac:dyDescent="0.2">
      <c r="A252" s="231">
        <v>67</v>
      </c>
      <c r="B252" s="232" t="s">
        <v>488</v>
      </c>
      <c r="C252" s="249" t="s">
        <v>489</v>
      </c>
      <c r="D252" s="233" t="s">
        <v>220</v>
      </c>
      <c r="E252" s="234">
        <v>13</v>
      </c>
      <c r="F252" s="235"/>
      <c r="G252" s="236">
        <f>ROUND(E252*F252,2)</f>
        <v>0</v>
      </c>
      <c r="H252" s="235"/>
      <c r="I252" s="236">
        <f>ROUND(E252*H252,2)</f>
        <v>0</v>
      </c>
      <c r="J252" s="235"/>
      <c r="K252" s="236">
        <f>ROUND(E252*J252,2)</f>
        <v>0</v>
      </c>
      <c r="L252" s="236">
        <v>21</v>
      </c>
      <c r="M252" s="236">
        <f>G252*(1+L252/100)</f>
        <v>0</v>
      </c>
      <c r="N252" s="234">
        <v>3.0000000000000001E-5</v>
      </c>
      <c r="O252" s="234">
        <f>ROUND(E252*N252,2)</f>
        <v>0</v>
      </c>
      <c r="P252" s="234">
        <v>0</v>
      </c>
      <c r="Q252" s="234">
        <f>ROUND(E252*P252,2)</f>
        <v>0</v>
      </c>
      <c r="R252" s="236" t="s">
        <v>427</v>
      </c>
      <c r="S252" s="236" t="s">
        <v>145</v>
      </c>
      <c r="T252" s="237" t="s">
        <v>145</v>
      </c>
      <c r="U252" s="221">
        <v>0.498</v>
      </c>
      <c r="V252" s="221">
        <f>ROUND(E252*U252,2)</f>
        <v>6.47</v>
      </c>
      <c r="W252" s="221"/>
      <c r="X252" s="221" t="s">
        <v>185</v>
      </c>
      <c r="Y252" s="221" t="s">
        <v>141</v>
      </c>
      <c r="Z252" s="210"/>
      <c r="AA252" s="210"/>
      <c r="AB252" s="210"/>
      <c r="AC252" s="210"/>
      <c r="AD252" s="210"/>
      <c r="AE252" s="210"/>
      <c r="AF252" s="210"/>
      <c r="AG252" s="210" t="s">
        <v>186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61" t="s">
        <v>482</v>
      </c>
      <c r="D253" s="257"/>
      <c r="E253" s="257"/>
      <c r="F253" s="257"/>
      <c r="G253" s="257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188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1" x14ac:dyDescent="0.2">
      <c r="A254" s="231">
        <v>68</v>
      </c>
      <c r="B254" s="232" t="s">
        <v>490</v>
      </c>
      <c r="C254" s="249" t="s">
        <v>491</v>
      </c>
      <c r="D254" s="233" t="s">
        <v>220</v>
      </c>
      <c r="E254" s="234">
        <v>60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4">
        <v>4.0000000000000003E-5</v>
      </c>
      <c r="O254" s="234">
        <f>ROUND(E254*N254,2)</f>
        <v>0</v>
      </c>
      <c r="P254" s="234">
        <v>0</v>
      </c>
      <c r="Q254" s="234">
        <f>ROUND(E254*P254,2)</f>
        <v>0</v>
      </c>
      <c r="R254" s="236" t="s">
        <v>427</v>
      </c>
      <c r="S254" s="236" t="s">
        <v>145</v>
      </c>
      <c r="T254" s="237" t="s">
        <v>145</v>
      </c>
      <c r="U254" s="221">
        <v>0.84599999999999997</v>
      </c>
      <c r="V254" s="221">
        <f>ROUND(E254*U254,2)</f>
        <v>50.76</v>
      </c>
      <c r="W254" s="221"/>
      <c r="X254" s="221" t="s">
        <v>185</v>
      </c>
      <c r="Y254" s="221" t="s">
        <v>141</v>
      </c>
      <c r="Z254" s="210"/>
      <c r="AA254" s="210"/>
      <c r="AB254" s="210"/>
      <c r="AC254" s="210"/>
      <c r="AD254" s="210"/>
      <c r="AE254" s="210"/>
      <c r="AF254" s="210"/>
      <c r="AG254" s="210" t="s">
        <v>186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61" t="s">
        <v>482</v>
      </c>
      <c r="D255" s="257"/>
      <c r="E255" s="257"/>
      <c r="F255" s="257"/>
      <c r="G255" s="257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188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">
      <c r="A256" s="231">
        <v>69</v>
      </c>
      <c r="B256" s="232" t="s">
        <v>492</v>
      </c>
      <c r="C256" s="249" t="s">
        <v>493</v>
      </c>
      <c r="D256" s="233" t="s">
        <v>193</v>
      </c>
      <c r="E256" s="234">
        <v>1</v>
      </c>
      <c r="F256" s="235"/>
      <c r="G256" s="236">
        <f>ROUND(E256*F256,2)</f>
        <v>0</v>
      </c>
      <c r="H256" s="235"/>
      <c r="I256" s="236">
        <f>ROUND(E256*H256,2)</f>
        <v>0</v>
      </c>
      <c r="J256" s="235"/>
      <c r="K256" s="236">
        <f>ROUND(E256*J256,2)</f>
        <v>0</v>
      </c>
      <c r="L256" s="236">
        <v>21</v>
      </c>
      <c r="M256" s="236">
        <f>G256*(1+L256/100)</f>
        <v>0</v>
      </c>
      <c r="N256" s="234">
        <v>6.0000000000000002E-5</v>
      </c>
      <c r="O256" s="234">
        <f>ROUND(E256*N256,2)</f>
        <v>0</v>
      </c>
      <c r="P256" s="234">
        <v>0</v>
      </c>
      <c r="Q256" s="234">
        <f>ROUND(E256*P256,2)</f>
        <v>0</v>
      </c>
      <c r="R256" s="236" t="s">
        <v>427</v>
      </c>
      <c r="S256" s="236" t="s">
        <v>145</v>
      </c>
      <c r="T256" s="237" t="s">
        <v>145</v>
      </c>
      <c r="U256" s="221">
        <v>0.249</v>
      </c>
      <c r="V256" s="221">
        <f>ROUND(E256*U256,2)</f>
        <v>0.25</v>
      </c>
      <c r="W256" s="221"/>
      <c r="X256" s="221" t="s">
        <v>185</v>
      </c>
      <c r="Y256" s="221" t="s">
        <v>141</v>
      </c>
      <c r="Z256" s="210"/>
      <c r="AA256" s="210"/>
      <c r="AB256" s="210"/>
      <c r="AC256" s="210"/>
      <c r="AD256" s="210"/>
      <c r="AE256" s="210"/>
      <c r="AF256" s="210"/>
      <c r="AG256" s="210" t="s">
        <v>186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17"/>
      <c r="B257" s="218"/>
      <c r="C257" s="261" t="s">
        <v>494</v>
      </c>
      <c r="D257" s="257"/>
      <c r="E257" s="257"/>
      <c r="F257" s="257"/>
      <c r="G257" s="257"/>
      <c r="H257" s="221"/>
      <c r="I257" s="221"/>
      <c r="J257" s="221"/>
      <c r="K257" s="221"/>
      <c r="L257" s="221"/>
      <c r="M257" s="221"/>
      <c r="N257" s="220"/>
      <c r="O257" s="220"/>
      <c r="P257" s="220"/>
      <c r="Q257" s="220"/>
      <c r="R257" s="221"/>
      <c r="S257" s="221"/>
      <c r="T257" s="221"/>
      <c r="U257" s="221"/>
      <c r="V257" s="221"/>
      <c r="W257" s="221"/>
      <c r="X257" s="221"/>
      <c r="Y257" s="221"/>
      <c r="Z257" s="210"/>
      <c r="AA257" s="210"/>
      <c r="AB257" s="210"/>
      <c r="AC257" s="210"/>
      <c r="AD257" s="210"/>
      <c r="AE257" s="210"/>
      <c r="AF257" s="210"/>
      <c r="AG257" s="210" t="s">
        <v>188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1" x14ac:dyDescent="0.2">
      <c r="A258" s="231">
        <v>70</v>
      </c>
      <c r="B258" s="232" t="s">
        <v>495</v>
      </c>
      <c r="C258" s="249" t="s">
        <v>496</v>
      </c>
      <c r="D258" s="233" t="s">
        <v>193</v>
      </c>
      <c r="E258" s="234">
        <v>1</v>
      </c>
      <c r="F258" s="235"/>
      <c r="G258" s="236">
        <f>ROUND(E258*F258,2)</f>
        <v>0</v>
      </c>
      <c r="H258" s="235"/>
      <c r="I258" s="236">
        <f>ROUND(E258*H258,2)</f>
        <v>0</v>
      </c>
      <c r="J258" s="235"/>
      <c r="K258" s="236">
        <f>ROUND(E258*J258,2)</f>
        <v>0</v>
      </c>
      <c r="L258" s="236">
        <v>21</v>
      </c>
      <c r="M258" s="236">
        <f>G258*(1+L258/100)</f>
        <v>0</v>
      </c>
      <c r="N258" s="234">
        <v>6.0000000000000002E-5</v>
      </c>
      <c r="O258" s="234">
        <f>ROUND(E258*N258,2)</f>
        <v>0</v>
      </c>
      <c r="P258" s="234">
        <v>0</v>
      </c>
      <c r="Q258" s="234">
        <f>ROUND(E258*P258,2)</f>
        <v>0</v>
      </c>
      <c r="R258" s="236" t="s">
        <v>427</v>
      </c>
      <c r="S258" s="236" t="s">
        <v>145</v>
      </c>
      <c r="T258" s="237" t="s">
        <v>145</v>
      </c>
      <c r="U258" s="221">
        <v>0.26100000000000001</v>
      </c>
      <c r="V258" s="221">
        <f>ROUND(E258*U258,2)</f>
        <v>0.26</v>
      </c>
      <c r="W258" s="221"/>
      <c r="X258" s="221" t="s">
        <v>185</v>
      </c>
      <c r="Y258" s="221" t="s">
        <v>141</v>
      </c>
      <c r="Z258" s="210"/>
      <c r="AA258" s="210"/>
      <c r="AB258" s="210"/>
      <c r="AC258" s="210"/>
      <c r="AD258" s="210"/>
      <c r="AE258" s="210"/>
      <c r="AF258" s="210"/>
      <c r="AG258" s="210" t="s">
        <v>186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61" t="s">
        <v>494</v>
      </c>
      <c r="D259" s="257"/>
      <c r="E259" s="257"/>
      <c r="F259" s="257"/>
      <c r="G259" s="257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188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">
      <c r="A260" s="231">
        <v>71</v>
      </c>
      <c r="B260" s="232" t="s">
        <v>497</v>
      </c>
      <c r="C260" s="249" t="s">
        <v>498</v>
      </c>
      <c r="D260" s="233" t="s">
        <v>193</v>
      </c>
      <c r="E260" s="234">
        <v>4</v>
      </c>
      <c r="F260" s="235"/>
      <c r="G260" s="236">
        <f>ROUND(E260*F260,2)</f>
        <v>0</v>
      </c>
      <c r="H260" s="235"/>
      <c r="I260" s="236">
        <f>ROUND(E260*H260,2)</f>
        <v>0</v>
      </c>
      <c r="J260" s="235"/>
      <c r="K260" s="236">
        <f>ROUND(E260*J260,2)</f>
        <v>0</v>
      </c>
      <c r="L260" s="236">
        <v>21</v>
      </c>
      <c r="M260" s="236">
        <f>G260*(1+L260/100)</f>
        <v>0</v>
      </c>
      <c r="N260" s="234">
        <v>6.9999999999999994E-5</v>
      </c>
      <c r="O260" s="234">
        <f>ROUND(E260*N260,2)</f>
        <v>0</v>
      </c>
      <c r="P260" s="234">
        <v>0</v>
      </c>
      <c r="Q260" s="234">
        <f>ROUND(E260*P260,2)</f>
        <v>0</v>
      </c>
      <c r="R260" s="236" t="s">
        <v>427</v>
      </c>
      <c r="S260" s="236" t="s">
        <v>145</v>
      </c>
      <c r="T260" s="237" t="s">
        <v>145</v>
      </c>
      <c r="U260" s="221">
        <v>0.626</v>
      </c>
      <c r="V260" s="221">
        <f>ROUND(E260*U260,2)</f>
        <v>2.5</v>
      </c>
      <c r="W260" s="221"/>
      <c r="X260" s="221" t="s">
        <v>185</v>
      </c>
      <c r="Y260" s="221" t="s">
        <v>141</v>
      </c>
      <c r="Z260" s="210"/>
      <c r="AA260" s="210"/>
      <c r="AB260" s="210"/>
      <c r="AC260" s="210"/>
      <c r="AD260" s="210"/>
      <c r="AE260" s="210"/>
      <c r="AF260" s="210"/>
      <c r="AG260" s="210" t="s">
        <v>186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2" x14ac:dyDescent="0.2">
      <c r="A261" s="217"/>
      <c r="B261" s="218"/>
      <c r="C261" s="261" t="s">
        <v>494</v>
      </c>
      <c r="D261" s="257"/>
      <c r="E261" s="257"/>
      <c r="F261" s="257"/>
      <c r="G261" s="257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188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">
      <c r="A262" s="231">
        <v>72</v>
      </c>
      <c r="B262" s="232" t="s">
        <v>499</v>
      </c>
      <c r="C262" s="249" t="s">
        <v>500</v>
      </c>
      <c r="D262" s="233" t="s">
        <v>193</v>
      </c>
      <c r="E262" s="234">
        <v>1</v>
      </c>
      <c r="F262" s="235"/>
      <c r="G262" s="236">
        <f>ROUND(E262*F262,2)</f>
        <v>0</v>
      </c>
      <c r="H262" s="235"/>
      <c r="I262" s="236">
        <f>ROUND(E262*H262,2)</f>
        <v>0</v>
      </c>
      <c r="J262" s="235"/>
      <c r="K262" s="236">
        <f>ROUND(E262*J262,2)</f>
        <v>0</v>
      </c>
      <c r="L262" s="236">
        <v>21</v>
      </c>
      <c r="M262" s="236">
        <f>G262*(1+L262/100)</f>
        <v>0</v>
      </c>
      <c r="N262" s="234">
        <v>2.0000000000000002E-5</v>
      </c>
      <c r="O262" s="234">
        <f>ROUND(E262*N262,2)</f>
        <v>0</v>
      </c>
      <c r="P262" s="234">
        <v>0</v>
      </c>
      <c r="Q262" s="234">
        <f>ROUND(E262*P262,2)</f>
        <v>0</v>
      </c>
      <c r="R262" s="236" t="s">
        <v>427</v>
      </c>
      <c r="S262" s="236" t="s">
        <v>145</v>
      </c>
      <c r="T262" s="237" t="s">
        <v>145</v>
      </c>
      <c r="U262" s="221">
        <v>0.23499999999999999</v>
      </c>
      <c r="V262" s="221">
        <f>ROUND(E262*U262,2)</f>
        <v>0.24</v>
      </c>
      <c r="W262" s="221"/>
      <c r="X262" s="221" t="s">
        <v>185</v>
      </c>
      <c r="Y262" s="221" t="s">
        <v>141</v>
      </c>
      <c r="Z262" s="210"/>
      <c r="AA262" s="210"/>
      <c r="AB262" s="210"/>
      <c r="AC262" s="210"/>
      <c r="AD262" s="210"/>
      <c r="AE262" s="210"/>
      <c r="AF262" s="210"/>
      <c r="AG262" s="210" t="s">
        <v>186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17"/>
      <c r="B263" s="218"/>
      <c r="C263" s="261" t="s">
        <v>494</v>
      </c>
      <c r="D263" s="257"/>
      <c r="E263" s="257"/>
      <c r="F263" s="257"/>
      <c r="G263" s="257"/>
      <c r="H263" s="221"/>
      <c r="I263" s="221"/>
      <c r="J263" s="221"/>
      <c r="K263" s="221"/>
      <c r="L263" s="221"/>
      <c r="M263" s="221"/>
      <c r="N263" s="220"/>
      <c r="O263" s="220"/>
      <c r="P263" s="220"/>
      <c r="Q263" s="220"/>
      <c r="R263" s="221"/>
      <c r="S263" s="221"/>
      <c r="T263" s="221"/>
      <c r="U263" s="221"/>
      <c r="V263" s="221"/>
      <c r="W263" s="221"/>
      <c r="X263" s="221"/>
      <c r="Y263" s="221"/>
      <c r="Z263" s="210"/>
      <c r="AA263" s="210"/>
      <c r="AB263" s="210"/>
      <c r="AC263" s="210"/>
      <c r="AD263" s="210"/>
      <c r="AE263" s="210"/>
      <c r="AF263" s="210"/>
      <c r="AG263" s="210" t="s">
        <v>188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1" x14ac:dyDescent="0.2">
      <c r="A264" s="231">
        <v>73</v>
      </c>
      <c r="B264" s="232" t="s">
        <v>501</v>
      </c>
      <c r="C264" s="249" t="s">
        <v>502</v>
      </c>
      <c r="D264" s="233" t="s">
        <v>193</v>
      </c>
      <c r="E264" s="234">
        <v>7</v>
      </c>
      <c r="F264" s="235"/>
      <c r="G264" s="236">
        <f>ROUND(E264*F264,2)</f>
        <v>0</v>
      </c>
      <c r="H264" s="235"/>
      <c r="I264" s="236">
        <f>ROUND(E264*H264,2)</f>
        <v>0</v>
      </c>
      <c r="J264" s="235"/>
      <c r="K264" s="236">
        <f>ROUND(E264*J264,2)</f>
        <v>0</v>
      </c>
      <c r="L264" s="236">
        <v>21</v>
      </c>
      <c r="M264" s="236">
        <f>G264*(1+L264/100)</f>
        <v>0</v>
      </c>
      <c r="N264" s="234">
        <v>2.0000000000000002E-5</v>
      </c>
      <c r="O264" s="234">
        <f>ROUND(E264*N264,2)</f>
        <v>0</v>
      </c>
      <c r="P264" s="234">
        <v>0</v>
      </c>
      <c r="Q264" s="234">
        <f>ROUND(E264*P264,2)</f>
        <v>0</v>
      </c>
      <c r="R264" s="236" t="s">
        <v>427</v>
      </c>
      <c r="S264" s="236" t="s">
        <v>145</v>
      </c>
      <c r="T264" s="237" t="s">
        <v>145</v>
      </c>
      <c r="U264" s="221">
        <v>0.23599999999999999</v>
      </c>
      <c r="V264" s="221">
        <f>ROUND(E264*U264,2)</f>
        <v>1.65</v>
      </c>
      <c r="W264" s="221"/>
      <c r="X264" s="221" t="s">
        <v>185</v>
      </c>
      <c r="Y264" s="221" t="s">
        <v>141</v>
      </c>
      <c r="Z264" s="210"/>
      <c r="AA264" s="210"/>
      <c r="AB264" s="210"/>
      <c r="AC264" s="210"/>
      <c r="AD264" s="210"/>
      <c r="AE264" s="210"/>
      <c r="AF264" s="210"/>
      <c r="AG264" s="210" t="s">
        <v>186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61" t="s">
        <v>494</v>
      </c>
      <c r="D265" s="257"/>
      <c r="E265" s="257"/>
      <c r="F265" s="257"/>
      <c r="G265" s="257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188</v>
      </c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2.5" outlineLevel="1" x14ac:dyDescent="0.2">
      <c r="A266" s="231">
        <v>74</v>
      </c>
      <c r="B266" s="232" t="s">
        <v>503</v>
      </c>
      <c r="C266" s="249" t="s">
        <v>504</v>
      </c>
      <c r="D266" s="233" t="s">
        <v>505</v>
      </c>
      <c r="E266" s="234">
        <v>1</v>
      </c>
      <c r="F266" s="235"/>
      <c r="G266" s="236">
        <f>ROUND(E266*F266,2)</f>
        <v>0</v>
      </c>
      <c r="H266" s="235"/>
      <c r="I266" s="236">
        <f>ROUND(E266*H266,2)</f>
        <v>0</v>
      </c>
      <c r="J266" s="235"/>
      <c r="K266" s="236">
        <f>ROUND(E266*J266,2)</f>
        <v>0</v>
      </c>
      <c r="L266" s="236">
        <v>21</v>
      </c>
      <c r="M266" s="236">
        <f>G266*(1+L266/100)</f>
        <v>0</v>
      </c>
      <c r="N266" s="234">
        <v>1.1E-4</v>
      </c>
      <c r="O266" s="234">
        <f>ROUND(E266*N266,2)</f>
        <v>0</v>
      </c>
      <c r="P266" s="234">
        <v>0</v>
      </c>
      <c r="Q266" s="234">
        <f>ROUND(E266*P266,2)</f>
        <v>0</v>
      </c>
      <c r="R266" s="236" t="s">
        <v>427</v>
      </c>
      <c r="S266" s="236" t="s">
        <v>145</v>
      </c>
      <c r="T266" s="237" t="s">
        <v>145</v>
      </c>
      <c r="U266" s="221">
        <v>6.6</v>
      </c>
      <c r="V266" s="221">
        <f>ROUND(E266*U266,2)</f>
        <v>6.6</v>
      </c>
      <c r="W266" s="221"/>
      <c r="X266" s="221" t="s">
        <v>185</v>
      </c>
      <c r="Y266" s="221" t="s">
        <v>141</v>
      </c>
      <c r="Z266" s="210"/>
      <c r="AA266" s="210"/>
      <c r="AB266" s="210"/>
      <c r="AC266" s="210"/>
      <c r="AD266" s="210"/>
      <c r="AE266" s="210"/>
      <c r="AF266" s="210"/>
      <c r="AG266" s="210" t="s">
        <v>186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61" t="s">
        <v>506</v>
      </c>
      <c r="D267" s="257"/>
      <c r="E267" s="257"/>
      <c r="F267" s="257"/>
      <c r="G267" s="257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188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1" x14ac:dyDescent="0.2">
      <c r="A268" s="231">
        <v>75</v>
      </c>
      <c r="B268" s="232" t="s">
        <v>507</v>
      </c>
      <c r="C268" s="249" t="s">
        <v>508</v>
      </c>
      <c r="D268" s="233" t="s">
        <v>505</v>
      </c>
      <c r="E268" s="234">
        <v>3</v>
      </c>
      <c r="F268" s="235"/>
      <c r="G268" s="236">
        <f>ROUND(E268*F268,2)</f>
        <v>0</v>
      </c>
      <c r="H268" s="235"/>
      <c r="I268" s="236">
        <f>ROUND(E268*H268,2)</f>
        <v>0</v>
      </c>
      <c r="J268" s="235"/>
      <c r="K268" s="236">
        <f>ROUND(E268*J268,2)</f>
        <v>0</v>
      </c>
      <c r="L268" s="236">
        <v>21</v>
      </c>
      <c r="M268" s="236">
        <f>G268*(1+L268/100)</f>
        <v>0</v>
      </c>
      <c r="N268" s="234">
        <v>1.2999999999999999E-4</v>
      </c>
      <c r="O268" s="234">
        <f>ROUND(E268*N268,2)</f>
        <v>0</v>
      </c>
      <c r="P268" s="234">
        <v>0</v>
      </c>
      <c r="Q268" s="234">
        <f>ROUND(E268*P268,2)</f>
        <v>0</v>
      </c>
      <c r="R268" s="236" t="s">
        <v>427</v>
      </c>
      <c r="S268" s="236" t="s">
        <v>145</v>
      </c>
      <c r="T268" s="237" t="s">
        <v>145</v>
      </c>
      <c r="U268" s="221">
        <v>7.5</v>
      </c>
      <c r="V268" s="221">
        <f>ROUND(E268*U268,2)</f>
        <v>22.5</v>
      </c>
      <c r="W268" s="221"/>
      <c r="X268" s="221" t="s">
        <v>185</v>
      </c>
      <c r="Y268" s="221" t="s">
        <v>141</v>
      </c>
      <c r="Z268" s="210"/>
      <c r="AA268" s="210"/>
      <c r="AB268" s="210"/>
      <c r="AC268" s="210"/>
      <c r="AD268" s="210"/>
      <c r="AE268" s="210"/>
      <c r="AF268" s="210"/>
      <c r="AG268" s="210" t="s">
        <v>186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61" t="s">
        <v>506</v>
      </c>
      <c r="D269" s="257"/>
      <c r="E269" s="257"/>
      <c r="F269" s="257"/>
      <c r="G269" s="257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188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2.5" outlineLevel="1" x14ac:dyDescent="0.2">
      <c r="A270" s="231">
        <v>76</v>
      </c>
      <c r="B270" s="232" t="s">
        <v>509</v>
      </c>
      <c r="C270" s="249" t="s">
        <v>510</v>
      </c>
      <c r="D270" s="233" t="s">
        <v>511</v>
      </c>
      <c r="E270" s="234">
        <v>9</v>
      </c>
      <c r="F270" s="235"/>
      <c r="G270" s="236">
        <f>ROUND(E270*F270,2)</f>
        <v>0</v>
      </c>
      <c r="H270" s="235"/>
      <c r="I270" s="236">
        <f>ROUND(E270*H270,2)</f>
        <v>0</v>
      </c>
      <c r="J270" s="235"/>
      <c r="K270" s="236">
        <f>ROUND(E270*J270,2)</f>
        <v>0</v>
      </c>
      <c r="L270" s="236">
        <v>21</v>
      </c>
      <c r="M270" s="236">
        <f>G270*(1+L270/100)</f>
        <v>0</v>
      </c>
      <c r="N270" s="234">
        <v>2.0000000000000002E-5</v>
      </c>
      <c r="O270" s="234">
        <f>ROUND(E270*N270,2)</f>
        <v>0</v>
      </c>
      <c r="P270" s="234">
        <v>0</v>
      </c>
      <c r="Q270" s="234">
        <f>ROUND(E270*P270,2)</f>
        <v>0</v>
      </c>
      <c r="R270" s="236" t="s">
        <v>427</v>
      </c>
      <c r="S270" s="236" t="s">
        <v>145</v>
      </c>
      <c r="T270" s="237" t="s">
        <v>145</v>
      </c>
      <c r="U270" s="221">
        <v>0.31</v>
      </c>
      <c r="V270" s="221">
        <f>ROUND(E270*U270,2)</f>
        <v>2.79</v>
      </c>
      <c r="W270" s="221"/>
      <c r="X270" s="221" t="s">
        <v>185</v>
      </c>
      <c r="Y270" s="221" t="s">
        <v>141</v>
      </c>
      <c r="Z270" s="210"/>
      <c r="AA270" s="210"/>
      <c r="AB270" s="210"/>
      <c r="AC270" s="210"/>
      <c r="AD270" s="210"/>
      <c r="AE270" s="210"/>
      <c r="AF270" s="210"/>
      <c r="AG270" s="210" t="s">
        <v>186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17"/>
      <c r="B271" s="218"/>
      <c r="C271" s="261" t="s">
        <v>506</v>
      </c>
      <c r="D271" s="257"/>
      <c r="E271" s="257"/>
      <c r="F271" s="257"/>
      <c r="G271" s="257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188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38">
        <v>77</v>
      </c>
      <c r="B272" s="239" t="s">
        <v>512</v>
      </c>
      <c r="C272" s="248" t="s">
        <v>513</v>
      </c>
      <c r="D272" s="240" t="s">
        <v>220</v>
      </c>
      <c r="E272" s="241">
        <v>86.5</v>
      </c>
      <c r="F272" s="242"/>
      <c r="G272" s="243">
        <f>ROUND(E272*F272,2)</f>
        <v>0</v>
      </c>
      <c r="H272" s="242"/>
      <c r="I272" s="243">
        <f>ROUND(E272*H272,2)</f>
        <v>0</v>
      </c>
      <c r="J272" s="242"/>
      <c r="K272" s="243">
        <f>ROUND(E272*J272,2)</f>
        <v>0</v>
      </c>
      <c r="L272" s="243">
        <v>21</v>
      </c>
      <c r="M272" s="243">
        <f>G272*(1+L272/100)</f>
        <v>0</v>
      </c>
      <c r="N272" s="241">
        <v>0</v>
      </c>
      <c r="O272" s="241">
        <f>ROUND(E272*N272,2)</f>
        <v>0</v>
      </c>
      <c r="P272" s="241">
        <v>0</v>
      </c>
      <c r="Q272" s="241">
        <f>ROUND(E272*P272,2)</f>
        <v>0</v>
      </c>
      <c r="R272" s="243" t="s">
        <v>427</v>
      </c>
      <c r="S272" s="243" t="s">
        <v>145</v>
      </c>
      <c r="T272" s="244" t="s">
        <v>145</v>
      </c>
      <c r="U272" s="221">
        <v>5.0999999999999997E-2</v>
      </c>
      <c r="V272" s="221">
        <f>ROUND(E272*U272,2)</f>
        <v>4.41</v>
      </c>
      <c r="W272" s="221"/>
      <c r="X272" s="221" t="s">
        <v>185</v>
      </c>
      <c r="Y272" s="221" t="s">
        <v>141</v>
      </c>
      <c r="Z272" s="210"/>
      <c r="AA272" s="210"/>
      <c r="AB272" s="210"/>
      <c r="AC272" s="210"/>
      <c r="AD272" s="210"/>
      <c r="AE272" s="210"/>
      <c r="AF272" s="210"/>
      <c r="AG272" s="210" t="s">
        <v>186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">
      <c r="A273" s="238">
        <v>78</v>
      </c>
      <c r="B273" s="239" t="s">
        <v>514</v>
      </c>
      <c r="C273" s="248" t="s">
        <v>515</v>
      </c>
      <c r="D273" s="240" t="s">
        <v>193</v>
      </c>
      <c r="E273" s="241">
        <v>1</v>
      </c>
      <c r="F273" s="242"/>
      <c r="G273" s="243">
        <f>ROUND(E273*F273,2)</f>
        <v>0</v>
      </c>
      <c r="H273" s="242"/>
      <c r="I273" s="243">
        <f>ROUND(E273*H273,2)</f>
        <v>0</v>
      </c>
      <c r="J273" s="242"/>
      <c r="K273" s="243">
        <f>ROUND(E273*J273,2)</f>
        <v>0</v>
      </c>
      <c r="L273" s="243">
        <v>21</v>
      </c>
      <c r="M273" s="243">
        <f>G273*(1+L273/100)</f>
        <v>0</v>
      </c>
      <c r="N273" s="241">
        <v>3.9030000000000002E-2</v>
      </c>
      <c r="O273" s="241">
        <f>ROUND(E273*N273,2)</f>
        <v>0.04</v>
      </c>
      <c r="P273" s="241">
        <v>0</v>
      </c>
      <c r="Q273" s="241">
        <f>ROUND(E273*P273,2)</f>
        <v>0</v>
      </c>
      <c r="R273" s="243" t="s">
        <v>427</v>
      </c>
      <c r="S273" s="243" t="s">
        <v>145</v>
      </c>
      <c r="T273" s="244" t="s">
        <v>145</v>
      </c>
      <c r="U273" s="221">
        <v>0.81699999999999995</v>
      </c>
      <c r="V273" s="221">
        <f>ROUND(E273*U273,2)</f>
        <v>0.82</v>
      </c>
      <c r="W273" s="221"/>
      <c r="X273" s="221" t="s">
        <v>185</v>
      </c>
      <c r="Y273" s="221" t="s">
        <v>141</v>
      </c>
      <c r="Z273" s="210"/>
      <c r="AA273" s="210"/>
      <c r="AB273" s="210"/>
      <c r="AC273" s="210"/>
      <c r="AD273" s="210"/>
      <c r="AE273" s="210"/>
      <c r="AF273" s="210"/>
      <c r="AG273" s="210" t="s">
        <v>186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31">
        <v>79</v>
      </c>
      <c r="B274" s="232" t="s">
        <v>516</v>
      </c>
      <c r="C274" s="249" t="s">
        <v>517</v>
      </c>
      <c r="D274" s="233" t="s">
        <v>193</v>
      </c>
      <c r="E274" s="234">
        <v>4</v>
      </c>
      <c r="F274" s="235"/>
      <c r="G274" s="236">
        <f>ROUND(E274*F274,2)</f>
        <v>0</v>
      </c>
      <c r="H274" s="235"/>
      <c r="I274" s="236">
        <f>ROUND(E274*H274,2)</f>
        <v>0</v>
      </c>
      <c r="J274" s="235"/>
      <c r="K274" s="236">
        <f>ROUND(E274*J274,2)</f>
        <v>0</v>
      </c>
      <c r="L274" s="236">
        <v>21</v>
      </c>
      <c r="M274" s="236">
        <f>G274*(1+L274/100)</f>
        <v>0</v>
      </c>
      <c r="N274" s="234">
        <v>0</v>
      </c>
      <c r="O274" s="234">
        <f>ROUND(E274*N274,2)</f>
        <v>0</v>
      </c>
      <c r="P274" s="234">
        <v>0</v>
      </c>
      <c r="Q274" s="234">
        <f>ROUND(E274*P274,2)</f>
        <v>0</v>
      </c>
      <c r="R274" s="236" t="s">
        <v>427</v>
      </c>
      <c r="S274" s="236" t="s">
        <v>145</v>
      </c>
      <c r="T274" s="237" t="s">
        <v>145</v>
      </c>
      <c r="U274" s="221">
        <v>0.79</v>
      </c>
      <c r="V274" s="221">
        <f>ROUND(E274*U274,2)</f>
        <v>3.16</v>
      </c>
      <c r="W274" s="221"/>
      <c r="X274" s="221" t="s">
        <v>185</v>
      </c>
      <c r="Y274" s="221" t="s">
        <v>141</v>
      </c>
      <c r="Z274" s="210"/>
      <c r="AA274" s="210"/>
      <c r="AB274" s="210"/>
      <c r="AC274" s="210"/>
      <c r="AD274" s="210"/>
      <c r="AE274" s="210"/>
      <c r="AF274" s="210"/>
      <c r="AG274" s="210" t="s">
        <v>208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61" t="s">
        <v>518</v>
      </c>
      <c r="D275" s="257"/>
      <c r="E275" s="257"/>
      <c r="F275" s="257"/>
      <c r="G275" s="257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188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31">
        <v>80</v>
      </c>
      <c r="B276" s="232" t="s">
        <v>519</v>
      </c>
      <c r="C276" s="249" t="s">
        <v>520</v>
      </c>
      <c r="D276" s="233" t="s">
        <v>193</v>
      </c>
      <c r="E276" s="234">
        <v>1</v>
      </c>
      <c r="F276" s="235"/>
      <c r="G276" s="236">
        <f>ROUND(E276*F276,2)</f>
        <v>0</v>
      </c>
      <c r="H276" s="235"/>
      <c r="I276" s="236">
        <f>ROUND(E276*H276,2)</f>
        <v>0</v>
      </c>
      <c r="J276" s="235"/>
      <c r="K276" s="236">
        <f>ROUND(E276*J276,2)</f>
        <v>0</v>
      </c>
      <c r="L276" s="236">
        <v>21</v>
      </c>
      <c r="M276" s="236">
        <f>G276*(1+L276/100)</f>
        <v>0</v>
      </c>
      <c r="N276" s="234">
        <v>0</v>
      </c>
      <c r="O276" s="234">
        <f>ROUND(E276*N276,2)</f>
        <v>0</v>
      </c>
      <c r="P276" s="234">
        <v>0</v>
      </c>
      <c r="Q276" s="234">
        <f>ROUND(E276*P276,2)</f>
        <v>0</v>
      </c>
      <c r="R276" s="236" t="s">
        <v>427</v>
      </c>
      <c r="S276" s="236" t="s">
        <v>145</v>
      </c>
      <c r="T276" s="237" t="s">
        <v>145</v>
      </c>
      <c r="U276" s="221">
        <v>0.94599999999999995</v>
      </c>
      <c r="V276" s="221">
        <f>ROUND(E276*U276,2)</f>
        <v>0.95</v>
      </c>
      <c r="W276" s="221"/>
      <c r="X276" s="221" t="s">
        <v>185</v>
      </c>
      <c r="Y276" s="221" t="s">
        <v>141</v>
      </c>
      <c r="Z276" s="210"/>
      <c r="AA276" s="210"/>
      <c r="AB276" s="210"/>
      <c r="AC276" s="210"/>
      <c r="AD276" s="210"/>
      <c r="AE276" s="210"/>
      <c r="AF276" s="210"/>
      <c r="AG276" s="210" t="s">
        <v>186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17"/>
      <c r="B277" s="218"/>
      <c r="C277" s="261" t="s">
        <v>518</v>
      </c>
      <c r="D277" s="257"/>
      <c r="E277" s="257"/>
      <c r="F277" s="257"/>
      <c r="G277" s="257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188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2.5" outlineLevel="1" x14ac:dyDescent="0.2">
      <c r="A278" s="231">
        <v>81</v>
      </c>
      <c r="B278" s="232" t="s">
        <v>521</v>
      </c>
      <c r="C278" s="249" t="s">
        <v>522</v>
      </c>
      <c r="D278" s="233" t="s">
        <v>193</v>
      </c>
      <c r="E278" s="234">
        <v>4</v>
      </c>
      <c r="F278" s="235"/>
      <c r="G278" s="236">
        <f>ROUND(E278*F278,2)</f>
        <v>0</v>
      </c>
      <c r="H278" s="235"/>
      <c r="I278" s="236">
        <f>ROUND(E278*H278,2)</f>
        <v>0</v>
      </c>
      <c r="J278" s="235"/>
      <c r="K278" s="236">
        <f>ROUND(E278*J278,2)</f>
        <v>0</v>
      </c>
      <c r="L278" s="236">
        <v>21</v>
      </c>
      <c r="M278" s="236">
        <f>G278*(1+L278/100)</f>
        <v>0</v>
      </c>
      <c r="N278" s="234">
        <v>0</v>
      </c>
      <c r="O278" s="234">
        <f>ROUND(E278*N278,2)</f>
        <v>0</v>
      </c>
      <c r="P278" s="234">
        <v>0</v>
      </c>
      <c r="Q278" s="234">
        <f>ROUND(E278*P278,2)</f>
        <v>0</v>
      </c>
      <c r="R278" s="236" t="s">
        <v>427</v>
      </c>
      <c r="S278" s="236" t="s">
        <v>145</v>
      </c>
      <c r="T278" s="237" t="s">
        <v>145</v>
      </c>
      <c r="U278" s="221">
        <v>0.9</v>
      </c>
      <c r="V278" s="221">
        <f>ROUND(E278*U278,2)</f>
        <v>3.6</v>
      </c>
      <c r="W278" s="221"/>
      <c r="X278" s="221" t="s">
        <v>185</v>
      </c>
      <c r="Y278" s="221" t="s">
        <v>141</v>
      </c>
      <c r="Z278" s="210"/>
      <c r="AA278" s="210"/>
      <c r="AB278" s="210"/>
      <c r="AC278" s="210"/>
      <c r="AD278" s="210"/>
      <c r="AE278" s="210"/>
      <c r="AF278" s="210"/>
      <c r="AG278" s="210" t="s">
        <v>208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17"/>
      <c r="B279" s="218"/>
      <c r="C279" s="261" t="s">
        <v>518</v>
      </c>
      <c r="D279" s="257"/>
      <c r="E279" s="257"/>
      <c r="F279" s="257"/>
      <c r="G279" s="257"/>
      <c r="H279" s="221"/>
      <c r="I279" s="221"/>
      <c r="J279" s="221"/>
      <c r="K279" s="221"/>
      <c r="L279" s="221"/>
      <c r="M279" s="221"/>
      <c r="N279" s="220"/>
      <c r="O279" s="220"/>
      <c r="P279" s="220"/>
      <c r="Q279" s="220"/>
      <c r="R279" s="221"/>
      <c r="S279" s="221"/>
      <c r="T279" s="221"/>
      <c r="U279" s="221"/>
      <c r="V279" s="221"/>
      <c r="W279" s="221"/>
      <c r="X279" s="221"/>
      <c r="Y279" s="221"/>
      <c r="Z279" s="210"/>
      <c r="AA279" s="210"/>
      <c r="AB279" s="210"/>
      <c r="AC279" s="210"/>
      <c r="AD279" s="210"/>
      <c r="AE279" s="210"/>
      <c r="AF279" s="210"/>
      <c r="AG279" s="210" t="s">
        <v>188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ht="22.5" outlineLevel="1" x14ac:dyDescent="0.2">
      <c r="A280" s="231">
        <v>82</v>
      </c>
      <c r="B280" s="232" t="s">
        <v>523</v>
      </c>
      <c r="C280" s="249" t="s">
        <v>524</v>
      </c>
      <c r="D280" s="233" t="s">
        <v>193</v>
      </c>
      <c r="E280" s="234">
        <v>4</v>
      </c>
      <c r="F280" s="235"/>
      <c r="G280" s="236">
        <f>ROUND(E280*F280,2)</f>
        <v>0</v>
      </c>
      <c r="H280" s="235"/>
      <c r="I280" s="236">
        <f>ROUND(E280*H280,2)</f>
        <v>0</v>
      </c>
      <c r="J280" s="235"/>
      <c r="K280" s="236">
        <f>ROUND(E280*J280,2)</f>
        <v>0</v>
      </c>
      <c r="L280" s="236">
        <v>21</v>
      </c>
      <c r="M280" s="236">
        <f>G280*(1+L280/100)</f>
        <v>0</v>
      </c>
      <c r="N280" s="234">
        <v>0</v>
      </c>
      <c r="O280" s="234">
        <f>ROUND(E280*N280,2)</f>
        <v>0</v>
      </c>
      <c r="P280" s="234">
        <v>0</v>
      </c>
      <c r="Q280" s="234">
        <f>ROUND(E280*P280,2)</f>
        <v>0</v>
      </c>
      <c r="R280" s="236" t="s">
        <v>427</v>
      </c>
      <c r="S280" s="236" t="s">
        <v>145</v>
      </c>
      <c r="T280" s="237" t="s">
        <v>145</v>
      </c>
      <c r="U280" s="221">
        <v>1.752</v>
      </c>
      <c r="V280" s="221">
        <f>ROUND(E280*U280,2)</f>
        <v>7.01</v>
      </c>
      <c r="W280" s="221"/>
      <c r="X280" s="221" t="s">
        <v>185</v>
      </c>
      <c r="Y280" s="221" t="s">
        <v>141</v>
      </c>
      <c r="Z280" s="210"/>
      <c r="AA280" s="210"/>
      <c r="AB280" s="210"/>
      <c r="AC280" s="210"/>
      <c r="AD280" s="210"/>
      <c r="AE280" s="210"/>
      <c r="AF280" s="210"/>
      <c r="AG280" s="210" t="s">
        <v>186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2" x14ac:dyDescent="0.2">
      <c r="A281" s="217"/>
      <c r="B281" s="218"/>
      <c r="C281" s="261" t="s">
        <v>518</v>
      </c>
      <c r="D281" s="257"/>
      <c r="E281" s="257"/>
      <c r="F281" s="257"/>
      <c r="G281" s="257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188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1" x14ac:dyDescent="0.2">
      <c r="A282" s="238">
        <v>83</v>
      </c>
      <c r="B282" s="239" t="s">
        <v>525</v>
      </c>
      <c r="C282" s="248" t="s">
        <v>526</v>
      </c>
      <c r="D282" s="240" t="s">
        <v>193</v>
      </c>
      <c r="E282" s="241">
        <v>5</v>
      </c>
      <c r="F282" s="242"/>
      <c r="G282" s="243">
        <f>ROUND(E282*F282,2)</f>
        <v>0</v>
      </c>
      <c r="H282" s="242"/>
      <c r="I282" s="243">
        <f>ROUND(E282*H282,2)</f>
        <v>0</v>
      </c>
      <c r="J282" s="242"/>
      <c r="K282" s="243">
        <f>ROUND(E282*J282,2)</f>
        <v>0</v>
      </c>
      <c r="L282" s="243">
        <v>21</v>
      </c>
      <c r="M282" s="243">
        <f>G282*(1+L282/100)</f>
        <v>0</v>
      </c>
      <c r="N282" s="241">
        <v>7.0200000000000002E-3</v>
      </c>
      <c r="O282" s="241">
        <f>ROUND(E282*N282,2)</f>
        <v>0.04</v>
      </c>
      <c r="P282" s="241">
        <v>0</v>
      </c>
      <c r="Q282" s="241">
        <f>ROUND(E282*P282,2)</f>
        <v>0</v>
      </c>
      <c r="R282" s="243" t="s">
        <v>427</v>
      </c>
      <c r="S282" s="243" t="s">
        <v>145</v>
      </c>
      <c r="T282" s="244" t="s">
        <v>145</v>
      </c>
      <c r="U282" s="221">
        <v>1.3140000000000001</v>
      </c>
      <c r="V282" s="221">
        <f>ROUND(E282*U282,2)</f>
        <v>6.57</v>
      </c>
      <c r="W282" s="221"/>
      <c r="X282" s="221" t="s">
        <v>185</v>
      </c>
      <c r="Y282" s="221" t="s">
        <v>141</v>
      </c>
      <c r="Z282" s="210"/>
      <c r="AA282" s="210"/>
      <c r="AB282" s="210"/>
      <c r="AC282" s="210"/>
      <c r="AD282" s="210"/>
      <c r="AE282" s="210"/>
      <c r="AF282" s="210"/>
      <c r="AG282" s="210" t="s">
        <v>208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38">
        <v>84</v>
      </c>
      <c r="B283" s="239" t="s">
        <v>527</v>
      </c>
      <c r="C283" s="248" t="s">
        <v>528</v>
      </c>
      <c r="D283" s="240" t="s">
        <v>529</v>
      </c>
      <c r="E283" s="241">
        <v>5</v>
      </c>
      <c r="F283" s="242"/>
      <c r="G283" s="243">
        <f>ROUND(E283*F283,2)</f>
        <v>0</v>
      </c>
      <c r="H283" s="242"/>
      <c r="I283" s="243">
        <f>ROUND(E283*H283,2)</f>
        <v>0</v>
      </c>
      <c r="J283" s="242"/>
      <c r="K283" s="243">
        <f>ROUND(E283*J283,2)</f>
        <v>0</v>
      </c>
      <c r="L283" s="243">
        <v>21</v>
      </c>
      <c r="M283" s="243">
        <f>G283*(1+L283/100)</f>
        <v>0</v>
      </c>
      <c r="N283" s="241">
        <v>0</v>
      </c>
      <c r="O283" s="241">
        <f>ROUND(E283*N283,2)</f>
        <v>0</v>
      </c>
      <c r="P283" s="241">
        <v>0</v>
      </c>
      <c r="Q283" s="241">
        <f>ROUND(E283*P283,2)</f>
        <v>0</v>
      </c>
      <c r="R283" s="243"/>
      <c r="S283" s="243" t="s">
        <v>138</v>
      </c>
      <c r="T283" s="244" t="s">
        <v>139</v>
      </c>
      <c r="U283" s="221">
        <v>0</v>
      </c>
      <c r="V283" s="221">
        <f>ROUND(E283*U283,2)</f>
        <v>0</v>
      </c>
      <c r="W283" s="221"/>
      <c r="X283" s="221" t="s">
        <v>185</v>
      </c>
      <c r="Y283" s="221" t="s">
        <v>141</v>
      </c>
      <c r="Z283" s="210"/>
      <c r="AA283" s="210"/>
      <c r="AB283" s="210"/>
      <c r="AC283" s="210"/>
      <c r="AD283" s="210"/>
      <c r="AE283" s="210"/>
      <c r="AF283" s="210"/>
      <c r="AG283" s="210" t="s">
        <v>186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">
      <c r="A284" s="238">
        <v>85</v>
      </c>
      <c r="B284" s="239" t="s">
        <v>530</v>
      </c>
      <c r="C284" s="248" t="s">
        <v>531</v>
      </c>
      <c r="D284" s="240" t="s">
        <v>529</v>
      </c>
      <c r="E284" s="241">
        <v>2</v>
      </c>
      <c r="F284" s="242"/>
      <c r="G284" s="243">
        <f>ROUND(E284*F284,2)</f>
        <v>0</v>
      </c>
      <c r="H284" s="242"/>
      <c r="I284" s="243">
        <f>ROUND(E284*H284,2)</f>
        <v>0</v>
      </c>
      <c r="J284" s="242"/>
      <c r="K284" s="243">
        <f>ROUND(E284*J284,2)</f>
        <v>0</v>
      </c>
      <c r="L284" s="243">
        <v>21</v>
      </c>
      <c r="M284" s="243">
        <f>G284*(1+L284/100)</f>
        <v>0</v>
      </c>
      <c r="N284" s="241">
        <v>0</v>
      </c>
      <c r="O284" s="241">
        <f>ROUND(E284*N284,2)</f>
        <v>0</v>
      </c>
      <c r="P284" s="241">
        <v>0</v>
      </c>
      <c r="Q284" s="241">
        <f>ROUND(E284*P284,2)</f>
        <v>0</v>
      </c>
      <c r="R284" s="243"/>
      <c r="S284" s="243" t="s">
        <v>138</v>
      </c>
      <c r="T284" s="244" t="s">
        <v>139</v>
      </c>
      <c r="U284" s="221">
        <v>0</v>
      </c>
      <c r="V284" s="221">
        <f>ROUND(E284*U284,2)</f>
        <v>0</v>
      </c>
      <c r="W284" s="221"/>
      <c r="X284" s="221" t="s">
        <v>185</v>
      </c>
      <c r="Y284" s="221" t="s">
        <v>141</v>
      </c>
      <c r="Z284" s="210"/>
      <c r="AA284" s="210"/>
      <c r="AB284" s="210"/>
      <c r="AC284" s="210"/>
      <c r="AD284" s="210"/>
      <c r="AE284" s="210"/>
      <c r="AF284" s="210"/>
      <c r="AG284" s="210" t="s">
        <v>186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1" x14ac:dyDescent="0.2">
      <c r="A285" s="238">
        <v>86</v>
      </c>
      <c r="B285" s="239" t="s">
        <v>532</v>
      </c>
      <c r="C285" s="248" t="s">
        <v>533</v>
      </c>
      <c r="D285" s="240" t="s">
        <v>505</v>
      </c>
      <c r="E285" s="241">
        <v>4</v>
      </c>
      <c r="F285" s="242"/>
      <c r="G285" s="243">
        <f>ROUND(E285*F285,2)</f>
        <v>0</v>
      </c>
      <c r="H285" s="242"/>
      <c r="I285" s="243">
        <f>ROUND(E285*H285,2)</f>
        <v>0</v>
      </c>
      <c r="J285" s="242"/>
      <c r="K285" s="243">
        <f>ROUND(E285*J285,2)</f>
        <v>0</v>
      </c>
      <c r="L285" s="243">
        <v>21</v>
      </c>
      <c r="M285" s="243">
        <f>G285*(1+L285/100)</f>
        <v>0</v>
      </c>
      <c r="N285" s="241">
        <v>5.5999999999999995E-4</v>
      </c>
      <c r="O285" s="241">
        <f>ROUND(E285*N285,2)</f>
        <v>0</v>
      </c>
      <c r="P285" s="241">
        <v>0</v>
      </c>
      <c r="Q285" s="241">
        <f>ROUND(E285*P285,2)</f>
        <v>0</v>
      </c>
      <c r="R285" s="243"/>
      <c r="S285" s="243" t="s">
        <v>138</v>
      </c>
      <c r="T285" s="244" t="s">
        <v>139</v>
      </c>
      <c r="U285" s="221">
        <v>11.4</v>
      </c>
      <c r="V285" s="221">
        <f>ROUND(E285*U285,2)</f>
        <v>45.6</v>
      </c>
      <c r="W285" s="221"/>
      <c r="X285" s="221" t="s">
        <v>185</v>
      </c>
      <c r="Y285" s="221" t="s">
        <v>141</v>
      </c>
      <c r="Z285" s="210"/>
      <c r="AA285" s="210"/>
      <c r="AB285" s="210"/>
      <c r="AC285" s="210"/>
      <c r="AD285" s="210"/>
      <c r="AE285" s="210"/>
      <c r="AF285" s="210"/>
      <c r="AG285" s="210" t="s">
        <v>186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ht="22.5" outlineLevel="1" x14ac:dyDescent="0.2">
      <c r="A286" s="238">
        <v>87</v>
      </c>
      <c r="B286" s="239" t="s">
        <v>534</v>
      </c>
      <c r="C286" s="248" t="s">
        <v>535</v>
      </c>
      <c r="D286" s="240" t="s">
        <v>529</v>
      </c>
      <c r="E286" s="241">
        <v>5</v>
      </c>
      <c r="F286" s="242"/>
      <c r="G286" s="243">
        <f>ROUND(E286*F286,2)</f>
        <v>0</v>
      </c>
      <c r="H286" s="242"/>
      <c r="I286" s="243">
        <f>ROUND(E286*H286,2)</f>
        <v>0</v>
      </c>
      <c r="J286" s="242"/>
      <c r="K286" s="243">
        <f>ROUND(E286*J286,2)</f>
        <v>0</v>
      </c>
      <c r="L286" s="243">
        <v>21</v>
      </c>
      <c r="M286" s="243">
        <f>G286*(1+L286/100)</f>
        <v>0</v>
      </c>
      <c r="N286" s="241">
        <v>5.4600000000000003E-2</v>
      </c>
      <c r="O286" s="241">
        <f>ROUND(E286*N286,2)</f>
        <v>0.27</v>
      </c>
      <c r="P286" s="241">
        <v>0</v>
      </c>
      <c r="Q286" s="241">
        <f>ROUND(E286*P286,2)</f>
        <v>0</v>
      </c>
      <c r="R286" s="243"/>
      <c r="S286" s="243" t="s">
        <v>138</v>
      </c>
      <c r="T286" s="244" t="s">
        <v>139</v>
      </c>
      <c r="U286" s="221">
        <v>0</v>
      </c>
      <c r="V286" s="221">
        <f>ROUND(E286*U286,2)</f>
        <v>0</v>
      </c>
      <c r="W286" s="221"/>
      <c r="X286" s="221" t="s">
        <v>412</v>
      </c>
      <c r="Y286" s="221" t="s">
        <v>141</v>
      </c>
      <c r="Z286" s="210"/>
      <c r="AA286" s="210"/>
      <c r="AB286" s="210"/>
      <c r="AC286" s="210"/>
      <c r="AD286" s="210"/>
      <c r="AE286" s="210"/>
      <c r="AF286" s="210"/>
      <c r="AG286" s="210" t="s">
        <v>417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38">
        <v>88</v>
      </c>
      <c r="B287" s="239" t="s">
        <v>536</v>
      </c>
      <c r="C287" s="248" t="s">
        <v>537</v>
      </c>
      <c r="D287" s="240" t="s">
        <v>529</v>
      </c>
      <c r="E287" s="241">
        <v>1</v>
      </c>
      <c r="F287" s="242"/>
      <c r="G287" s="243">
        <f>ROUND(E287*F287,2)</f>
        <v>0</v>
      </c>
      <c r="H287" s="242"/>
      <c r="I287" s="243">
        <f>ROUND(E287*H287,2)</f>
        <v>0</v>
      </c>
      <c r="J287" s="242"/>
      <c r="K287" s="243">
        <f>ROUND(E287*J287,2)</f>
        <v>0</v>
      </c>
      <c r="L287" s="243">
        <v>21</v>
      </c>
      <c r="M287" s="243">
        <f>G287*(1+L287/100)</f>
        <v>0</v>
      </c>
      <c r="N287" s="241">
        <v>0</v>
      </c>
      <c r="O287" s="241">
        <f>ROUND(E287*N287,2)</f>
        <v>0</v>
      </c>
      <c r="P287" s="241">
        <v>0</v>
      </c>
      <c r="Q287" s="241">
        <f>ROUND(E287*P287,2)</f>
        <v>0</v>
      </c>
      <c r="R287" s="243"/>
      <c r="S287" s="243" t="s">
        <v>138</v>
      </c>
      <c r="T287" s="244" t="s">
        <v>139</v>
      </c>
      <c r="U287" s="221">
        <v>0</v>
      </c>
      <c r="V287" s="221">
        <f>ROUND(E287*U287,2)</f>
        <v>0</v>
      </c>
      <c r="W287" s="221"/>
      <c r="X287" s="221" t="s">
        <v>412</v>
      </c>
      <c r="Y287" s="221" t="s">
        <v>141</v>
      </c>
      <c r="Z287" s="210"/>
      <c r="AA287" s="210"/>
      <c r="AB287" s="210"/>
      <c r="AC287" s="210"/>
      <c r="AD287" s="210"/>
      <c r="AE287" s="210"/>
      <c r="AF287" s="210"/>
      <c r="AG287" s="210" t="s">
        <v>417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">
      <c r="A288" s="238">
        <v>89</v>
      </c>
      <c r="B288" s="239" t="s">
        <v>538</v>
      </c>
      <c r="C288" s="248" t="s">
        <v>539</v>
      </c>
      <c r="D288" s="240" t="s">
        <v>529</v>
      </c>
      <c r="E288" s="241">
        <v>1</v>
      </c>
      <c r="F288" s="242"/>
      <c r="G288" s="243">
        <f>ROUND(E288*F288,2)</f>
        <v>0</v>
      </c>
      <c r="H288" s="242"/>
      <c r="I288" s="243">
        <f>ROUND(E288*H288,2)</f>
        <v>0</v>
      </c>
      <c r="J288" s="242"/>
      <c r="K288" s="243">
        <f>ROUND(E288*J288,2)</f>
        <v>0</v>
      </c>
      <c r="L288" s="243">
        <v>21</v>
      </c>
      <c r="M288" s="243">
        <f>G288*(1+L288/100)</f>
        <v>0</v>
      </c>
      <c r="N288" s="241">
        <v>0</v>
      </c>
      <c r="O288" s="241">
        <f>ROUND(E288*N288,2)</f>
        <v>0</v>
      </c>
      <c r="P288" s="241">
        <v>0</v>
      </c>
      <c r="Q288" s="241">
        <f>ROUND(E288*P288,2)</f>
        <v>0</v>
      </c>
      <c r="R288" s="243"/>
      <c r="S288" s="243" t="s">
        <v>138</v>
      </c>
      <c r="T288" s="244" t="s">
        <v>139</v>
      </c>
      <c r="U288" s="221">
        <v>0</v>
      </c>
      <c r="V288" s="221">
        <f>ROUND(E288*U288,2)</f>
        <v>0</v>
      </c>
      <c r="W288" s="221"/>
      <c r="X288" s="221" t="s">
        <v>412</v>
      </c>
      <c r="Y288" s="221" t="s">
        <v>141</v>
      </c>
      <c r="Z288" s="210"/>
      <c r="AA288" s="210"/>
      <c r="AB288" s="210"/>
      <c r="AC288" s="210"/>
      <c r="AD288" s="210"/>
      <c r="AE288" s="210"/>
      <c r="AF288" s="210"/>
      <c r="AG288" s="210" t="s">
        <v>417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ht="22.5" outlineLevel="1" x14ac:dyDescent="0.2">
      <c r="A289" s="238">
        <v>90</v>
      </c>
      <c r="B289" s="239" t="s">
        <v>540</v>
      </c>
      <c r="C289" s="248" t="s">
        <v>541</v>
      </c>
      <c r="D289" s="240" t="s">
        <v>193</v>
      </c>
      <c r="E289" s="241">
        <v>3</v>
      </c>
      <c r="F289" s="242"/>
      <c r="G289" s="243">
        <f>ROUND(E289*F289,2)</f>
        <v>0</v>
      </c>
      <c r="H289" s="242"/>
      <c r="I289" s="243">
        <f>ROUND(E289*H289,2)</f>
        <v>0</v>
      </c>
      <c r="J289" s="242"/>
      <c r="K289" s="243">
        <f>ROUND(E289*J289,2)</f>
        <v>0</v>
      </c>
      <c r="L289" s="243">
        <v>21</v>
      </c>
      <c r="M289" s="243">
        <f>G289*(1+L289/100)</f>
        <v>0</v>
      </c>
      <c r="N289" s="241">
        <v>8.0000000000000004E-4</v>
      </c>
      <c r="O289" s="241">
        <f>ROUND(E289*N289,2)</f>
        <v>0</v>
      </c>
      <c r="P289" s="241">
        <v>0</v>
      </c>
      <c r="Q289" s="241">
        <f>ROUND(E289*P289,2)</f>
        <v>0</v>
      </c>
      <c r="R289" s="243" t="s">
        <v>411</v>
      </c>
      <c r="S289" s="243" t="s">
        <v>145</v>
      </c>
      <c r="T289" s="244" t="s">
        <v>145</v>
      </c>
      <c r="U289" s="221">
        <v>0</v>
      </c>
      <c r="V289" s="221">
        <f>ROUND(E289*U289,2)</f>
        <v>0</v>
      </c>
      <c r="W289" s="221"/>
      <c r="X289" s="221" t="s">
        <v>412</v>
      </c>
      <c r="Y289" s="221" t="s">
        <v>141</v>
      </c>
      <c r="Z289" s="210"/>
      <c r="AA289" s="210"/>
      <c r="AB289" s="210"/>
      <c r="AC289" s="210"/>
      <c r="AD289" s="210"/>
      <c r="AE289" s="210"/>
      <c r="AF289" s="210"/>
      <c r="AG289" s="210" t="s">
        <v>413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ht="22.5" outlineLevel="1" x14ac:dyDescent="0.2">
      <c r="A290" s="238">
        <v>91</v>
      </c>
      <c r="B290" s="239" t="s">
        <v>542</v>
      </c>
      <c r="C290" s="248" t="s">
        <v>543</v>
      </c>
      <c r="D290" s="240" t="s">
        <v>193</v>
      </c>
      <c r="E290" s="241">
        <v>2</v>
      </c>
      <c r="F290" s="242"/>
      <c r="G290" s="243">
        <f>ROUND(E290*F290,2)</f>
        <v>0</v>
      </c>
      <c r="H290" s="242"/>
      <c r="I290" s="243">
        <f>ROUND(E290*H290,2)</f>
        <v>0</v>
      </c>
      <c r="J290" s="242"/>
      <c r="K290" s="243">
        <f>ROUND(E290*J290,2)</f>
        <v>0</v>
      </c>
      <c r="L290" s="243">
        <v>21</v>
      </c>
      <c r="M290" s="243">
        <f>G290*(1+L290/100)</f>
        <v>0</v>
      </c>
      <c r="N290" s="241">
        <v>1E-3</v>
      </c>
      <c r="O290" s="241">
        <f>ROUND(E290*N290,2)</f>
        <v>0</v>
      </c>
      <c r="P290" s="241">
        <v>0</v>
      </c>
      <c r="Q290" s="241">
        <f>ROUND(E290*P290,2)</f>
        <v>0</v>
      </c>
      <c r="R290" s="243" t="s">
        <v>411</v>
      </c>
      <c r="S290" s="243" t="s">
        <v>145</v>
      </c>
      <c r="T290" s="244" t="s">
        <v>145</v>
      </c>
      <c r="U290" s="221">
        <v>0</v>
      </c>
      <c r="V290" s="221">
        <f>ROUND(E290*U290,2)</f>
        <v>0</v>
      </c>
      <c r="W290" s="221"/>
      <c r="X290" s="221" t="s">
        <v>412</v>
      </c>
      <c r="Y290" s="221" t="s">
        <v>141</v>
      </c>
      <c r="Z290" s="210"/>
      <c r="AA290" s="210"/>
      <c r="AB290" s="210"/>
      <c r="AC290" s="210"/>
      <c r="AD290" s="210"/>
      <c r="AE290" s="210"/>
      <c r="AF290" s="210"/>
      <c r="AG290" s="210" t="s">
        <v>417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38">
        <v>92</v>
      </c>
      <c r="B291" s="239" t="s">
        <v>544</v>
      </c>
      <c r="C291" s="248" t="s">
        <v>545</v>
      </c>
      <c r="D291" s="240" t="s">
        <v>529</v>
      </c>
      <c r="E291" s="241">
        <v>3</v>
      </c>
      <c r="F291" s="242"/>
      <c r="G291" s="243">
        <f>ROUND(E291*F291,2)</f>
        <v>0</v>
      </c>
      <c r="H291" s="242"/>
      <c r="I291" s="243">
        <f>ROUND(E291*H291,2)</f>
        <v>0</v>
      </c>
      <c r="J291" s="242"/>
      <c r="K291" s="243">
        <f>ROUND(E291*J291,2)</f>
        <v>0</v>
      </c>
      <c r="L291" s="243">
        <v>21</v>
      </c>
      <c r="M291" s="243">
        <f>G291*(1+L291/100)</f>
        <v>0</v>
      </c>
      <c r="N291" s="241">
        <v>0</v>
      </c>
      <c r="O291" s="241">
        <f>ROUND(E291*N291,2)</f>
        <v>0</v>
      </c>
      <c r="P291" s="241">
        <v>0</v>
      </c>
      <c r="Q291" s="241">
        <f>ROUND(E291*P291,2)</f>
        <v>0</v>
      </c>
      <c r="R291" s="243"/>
      <c r="S291" s="243" t="s">
        <v>138</v>
      </c>
      <c r="T291" s="244" t="s">
        <v>139</v>
      </c>
      <c r="U291" s="221">
        <v>0</v>
      </c>
      <c r="V291" s="221">
        <f>ROUND(E291*U291,2)</f>
        <v>0</v>
      </c>
      <c r="W291" s="221"/>
      <c r="X291" s="221" t="s">
        <v>412</v>
      </c>
      <c r="Y291" s="221" t="s">
        <v>141</v>
      </c>
      <c r="Z291" s="210"/>
      <c r="AA291" s="210"/>
      <c r="AB291" s="210"/>
      <c r="AC291" s="210"/>
      <c r="AD291" s="210"/>
      <c r="AE291" s="210"/>
      <c r="AF291" s="210"/>
      <c r="AG291" s="210" t="s">
        <v>417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ht="22.5" outlineLevel="1" x14ac:dyDescent="0.2">
      <c r="A292" s="231">
        <v>93</v>
      </c>
      <c r="B292" s="232" t="s">
        <v>546</v>
      </c>
      <c r="C292" s="249" t="s">
        <v>547</v>
      </c>
      <c r="D292" s="233" t="s">
        <v>193</v>
      </c>
      <c r="E292" s="234">
        <v>4.04</v>
      </c>
      <c r="F292" s="235"/>
      <c r="G292" s="236">
        <f>ROUND(E292*F292,2)</f>
        <v>0</v>
      </c>
      <c r="H292" s="235"/>
      <c r="I292" s="236">
        <f>ROUND(E292*H292,2)</f>
        <v>0</v>
      </c>
      <c r="J292" s="235"/>
      <c r="K292" s="236">
        <f>ROUND(E292*J292,2)</f>
        <v>0</v>
      </c>
      <c r="L292" s="236">
        <v>21</v>
      </c>
      <c r="M292" s="236">
        <f>G292*(1+L292/100)</f>
        <v>0</v>
      </c>
      <c r="N292" s="234">
        <v>0.58499999999999996</v>
      </c>
      <c r="O292" s="234">
        <f>ROUND(E292*N292,2)</f>
        <v>2.36</v>
      </c>
      <c r="P292" s="234">
        <v>0</v>
      </c>
      <c r="Q292" s="234">
        <f>ROUND(E292*P292,2)</f>
        <v>0</v>
      </c>
      <c r="R292" s="236" t="s">
        <v>411</v>
      </c>
      <c r="S292" s="236" t="s">
        <v>145</v>
      </c>
      <c r="T292" s="237" t="s">
        <v>145</v>
      </c>
      <c r="U292" s="221">
        <v>0</v>
      </c>
      <c r="V292" s="221">
        <f>ROUND(E292*U292,2)</f>
        <v>0</v>
      </c>
      <c r="W292" s="221"/>
      <c r="X292" s="221" t="s">
        <v>412</v>
      </c>
      <c r="Y292" s="221" t="s">
        <v>141</v>
      </c>
      <c r="Z292" s="210"/>
      <c r="AA292" s="210"/>
      <c r="AB292" s="210"/>
      <c r="AC292" s="210"/>
      <c r="AD292" s="210"/>
      <c r="AE292" s="210"/>
      <c r="AF292" s="210"/>
      <c r="AG292" s="210" t="s">
        <v>417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62" t="s">
        <v>447</v>
      </c>
      <c r="D293" s="255"/>
      <c r="E293" s="256">
        <v>4.04</v>
      </c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190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ht="22.5" outlineLevel="1" x14ac:dyDescent="0.2">
      <c r="A294" s="231">
        <v>94</v>
      </c>
      <c r="B294" s="232" t="s">
        <v>548</v>
      </c>
      <c r="C294" s="249" t="s">
        <v>549</v>
      </c>
      <c r="D294" s="233" t="s">
        <v>193</v>
      </c>
      <c r="E294" s="234">
        <v>1.01</v>
      </c>
      <c r="F294" s="235"/>
      <c r="G294" s="236">
        <f>ROUND(E294*F294,2)</f>
        <v>0</v>
      </c>
      <c r="H294" s="235"/>
      <c r="I294" s="236">
        <f>ROUND(E294*H294,2)</f>
        <v>0</v>
      </c>
      <c r="J294" s="235"/>
      <c r="K294" s="236">
        <f>ROUND(E294*J294,2)</f>
        <v>0</v>
      </c>
      <c r="L294" s="236">
        <v>21</v>
      </c>
      <c r="M294" s="236">
        <f>G294*(1+L294/100)</f>
        <v>0</v>
      </c>
      <c r="N294" s="234">
        <v>0.43</v>
      </c>
      <c r="O294" s="234">
        <f>ROUND(E294*N294,2)</f>
        <v>0.43</v>
      </c>
      <c r="P294" s="234">
        <v>0</v>
      </c>
      <c r="Q294" s="234">
        <f>ROUND(E294*P294,2)</f>
        <v>0</v>
      </c>
      <c r="R294" s="236" t="s">
        <v>411</v>
      </c>
      <c r="S294" s="236" t="s">
        <v>145</v>
      </c>
      <c r="T294" s="237" t="s">
        <v>145</v>
      </c>
      <c r="U294" s="221">
        <v>0</v>
      </c>
      <c r="V294" s="221">
        <f>ROUND(E294*U294,2)</f>
        <v>0</v>
      </c>
      <c r="W294" s="221"/>
      <c r="X294" s="221" t="s">
        <v>412</v>
      </c>
      <c r="Y294" s="221" t="s">
        <v>141</v>
      </c>
      <c r="Z294" s="210"/>
      <c r="AA294" s="210"/>
      <c r="AB294" s="210"/>
      <c r="AC294" s="210"/>
      <c r="AD294" s="210"/>
      <c r="AE294" s="210"/>
      <c r="AF294" s="210"/>
      <c r="AG294" s="210" t="s">
        <v>417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17"/>
      <c r="B295" s="218"/>
      <c r="C295" s="262" t="s">
        <v>450</v>
      </c>
      <c r="D295" s="255"/>
      <c r="E295" s="256">
        <v>1.01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190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ht="22.5" outlineLevel="1" x14ac:dyDescent="0.2">
      <c r="A296" s="231">
        <v>95</v>
      </c>
      <c r="B296" s="232" t="s">
        <v>550</v>
      </c>
      <c r="C296" s="249" t="s">
        <v>551</v>
      </c>
      <c r="D296" s="233" t="s">
        <v>193</v>
      </c>
      <c r="E296" s="234">
        <v>2.02</v>
      </c>
      <c r="F296" s="235"/>
      <c r="G296" s="236">
        <f>ROUND(E296*F296,2)</f>
        <v>0</v>
      </c>
      <c r="H296" s="235"/>
      <c r="I296" s="236">
        <f>ROUND(E296*H296,2)</f>
        <v>0</v>
      </c>
      <c r="J296" s="235"/>
      <c r="K296" s="236">
        <f>ROUND(E296*J296,2)</f>
        <v>0</v>
      </c>
      <c r="L296" s="236">
        <v>21</v>
      </c>
      <c r="M296" s="236">
        <f>G296*(1+L296/100)</f>
        <v>0</v>
      </c>
      <c r="N296" s="234">
        <v>0.25</v>
      </c>
      <c r="O296" s="234">
        <f>ROUND(E296*N296,2)</f>
        <v>0.51</v>
      </c>
      <c r="P296" s="234">
        <v>0</v>
      </c>
      <c r="Q296" s="234">
        <f>ROUND(E296*P296,2)</f>
        <v>0</v>
      </c>
      <c r="R296" s="236" t="s">
        <v>411</v>
      </c>
      <c r="S296" s="236" t="s">
        <v>145</v>
      </c>
      <c r="T296" s="237" t="s">
        <v>145</v>
      </c>
      <c r="U296" s="221">
        <v>0</v>
      </c>
      <c r="V296" s="221">
        <f>ROUND(E296*U296,2)</f>
        <v>0</v>
      </c>
      <c r="W296" s="221"/>
      <c r="X296" s="221" t="s">
        <v>412</v>
      </c>
      <c r="Y296" s="221" t="s">
        <v>141</v>
      </c>
      <c r="Z296" s="210"/>
      <c r="AA296" s="210"/>
      <c r="AB296" s="210"/>
      <c r="AC296" s="210"/>
      <c r="AD296" s="210"/>
      <c r="AE296" s="210"/>
      <c r="AF296" s="210"/>
      <c r="AG296" s="210" t="s">
        <v>417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17"/>
      <c r="B297" s="218"/>
      <c r="C297" s="262" t="s">
        <v>444</v>
      </c>
      <c r="D297" s="255"/>
      <c r="E297" s="256">
        <v>2.02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0"/>
      <c r="AA297" s="210"/>
      <c r="AB297" s="210"/>
      <c r="AC297" s="210"/>
      <c r="AD297" s="210"/>
      <c r="AE297" s="210"/>
      <c r="AF297" s="210"/>
      <c r="AG297" s="210" t="s">
        <v>190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ht="22.5" outlineLevel="1" x14ac:dyDescent="0.2">
      <c r="A298" s="231">
        <v>96</v>
      </c>
      <c r="B298" s="232" t="s">
        <v>552</v>
      </c>
      <c r="C298" s="249" t="s">
        <v>553</v>
      </c>
      <c r="D298" s="233" t="s">
        <v>193</v>
      </c>
      <c r="E298" s="234">
        <v>2.02</v>
      </c>
      <c r="F298" s="235"/>
      <c r="G298" s="236">
        <f>ROUND(E298*F298,2)</f>
        <v>0</v>
      </c>
      <c r="H298" s="235"/>
      <c r="I298" s="236">
        <f>ROUND(E298*H298,2)</f>
        <v>0</v>
      </c>
      <c r="J298" s="235"/>
      <c r="K298" s="236">
        <f>ROUND(E298*J298,2)</f>
        <v>0</v>
      </c>
      <c r="L298" s="236">
        <v>21</v>
      </c>
      <c r="M298" s="236">
        <f>G298*(1+L298/100)</f>
        <v>0</v>
      </c>
      <c r="N298" s="234">
        <v>0.5</v>
      </c>
      <c r="O298" s="234">
        <f>ROUND(E298*N298,2)</f>
        <v>1.01</v>
      </c>
      <c r="P298" s="234">
        <v>0</v>
      </c>
      <c r="Q298" s="234">
        <f>ROUND(E298*P298,2)</f>
        <v>0</v>
      </c>
      <c r="R298" s="236" t="s">
        <v>411</v>
      </c>
      <c r="S298" s="236" t="s">
        <v>145</v>
      </c>
      <c r="T298" s="237" t="s">
        <v>145</v>
      </c>
      <c r="U298" s="221">
        <v>0</v>
      </c>
      <c r="V298" s="221">
        <f>ROUND(E298*U298,2)</f>
        <v>0</v>
      </c>
      <c r="W298" s="221"/>
      <c r="X298" s="221" t="s">
        <v>412</v>
      </c>
      <c r="Y298" s="221" t="s">
        <v>141</v>
      </c>
      <c r="Z298" s="210"/>
      <c r="AA298" s="210"/>
      <c r="AB298" s="210"/>
      <c r="AC298" s="210"/>
      <c r="AD298" s="210"/>
      <c r="AE298" s="210"/>
      <c r="AF298" s="210"/>
      <c r="AG298" s="210" t="s">
        <v>417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17"/>
      <c r="B299" s="218"/>
      <c r="C299" s="262" t="s">
        <v>444</v>
      </c>
      <c r="D299" s="255"/>
      <c r="E299" s="256">
        <v>2.02</v>
      </c>
      <c r="F299" s="221"/>
      <c r="G299" s="221"/>
      <c r="H299" s="221"/>
      <c r="I299" s="221"/>
      <c r="J299" s="221"/>
      <c r="K299" s="221"/>
      <c r="L299" s="221"/>
      <c r="M299" s="221"/>
      <c r="N299" s="220"/>
      <c r="O299" s="220"/>
      <c r="P299" s="220"/>
      <c r="Q299" s="220"/>
      <c r="R299" s="221"/>
      <c r="S299" s="221"/>
      <c r="T299" s="221"/>
      <c r="U299" s="221"/>
      <c r="V299" s="221"/>
      <c r="W299" s="221"/>
      <c r="X299" s="221"/>
      <c r="Y299" s="221"/>
      <c r="Z299" s="210"/>
      <c r="AA299" s="210"/>
      <c r="AB299" s="210"/>
      <c r="AC299" s="210"/>
      <c r="AD299" s="210"/>
      <c r="AE299" s="210"/>
      <c r="AF299" s="210"/>
      <c r="AG299" s="210" t="s">
        <v>190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ht="22.5" outlineLevel="1" x14ac:dyDescent="0.2">
      <c r="A300" s="231">
        <v>97</v>
      </c>
      <c r="B300" s="232" t="s">
        <v>554</v>
      </c>
      <c r="C300" s="249" t="s">
        <v>555</v>
      </c>
      <c r="D300" s="233" t="s">
        <v>193</v>
      </c>
      <c r="E300" s="234">
        <v>1.01</v>
      </c>
      <c r="F300" s="235"/>
      <c r="G300" s="236">
        <f>ROUND(E300*F300,2)</f>
        <v>0</v>
      </c>
      <c r="H300" s="235"/>
      <c r="I300" s="236">
        <f>ROUND(E300*H300,2)</f>
        <v>0</v>
      </c>
      <c r="J300" s="235"/>
      <c r="K300" s="236">
        <f>ROUND(E300*J300,2)</f>
        <v>0</v>
      </c>
      <c r="L300" s="236">
        <v>21</v>
      </c>
      <c r="M300" s="236">
        <f>G300*(1+L300/100)</f>
        <v>0</v>
      </c>
      <c r="N300" s="234">
        <v>1</v>
      </c>
      <c r="O300" s="234">
        <f>ROUND(E300*N300,2)</f>
        <v>1.01</v>
      </c>
      <c r="P300" s="234">
        <v>0</v>
      </c>
      <c r="Q300" s="234">
        <f>ROUND(E300*P300,2)</f>
        <v>0</v>
      </c>
      <c r="R300" s="236" t="s">
        <v>411</v>
      </c>
      <c r="S300" s="236" t="s">
        <v>145</v>
      </c>
      <c r="T300" s="237" t="s">
        <v>145</v>
      </c>
      <c r="U300" s="221">
        <v>0</v>
      </c>
      <c r="V300" s="221">
        <f>ROUND(E300*U300,2)</f>
        <v>0</v>
      </c>
      <c r="W300" s="221"/>
      <c r="X300" s="221" t="s">
        <v>412</v>
      </c>
      <c r="Y300" s="221" t="s">
        <v>141</v>
      </c>
      <c r="Z300" s="210"/>
      <c r="AA300" s="210"/>
      <c r="AB300" s="210"/>
      <c r="AC300" s="210"/>
      <c r="AD300" s="210"/>
      <c r="AE300" s="210"/>
      <c r="AF300" s="210"/>
      <c r="AG300" s="210" t="s">
        <v>417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62" t="s">
        <v>450</v>
      </c>
      <c r="D301" s="255"/>
      <c r="E301" s="256">
        <v>1.01</v>
      </c>
      <c r="F301" s="221"/>
      <c r="G301" s="221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190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2.5" outlineLevel="1" x14ac:dyDescent="0.2">
      <c r="A302" s="231">
        <v>98</v>
      </c>
      <c r="B302" s="232" t="s">
        <v>556</v>
      </c>
      <c r="C302" s="249" t="s">
        <v>557</v>
      </c>
      <c r="D302" s="233" t="s">
        <v>193</v>
      </c>
      <c r="E302" s="234">
        <v>4.04</v>
      </c>
      <c r="F302" s="235"/>
      <c r="G302" s="236">
        <f>ROUND(E302*F302,2)</f>
        <v>0</v>
      </c>
      <c r="H302" s="235"/>
      <c r="I302" s="236">
        <f>ROUND(E302*H302,2)</f>
        <v>0</v>
      </c>
      <c r="J302" s="235"/>
      <c r="K302" s="236">
        <f>ROUND(E302*J302,2)</f>
        <v>0</v>
      </c>
      <c r="L302" s="236">
        <v>21</v>
      </c>
      <c r="M302" s="236">
        <f>G302*(1+L302/100)</f>
        <v>0</v>
      </c>
      <c r="N302" s="234">
        <v>1.6</v>
      </c>
      <c r="O302" s="234">
        <f>ROUND(E302*N302,2)</f>
        <v>6.46</v>
      </c>
      <c r="P302" s="234">
        <v>0</v>
      </c>
      <c r="Q302" s="234">
        <f>ROUND(E302*P302,2)</f>
        <v>0</v>
      </c>
      <c r="R302" s="236" t="s">
        <v>411</v>
      </c>
      <c r="S302" s="236" t="s">
        <v>145</v>
      </c>
      <c r="T302" s="237" t="s">
        <v>145</v>
      </c>
      <c r="U302" s="221">
        <v>0</v>
      </c>
      <c r="V302" s="221">
        <f>ROUND(E302*U302,2)</f>
        <v>0</v>
      </c>
      <c r="W302" s="221"/>
      <c r="X302" s="221" t="s">
        <v>412</v>
      </c>
      <c r="Y302" s="221" t="s">
        <v>141</v>
      </c>
      <c r="Z302" s="210"/>
      <c r="AA302" s="210"/>
      <c r="AB302" s="210"/>
      <c r="AC302" s="210"/>
      <c r="AD302" s="210"/>
      <c r="AE302" s="210"/>
      <c r="AF302" s="210"/>
      <c r="AG302" s="210" t="s">
        <v>417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17"/>
      <c r="B303" s="218"/>
      <c r="C303" s="262" t="s">
        <v>447</v>
      </c>
      <c r="D303" s="255"/>
      <c r="E303" s="256">
        <v>4.04</v>
      </c>
      <c r="F303" s="221"/>
      <c r="G303" s="221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0"/>
      <c r="AA303" s="210"/>
      <c r="AB303" s="210"/>
      <c r="AC303" s="210"/>
      <c r="AD303" s="210"/>
      <c r="AE303" s="210"/>
      <c r="AF303" s="210"/>
      <c r="AG303" s="210" t="s">
        <v>190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">
      <c r="A304" s="238">
        <v>99</v>
      </c>
      <c r="B304" s="239" t="s">
        <v>558</v>
      </c>
      <c r="C304" s="248" t="s">
        <v>559</v>
      </c>
      <c r="D304" s="240" t="s">
        <v>193</v>
      </c>
      <c r="E304" s="241">
        <v>8</v>
      </c>
      <c r="F304" s="242"/>
      <c r="G304" s="243">
        <f>ROUND(E304*F304,2)</f>
        <v>0</v>
      </c>
      <c r="H304" s="242"/>
      <c r="I304" s="243">
        <f>ROUND(E304*H304,2)</f>
        <v>0</v>
      </c>
      <c r="J304" s="242"/>
      <c r="K304" s="243">
        <f>ROUND(E304*J304,2)</f>
        <v>0</v>
      </c>
      <c r="L304" s="243">
        <v>21</v>
      </c>
      <c r="M304" s="243">
        <f>G304*(1+L304/100)</f>
        <v>0</v>
      </c>
      <c r="N304" s="241">
        <v>2E-3</v>
      </c>
      <c r="O304" s="241">
        <f>ROUND(E304*N304,2)</f>
        <v>0.02</v>
      </c>
      <c r="P304" s="241">
        <v>0</v>
      </c>
      <c r="Q304" s="241">
        <f>ROUND(E304*P304,2)</f>
        <v>0</v>
      </c>
      <c r="R304" s="243" t="s">
        <v>411</v>
      </c>
      <c r="S304" s="243" t="s">
        <v>145</v>
      </c>
      <c r="T304" s="244" t="s">
        <v>145</v>
      </c>
      <c r="U304" s="221">
        <v>0</v>
      </c>
      <c r="V304" s="221">
        <f>ROUND(E304*U304,2)</f>
        <v>0</v>
      </c>
      <c r="W304" s="221"/>
      <c r="X304" s="221" t="s">
        <v>412</v>
      </c>
      <c r="Y304" s="221" t="s">
        <v>141</v>
      </c>
      <c r="Z304" s="210"/>
      <c r="AA304" s="210"/>
      <c r="AB304" s="210"/>
      <c r="AC304" s="210"/>
      <c r="AD304" s="210"/>
      <c r="AE304" s="210"/>
      <c r="AF304" s="210"/>
      <c r="AG304" s="210" t="s">
        <v>413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31">
        <v>100</v>
      </c>
      <c r="B305" s="232" t="s">
        <v>560</v>
      </c>
      <c r="C305" s="249" t="s">
        <v>561</v>
      </c>
      <c r="D305" s="233" t="s">
        <v>220</v>
      </c>
      <c r="E305" s="234">
        <v>1.0149999999999999</v>
      </c>
      <c r="F305" s="235"/>
      <c r="G305" s="236">
        <f>ROUND(E305*F305,2)</f>
        <v>0</v>
      </c>
      <c r="H305" s="235"/>
      <c r="I305" s="236">
        <f>ROUND(E305*H305,2)</f>
        <v>0</v>
      </c>
      <c r="J305" s="235"/>
      <c r="K305" s="236">
        <f>ROUND(E305*J305,2)</f>
        <v>0</v>
      </c>
      <c r="L305" s="236">
        <v>21</v>
      </c>
      <c r="M305" s="236">
        <f>G305*(1+L305/100)</f>
        <v>0</v>
      </c>
      <c r="N305" s="234">
        <v>1.9199999999999998E-2</v>
      </c>
      <c r="O305" s="234">
        <f>ROUND(E305*N305,2)</f>
        <v>0.02</v>
      </c>
      <c r="P305" s="234">
        <v>0</v>
      </c>
      <c r="Q305" s="234">
        <f>ROUND(E305*P305,2)</f>
        <v>0</v>
      </c>
      <c r="R305" s="236" t="s">
        <v>411</v>
      </c>
      <c r="S305" s="236" t="s">
        <v>145</v>
      </c>
      <c r="T305" s="237" t="s">
        <v>145</v>
      </c>
      <c r="U305" s="221">
        <v>0</v>
      </c>
      <c r="V305" s="221">
        <f>ROUND(E305*U305,2)</f>
        <v>0</v>
      </c>
      <c r="W305" s="221"/>
      <c r="X305" s="221" t="s">
        <v>412</v>
      </c>
      <c r="Y305" s="221" t="s">
        <v>141</v>
      </c>
      <c r="Z305" s="210"/>
      <c r="AA305" s="210"/>
      <c r="AB305" s="210"/>
      <c r="AC305" s="210"/>
      <c r="AD305" s="210"/>
      <c r="AE305" s="210"/>
      <c r="AF305" s="210"/>
      <c r="AG305" s="210" t="s">
        <v>417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17"/>
      <c r="B306" s="218"/>
      <c r="C306" s="262" t="s">
        <v>562</v>
      </c>
      <c r="D306" s="255"/>
      <c r="E306" s="256">
        <v>1.0149999999999999</v>
      </c>
      <c r="F306" s="221"/>
      <c r="G306" s="221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0"/>
      <c r="AA306" s="210"/>
      <c r="AB306" s="210"/>
      <c r="AC306" s="210"/>
      <c r="AD306" s="210"/>
      <c r="AE306" s="210"/>
      <c r="AF306" s="210"/>
      <c r="AG306" s="210" t="s">
        <v>190</v>
      </c>
      <c r="AH306" s="210">
        <v>0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31">
        <v>101</v>
      </c>
      <c r="B307" s="232" t="s">
        <v>563</v>
      </c>
      <c r="C307" s="249" t="s">
        <v>564</v>
      </c>
      <c r="D307" s="233" t="s">
        <v>220</v>
      </c>
      <c r="E307" s="234">
        <v>9.7439999999999998</v>
      </c>
      <c r="F307" s="235"/>
      <c r="G307" s="236">
        <f>ROUND(E307*F307,2)</f>
        <v>0</v>
      </c>
      <c r="H307" s="235"/>
      <c r="I307" s="236">
        <f>ROUND(E307*H307,2)</f>
        <v>0</v>
      </c>
      <c r="J307" s="235"/>
      <c r="K307" s="236">
        <f>ROUND(E307*J307,2)</f>
        <v>0</v>
      </c>
      <c r="L307" s="236">
        <v>21</v>
      </c>
      <c r="M307" s="236">
        <f>G307*(1+L307/100)</f>
        <v>0</v>
      </c>
      <c r="N307" s="234">
        <v>2.4E-2</v>
      </c>
      <c r="O307" s="234">
        <f>ROUND(E307*N307,2)</f>
        <v>0.23</v>
      </c>
      <c r="P307" s="234">
        <v>0</v>
      </c>
      <c r="Q307" s="234">
        <f>ROUND(E307*P307,2)</f>
        <v>0</v>
      </c>
      <c r="R307" s="236" t="s">
        <v>411</v>
      </c>
      <c r="S307" s="236" t="s">
        <v>145</v>
      </c>
      <c r="T307" s="237" t="s">
        <v>145</v>
      </c>
      <c r="U307" s="221">
        <v>0</v>
      </c>
      <c r="V307" s="221">
        <f>ROUND(E307*U307,2)</f>
        <v>0</v>
      </c>
      <c r="W307" s="221"/>
      <c r="X307" s="221" t="s">
        <v>412</v>
      </c>
      <c r="Y307" s="221" t="s">
        <v>141</v>
      </c>
      <c r="Z307" s="210"/>
      <c r="AA307" s="210"/>
      <c r="AB307" s="210"/>
      <c r="AC307" s="210"/>
      <c r="AD307" s="210"/>
      <c r="AE307" s="210"/>
      <c r="AF307" s="210"/>
      <c r="AG307" s="210" t="s">
        <v>417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62" t="s">
        <v>565</v>
      </c>
      <c r="D308" s="255"/>
      <c r="E308" s="256">
        <v>9.7439999999999998</v>
      </c>
      <c r="F308" s="221"/>
      <c r="G308" s="221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  <c r="Z308" s="210"/>
      <c r="AA308" s="210"/>
      <c r="AB308" s="210"/>
      <c r="AC308" s="210"/>
      <c r="AD308" s="210"/>
      <c r="AE308" s="210"/>
      <c r="AF308" s="210"/>
      <c r="AG308" s="210" t="s">
        <v>190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">
      <c r="A309" s="231">
        <v>102</v>
      </c>
      <c r="B309" s="232" t="s">
        <v>566</v>
      </c>
      <c r="C309" s="249" t="s">
        <v>567</v>
      </c>
      <c r="D309" s="233" t="s">
        <v>220</v>
      </c>
      <c r="E309" s="234">
        <v>4.5674999999999999</v>
      </c>
      <c r="F309" s="235"/>
      <c r="G309" s="236">
        <f>ROUND(E309*F309,2)</f>
        <v>0</v>
      </c>
      <c r="H309" s="235"/>
      <c r="I309" s="236">
        <f>ROUND(E309*H309,2)</f>
        <v>0</v>
      </c>
      <c r="J309" s="235"/>
      <c r="K309" s="236">
        <f>ROUND(E309*J309,2)</f>
        <v>0</v>
      </c>
      <c r="L309" s="236">
        <v>21</v>
      </c>
      <c r="M309" s="236">
        <f>G309*(1+L309/100)</f>
        <v>0</v>
      </c>
      <c r="N309" s="234">
        <v>3.7999999999999999E-2</v>
      </c>
      <c r="O309" s="234">
        <f>ROUND(E309*N309,2)</f>
        <v>0.17</v>
      </c>
      <c r="P309" s="234">
        <v>0</v>
      </c>
      <c r="Q309" s="234">
        <f>ROUND(E309*P309,2)</f>
        <v>0</v>
      </c>
      <c r="R309" s="236" t="s">
        <v>411</v>
      </c>
      <c r="S309" s="236" t="s">
        <v>145</v>
      </c>
      <c r="T309" s="237" t="s">
        <v>145</v>
      </c>
      <c r="U309" s="221">
        <v>0</v>
      </c>
      <c r="V309" s="221">
        <f>ROUND(E309*U309,2)</f>
        <v>0</v>
      </c>
      <c r="W309" s="221"/>
      <c r="X309" s="221" t="s">
        <v>412</v>
      </c>
      <c r="Y309" s="221" t="s">
        <v>141</v>
      </c>
      <c r="Z309" s="210"/>
      <c r="AA309" s="210"/>
      <c r="AB309" s="210"/>
      <c r="AC309" s="210"/>
      <c r="AD309" s="210"/>
      <c r="AE309" s="210"/>
      <c r="AF309" s="210"/>
      <c r="AG309" s="210" t="s">
        <v>417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62" t="s">
        <v>568</v>
      </c>
      <c r="D310" s="255"/>
      <c r="E310" s="256">
        <v>4.5674999999999999</v>
      </c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190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31">
        <v>103</v>
      </c>
      <c r="B311" s="232" t="s">
        <v>569</v>
      </c>
      <c r="C311" s="249" t="s">
        <v>570</v>
      </c>
      <c r="D311" s="233" t="s">
        <v>220</v>
      </c>
      <c r="E311" s="234">
        <v>13.702500000000001</v>
      </c>
      <c r="F311" s="235"/>
      <c r="G311" s="236">
        <f>ROUND(E311*F311,2)</f>
        <v>0</v>
      </c>
      <c r="H311" s="235"/>
      <c r="I311" s="236">
        <f>ROUND(E311*H311,2)</f>
        <v>0</v>
      </c>
      <c r="J311" s="235"/>
      <c r="K311" s="236">
        <f>ROUND(E311*J311,2)</f>
        <v>0</v>
      </c>
      <c r="L311" s="236">
        <v>21</v>
      </c>
      <c r="M311" s="236">
        <f>G311*(1+L311/100)</f>
        <v>0</v>
      </c>
      <c r="N311" s="234">
        <v>3.6999999999999998E-2</v>
      </c>
      <c r="O311" s="234">
        <f>ROUND(E311*N311,2)</f>
        <v>0.51</v>
      </c>
      <c r="P311" s="234">
        <v>0</v>
      </c>
      <c r="Q311" s="234">
        <f>ROUND(E311*P311,2)</f>
        <v>0</v>
      </c>
      <c r="R311" s="236" t="s">
        <v>411</v>
      </c>
      <c r="S311" s="236" t="s">
        <v>145</v>
      </c>
      <c r="T311" s="237" t="s">
        <v>145</v>
      </c>
      <c r="U311" s="221">
        <v>0</v>
      </c>
      <c r="V311" s="221">
        <f>ROUND(E311*U311,2)</f>
        <v>0</v>
      </c>
      <c r="W311" s="221"/>
      <c r="X311" s="221" t="s">
        <v>412</v>
      </c>
      <c r="Y311" s="221" t="s">
        <v>141</v>
      </c>
      <c r="Z311" s="210"/>
      <c r="AA311" s="210"/>
      <c r="AB311" s="210"/>
      <c r="AC311" s="210"/>
      <c r="AD311" s="210"/>
      <c r="AE311" s="210"/>
      <c r="AF311" s="210"/>
      <c r="AG311" s="210" t="s">
        <v>417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62" t="s">
        <v>571</v>
      </c>
      <c r="D312" s="255"/>
      <c r="E312" s="256">
        <v>13.702500000000001</v>
      </c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190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31">
        <v>104</v>
      </c>
      <c r="B313" s="232" t="s">
        <v>572</v>
      </c>
      <c r="C313" s="249" t="s">
        <v>573</v>
      </c>
      <c r="D313" s="233" t="s">
        <v>220</v>
      </c>
      <c r="E313" s="234">
        <v>13.195</v>
      </c>
      <c r="F313" s="235"/>
      <c r="G313" s="236">
        <f>ROUND(E313*F313,2)</f>
        <v>0</v>
      </c>
      <c r="H313" s="235"/>
      <c r="I313" s="236">
        <f>ROUND(E313*H313,2)</f>
        <v>0</v>
      </c>
      <c r="J313" s="235"/>
      <c r="K313" s="236">
        <f>ROUND(E313*J313,2)</f>
        <v>0</v>
      </c>
      <c r="L313" s="236">
        <v>21</v>
      </c>
      <c r="M313" s="236">
        <f>G313*(1+L313/100)</f>
        <v>0</v>
      </c>
      <c r="N313" s="234">
        <v>5.2999999999999999E-2</v>
      </c>
      <c r="O313" s="234">
        <f>ROUND(E313*N313,2)</f>
        <v>0.7</v>
      </c>
      <c r="P313" s="234">
        <v>0</v>
      </c>
      <c r="Q313" s="234">
        <f>ROUND(E313*P313,2)</f>
        <v>0</v>
      </c>
      <c r="R313" s="236" t="s">
        <v>411</v>
      </c>
      <c r="S313" s="236" t="s">
        <v>145</v>
      </c>
      <c r="T313" s="237" t="s">
        <v>145</v>
      </c>
      <c r="U313" s="221">
        <v>0</v>
      </c>
      <c r="V313" s="221">
        <f>ROUND(E313*U313,2)</f>
        <v>0</v>
      </c>
      <c r="W313" s="221"/>
      <c r="X313" s="221" t="s">
        <v>412</v>
      </c>
      <c r="Y313" s="221" t="s">
        <v>141</v>
      </c>
      <c r="Z313" s="210"/>
      <c r="AA313" s="210"/>
      <c r="AB313" s="210"/>
      <c r="AC313" s="210"/>
      <c r="AD313" s="210"/>
      <c r="AE313" s="210"/>
      <c r="AF313" s="210"/>
      <c r="AG313" s="210" t="s">
        <v>417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">
      <c r="A314" s="217"/>
      <c r="B314" s="218"/>
      <c r="C314" s="262" t="s">
        <v>574</v>
      </c>
      <c r="D314" s="255"/>
      <c r="E314" s="256">
        <v>13.195</v>
      </c>
      <c r="F314" s="221"/>
      <c r="G314" s="221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0"/>
      <c r="AA314" s="210"/>
      <c r="AB314" s="210"/>
      <c r="AC314" s="210"/>
      <c r="AD314" s="210"/>
      <c r="AE314" s="210"/>
      <c r="AF314" s="210"/>
      <c r="AG314" s="210" t="s">
        <v>190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31">
        <v>105</v>
      </c>
      <c r="B315" s="232" t="s">
        <v>575</v>
      </c>
      <c r="C315" s="249" t="s">
        <v>576</v>
      </c>
      <c r="D315" s="233" t="s">
        <v>220</v>
      </c>
      <c r="E315" s="234">
        <v>60.9</v>
      </c>
      <c r="F315" s="235"/>
      <c r="G315" s="236">
        <f>ROUND(E315*F315,2)</f>
        <v>0</v>
      </c>
      <c r="H315" s="235"/>
      <c r="I315" s="236">
        <f>ROUND(E315*H315,2)</f>
        <v>0</v>
      </c>
      <c r="J315" s="235"/>
      <c r="K315" s="236">
        <f>ROUND(E315*J315,2)</f>
        <v>0</v>
      </c>
      <c r="L315" s="236">
        <v>21</v>
      </c>
      <c r="M315" s="236">
        <f>G315*(1+L315/100)</f>
        <v>0</v>
      </c>
      <c r="N315" s="234">
        <v>7.1999999999999995E-2</v>
      </c>
      <c r="O315" s="234">
        <f>ROUND(E315*N315,2)</f>
        <v>4.38</v>
      </c>
      <c r="P315" s="234">
        <v>0</v>
      </c>
      <c r="Q315" s="234">
        <f>ROUND(E315*P315,2)</f>
        <v>0</v>
      </c>
      <c r="R315" s="236" t="s">
        <v>411</v>
      </c>
      <c r="S315" s="236" t="s">
        <v>145</v>
      </c>
      <c r="T315" s="237" t="s">
        <v>145</v>
      </c>
      <c r="U315" s="221">
        <v>0</v>
      </c>
      <c r="V315" s="221">
        <f>ROUND(E315*U315,2)</f>
        <v>0</v>
      </c>
      <c r="W315" s="221"/>
      <c r="X315" s="221" t="s">
        <v>412</v>
      </c>
      <c r="Y315" s="221" t="s">
        <v>141</v>
      </c>
      <c r="Z315" s="210"/>
      <c r="AA315" s="210"/>
      <c r="AB315" s="210"/>
      <c r="AC315" s="210"/>
      <c r="AD315" s="210"/>
      <c r="AE315" s="210"/>
      <c r="AF315" s="210"/>
      <c r="AG315" s="210" t="s">
        <v>417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">
      <c r="A316" s="217"/>
      <c r="B316" s="218"/>
      <c r="C316" s="262" t="s">
        <v>577</v>
      </c>
      <c r="D316" s="255"/>
      <c r="E316" s="256">
        <v>60.9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0"/>
      <c r="AA316" s="210"/>
      <c r="AB316" s="210"/>
      <c r="AC316" s="210"/>
      <c r="AD316" s="210"/>
      <c r="AE316" s="210"/>
      <c r="AF316" s="210"/>
      <c r="AG316" s="210" t="s">
        <v>190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">
      <c r="A317" s="231">
        <v>106</v>
      </c>
      <c r="B317" s="232" t="s">
        <v>578</v>
      </c>
      <c r="C317" s="249" t="s">
        <v>579</v>
      </c>
      <c r="D317" s="233" t="s">
        <v>193</v>
      </c>
      <c r="E317" s="234">
        <v>2.0299999999999998</v>
      </c>
      <c r="F317" s="235"/>
      <c r="G317" s="236">
        <f>ROUND(E317*F317,2)</f>
        <v>0</v>
      </c>
      <c r="H317" s="235"/>
      <c r="I317" s="236">
        <f>ROUND(E317*H317,2)</f>
        <v>0</v>
      </c>
      <c r="J317" s="235"/>
      <c r="K317" s="236">
        <f>ROUND(E317*J317,2)</f>
        <v>0</v>
      </c>
      <c r="L317" s="236">
        <v>21</v>
      </c>
      <c r="M317" s="236">
        <f>G317*(1+L317/100)</f>
        <v>0</v>
      </c>
      <c r="N317" s="234">
        <v>1.9E-2</v>
      </c>
      <c r="O317" s="234">
        <f>ROUND(E317*N317,2)</f>
        <v>0.04</v>
      </c>
      <c r="P317" s="234">
        <v>0</v>
      </c>
      <c r="Q317" s="234">
        <f>ROUND(E317*P317,2)</f>
        <v>0</v>
      </c>
      <c r="R317" s="236" t="s">
        <v>411</v>
      </c>
      <c r="S317" s="236" t="s">
        <v>145</v>
      </c>
      <c r="T317" s="237" t="s">
        <v>145</v>
      </c>
      <c r="U317" s="221">
        <v>0</v>
      </c>
      <c r="V317" s="221">
        <f>ROUND(E317*U317,2)</f>
        <v>0</v>
      </c>
      <c r="W317" s="221"/>
      <c r="X317" s="221" t="s">
        <v>412</v>
      </c>
      <c r="Y317" s="221" t="s">
        <v>141</v>
      </c>
      <c r="Z317" s="210"/>
      <c r="AA317" s="210"/>
      <c r="AB317" s="210"/>
      <c r="AC317" s="210"/>
      <c r="AD317" s="210"/>
      <c r="AE317" s="210"/>
      <c r="AF317" s="210"/>
      <c r="AG317" s="210" t="s">
        <v>417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2" x14ac:dyDescent="0.2">
      <c r="A318" s="217"/>
      <c r="B318" s="218"/>
      <c r="C318" s="262" t="s">
        <v>580</v>
      </c>
      <c r="D318" s="255"/>
      <c r="E318" s="256">
        <v>2.0299999999999998</v>
      </c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190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2.5" outlineLevel="1" x14ac:dyDescent="0.2">
      <c r="A319" s="231">
        <v>107</v>
      </c>
      <c r="B319" s="232" t="s">
        <v>581</v>
      </c>
      <c r="C319" s="249" t="s">
        <v>582</v>
      </c>
      <c r="D319" s="233" t="s">
        <v>193</v>
      </c>
      <c r="E319" s="234">
        <v>2.0299999999999998</v>
      </c>
      <c r="F319" s="235"/>
      <c r="G319" s="236">
        <f>ROUND(E319*F319,2)</f>
        <v>0</v>
      </c>
      <c r="H319" s="235"/>
      <c r="I319" s="236">
        <f>ROUND(E319*H319,2)</f>
        <v>0</v>
      </c>
      <c r="J319" s="235"/>
      <c r="K319" s="236">
        <f>ROUND(E319*J319,2)</f>
        <v>0</v>
      </c>
      <c r="L319" s="236">
        <v>21</v>
      </c>
      <c r="M319" s="236">
        <f>G319*(1+L319/100)</f>
        <v>0</v>
      </c>
      <c r="N319" s="234">
        <v>2.5000000000000001E-2</v>
      </c>
      <c r="O319" s="234">
        <f>ROUND(E319*N319,2)</f>
        <v>0.05</v>
      </c>
      <c r="P319" s="234">
        <v>0</v>
      </c>
      <c r="Q319" s="234">
        <f>ROUND(E319*P319,2)</f>
        <v>0</v>
      </c>
      <c r="R319" s="236" t="s">
        <v>411</v>
      </c>
      <c r="S319" s="236" t="s">
        <v>145</v>
      </c>
      <c r="T319" s="237" t="s">
        <v>145</v>
      </c>
      <c r="U319" s="221">
        <v>0</v>
      </c>
      <c r="V319" s="221">
        <f>ROUND(E319*U319,2)</f>
        <v>0</v>
      </c>
      <c r="W319" s="221"/>
      <c r="X319" s="221" t="s">
        <v>412</v>
      </c>
      <c r="Y319" s="221" t="s">
        <v>141</v>
      </c>
      <c r="Z319" s="210"/>
      <c r="AA319" s="210"/>
      <c r="AB319" s="210"/>
      <c r="AC319" s="210"/>
      <c r="AD319" s="210"/>
      <c r="AE319" s="210"/>
      <c r="AF319" s="210"/>
      <c r="AG319" s="210" t="s">
        <v>417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">
      <c r="A320" s="217"/>
      <c r="B320" s="218"/>
      <c r="C320" s="262" t="s">
        <v>580</v>
      </c>
      <c r="D320" s="255"/>
      <c r="E320" s="256">
        <v>2.0299999999999998</v>
      </c>
      <c r="F320" s="221"/>
      <c r="G320" s="221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21"/>
      <c r="Z320" s="210"/>
      <c r="AA320" s="210"/>
      <c r="AB320" s="210"/>
      <c r="AC320" s="210"/>
      <c r="AD320" s="210"/>
      <c r="AE320" s="210"/>
      <c r="AF320" s="210"/>
      <c r="AG320" s="210" t="s">
        <v>190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ht="22.5" outlineLevel="1" x14ac:dyDescent="0.2">
      <c r="A321" s="231">
        <v>108</v>
      </c>
      <c r="B321" s="232" t="s">
        <v>583</v>
      </c>
      <c r="C321" s="249" t="s">
        <v>584</v>
      </c>
      <c r="D321" s="233" t="s">
        <v>193</v>
      </c>
      <c r="E321" s="234">
        <v>1.0149999999999999</v>
      </c>
      <c r="F321" s="235"/>
      <c r="G321" s="236">
        <f>ROUND(E321*F321,2)</f>
        <v>0</v>
      </c>
      <c r="H321" s="235"/>
      <c r="I321" s="236">
        <f>ROUND(E321*H321,2)</f>
        <v>0</v>
      </c>
      <c r="J321" s="235"/>
      <c r="K321" s="236">
        <f>ROUND(E321*J321,2)</f>
        <v>0</v>
      </c>
      <c r="L321" s="236">
        <v>21</v>
      </c>
      <c r="M321" s="236">
        <f>G321*(1+L321/100)</f>
        <v>0</v>
      </c>
      <c r="N321" s="234">
        <v>2.5000000000000001E-2</v>
      </c>
      <c r="O321" s="234">
        <f>ROUND(E321*N321,2)</f>
        <v>0.03</v>
      </c>
      <c r="P321" s="234">
        <v>0</v>
      </c>
      <c r="Q321" s="234">
        <f>ROUND(E321*P321,2)</f>
        <v>0</v>
      </c>
      <c r="R321" s="236" t="s">
        <v>411</v>
      </c>
      <c r="S321" s="236" t="s">
        <v>145</v>
      </c>
      <c r="T321" s="237" t="s">
        <v>145</v>
      </c>
      <c r="U321" s="221">
        <v>0</v>
      </c>
      <c r="V321" s="221">
        <f>ROUND(E321*U321,2)</f>
        <v>0</v>
      </c>
      <c r="W321" s="221"/>
      <c r="X321" s="221" t="s">
        <v>412</v>
      </c>
      <c r="Y321" s="221" t="s">
        <v>141</v>
      </c>
      <c r="Z321" s="210"/>
      <c r="AA321" s="210"/>
      <c r="AB321" s="210"/>
      <c r="AC321" s="210"/>
      <c r="AD321" s="210"/>
      <c r="AE321" s="210"/>
      <c r="AF321" s="210"/>
      <c r="AG321" s="210" t="s">
        <v>417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2" x14ac:dyDescent="0.2">
      <c r="A322" s="217"/>
      <c r="B322" s="218"/>
      <c r="C322" s="262" t="s">
        <v>585</v>
      </c>
      <c r="D322" s="255"/>
      <c r="E322" s="256">
        <v>1.0149999999999999</v>
      </c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190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2.5" outlineLevel="1" x14ac:dyDescent="0.2">
      <c r="A323" s="231">
        <v>109</v>
      </c>
      <c r="B323" s="232" t="s">
        <v>586</v>
      </c>
      <c r="C323" s="249" t="s">
        <v>587</v>
      </c>
      <c r="D323" s="233" t="s">
        <v>193</v>
      </c>
      <c r="E323" s="234">
        <v>1.0149999999999999</v>
      </c>
      <c r="F323" s="235"/>
      <c r="G323" s="236">
        <f>ROUND(E323*F323,2)</f>
        <v>0</v>
      </c>
      <c r="H323" s="235"/>
      <c r="I323" s="236">
        <f>ROUND(E323*H323,2)</f>
        <v>0</v>
      </c>
      <c r="J323" s="235"/>
      <c r="K323" s="236">
        <f>ROUND(E323*J323,2)</f>
        <v>0</v>
      </c>
      <c r="L323" s="236">
        <v>21</v>
      </c>
      <c r="M323" s="236">
        <f>G323*(1+L323/100)</f>
        <v>0</v>
      </c>
      <c r="N323" s="234">
        <v>4.1000000000000002E-2</v>
      </c>
      <c r="O323" s="234">
        <f>ROUND(E323*N323,2)</f>
        <v>0.04</v>
      </c>
      <c r="P323" s="234">
        <v>0</v>
      </c>
      <c r="Q323" s="234">
        <f>ROUND(E323*P323,2)</f>
        <v>0</v>
      </c>
      <c r="R323" s="236" t="s">
        <v>411</v>
      </c>
      <c r="S323" s="236" t="s">
        <v>145</v>
      </c>
      <c r="T323" s="237" t="s">
        <v>145</v>
      </c>
      <c r="U323" s="221">
        <v>0</v>
      </c>
      <c r="V323" s="221">
        <f>ROUND(E323*U323,2)</f>
        <v>0</v>
      </c>
      <c r="W323" s="221"/>
      <c r="X323" s="221" t="s">
        <v>412</v>
      </c>
      <c r="Y323" s="221" t="s">
        <v>141</v>
      </c>
      <c r="Z323" s="210"/>
      <c r="AA323" s="210"/>
      <c r="AB323" s="210"/>
      <c r="AC323" s="210"/>
      <c r="AD323" s="210"/>
      <c r="AE323" s="210"/>
      <c r="AF323" s="210"/>
      <c r="AG323" s="210" t="s">
        <v>417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17"/>
      <c r="B324" s="218"/>
      <c r="C324" s="262" t="s">
        <v>585</v>
      </c>
      <c r="D324" s="255"/>
      <c r="E324" s="256">
        <v>1.0149999999999999</v>
      </c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190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ht="22.5" outlineLevel="1" x14ac:dyDescent="0.2">
      <c r="A325" s="231">
        <v>110</v>
      </c>
      <c r="B325" s="232" t="s">
        <v>588</v>
      </c>
      <c r="C325" s="249" t="s">
        <v>589</v>
      </c>
      <c r="D325" s="233" t="s">
        <v>193</v>
      </c>
      <c r="E325" s="234">
        <v>2.0299999999999998</v>
      </c>
      <c r="F325" s="235"/>
      <c r="G325" s="236">
        <f>ROUND(E325*F325,2)</f>
        <v>0</v>
      </c>
      <c r="H325" s="235"/>
      <c r="I325" s="236">
        <f>ROUND(E325*H325,2)</f>
        <v>0</v>
      </c>
      <c r="J325" s="235"/>
      <c r="K325" s="236">
        <f>ROUND(E325*J325,2)</f>
        <v>0</v>
      </c>
      <c r="L325" s="236">
        <v>21</v>
      </c>
      <c r="M325" s="236">
        <f>G325*(1+L325/100)</f>
        <v>0</v>
      </c>
      <c r="N325" s="234">
        <v>5.6000000000000001E-2</v>
      </c>
      <c r="O325" s="234">
        <f>ROUND(E325*N325,2)</f>
        <v>0.11</v>
      </c>
      <c r="P325" s="234">
        <v>0</v>
      </c>
      <c r="Q325" s="234">
        <f>ROUND(E325*P325,2)</f>
        <v>0</v>
      </c>
      <c r="R325" s="236" t="s">
        <v>411</v>
      </c>
      <c r="S325" s="236" t="s">
        <v>145</v>
      </c>
      <c r="T325" s="237" t="s">
        <v>145</v>
      </c>
      <c r="U325" s="221">
        <v>0</v>
      </c>
      <c r="V325" s="221">
        <f>ROUND(E325*U325,2)</f>
        <v>0</v>
      </c>
      <c r="W325" s="221"/>
      <c r="X325" s="221" t="s">
        <v>412</v>
      </c>
      <c r="Y325" s="221" t="s">
        <v>141</v>
      </c>
      <c r="Z325" s="210"/>
      <c r="AA325" s="210"/>
      <c r="AB325" s="210"/>
      <c r="AC325" s="210"/>
      <c r="AD325" s="210"/>
      <c r="AE325" s="210"/>
      <c r="AF325" s="210"/>
      <c r="AG325" s="210" t="s">
        <v>417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2" x14ac:dyDescent="0.2">
      <c r="A326" s="217"/>
      <c r="B326" s="218"/>
      <c r="C326" s="262" t="s">
        <v>580</v>
      </c>
      <c r="D326" s="255"/>
      <c r="E326" s="256">
        <v>2.0299999999999998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0"/>
      <c r="AA326" s="210"/>
      <c r="AB326" s="210"/>
      <c r="AC326" s="210"/>
      <c r="AD326" s="210"/>
      <c r="AE326" s="210"/>
      <c r="AF326" s="210"/>
      <c r="AG326" s="210" t="s">
        <v>190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ht="22.5" outlineLevel="1" x14ac:dyDescent="0.2">
      <c r="A327" s="231">
        <v>111</v>
      </c>
      <c r="B327" s="232" t="s">
        <v>590</v>
      </c>
      <c r="C327" s="249" t="s">
        <v>591</v>
      </c>
      <c r="D327" s="233" t="s">
        <v>193</v>
      </c>
      <c r="E327" s="234">
        <v>1.0149999999999999</v>
      </c>
      <c r="F327" s="235"/>
      <c r="G327" s="236">
        <f>ROUND(E327*F327,2)</f>
        <v>0</v>
      </c>
      <c r="H327" s="235"/>
      <c r="I327" s="236">
        <f>ROUND(E327*H327,2)</f>
        <v>0</v>
      </c>
      <c r="J327" s="235"/>
      <c r="K327" s="236">
        <f>ROUND(E327*J327,2)</f>
        <v>0</v>
      </c>
      <c r="L327" s="236">
        <v>21</v>
      </c>
      <c r="M327" s="236">
        <f>G327*(1+L327/100)</f>
        <v>0</v>
      </c>
      <c r="N327" s="234">
        <v>2.4E-2</v>
      </c>
      <c r="O327" s="234">
        <f>ROUND(E327*N327,2)</f>
        <v>0.02</v>
      </c>
      <c r="P327" s="234">
        <v>0</v>
      </c>
      <c r="Q327" s="234">
        <f>ROUND(E327*P327,2)</f>
        <v>0</v>
      </c>
      <c r="R327" s="236" t="s">
        <v>411</v>
      </c>
      <c r="S327" s="236" t="s">
        <v>145</v>
      </c>
      <c r="T327" s="237" t="s">
        <v>145</v>
      </c>
      <c r="U327" s="221">
        <v>0</v>
      </c>
      <c r="V327" s="221">
        <f>ROUND(E327*U327,2)</f>
        <v>0</v>
      </c>
      <c r="W327" s="221"/>
      <c r="X327" s="221" t="s">
        <v>412</v>
      </c>
      <c r="Y327" s="221" t="s">
        <v>141</v>
      </c>
      <c r="Z327" s="210"/>
      <c r="AA327" s="210"/>
      <c r="AB327" s="210"/>
      <c r="AC327" s="210"/>
      <c r="AD327" s="210"/>
      <c r="AE327" s="210"/>
      <c r="AF327" s="210"/>
      <c r="AG327" s="210" t="s">
        <v>417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">
      <c r="A328" s="217"/>
      <c r="B328" s="218"/>
      <c r="C328" s="262" t="s">
        <v>585</v>
      </c>
      <c r="D328" s="255"/>
      <c r="E328" s="256">
        <v>1.0149999999999999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190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ht="22.5" outlineLevel="1" x14ac:dyDescent="0.2">
      <c r="A329" s="231">
        <v>112</v>
      </c>
      <c r="B329" s="232" t="s">
        <v>592</v>
      </c>
      <c r="C329" s="249" t="s">
        <v>593</v>
      </c>
      <c r="D329" s="233" t="s">
        <v>193</v>
      </c>
      <c r="E329" s="234">
        <v>1.0149999999999999</v>
      </c>
      <c r="F329" s="235"/>
      <c r="G329" s="236">
        <f>ROUND(E329*F329,2)</f>
        <v>0</v>
      </c>
      <c r="H329" s="235"/>
      <c r="I329" s="236">
        <f>ROUND(E329*H329,2)</f>
        <v>0</v>
      </c>
      <c r="J329" s="235"/>
      <c r="K329" s="236">
        <f>ROUND(E329*J329,2)</f>
        <v>0</v>
      </c>
      <c r="L329" s="236">
        <v>21</v>
      </c>
      <c r="M329" s="236">
        <f>G329*(1+L329/100)</f>
        <v>0</v>
      </c>
      <c r="N329" s="234">
        <v>3.4000000000000002E-2</v>
      </c>
      <c r="O329" s="234">
        <f>ROUND(E329*N329,2)</f>
        <v>0.03</v>
      </c>
      <c r="P329" s="234">
        <v>0</v>
      </c>
      <c r="Q329" s="234">
        <f>ROUND(E329*P329,2)</f>
        <v>0</v>
      </c>
      <c r="R329" s="236" t="s">
        <v>411</v>
      </c>
      <c r="S329" s="236" t="s">
        <v>145</v>
      </c>
      <c r="T329" s="237" t="s">
        <v>145</v>
      </c>
      <c r="U329" s="221">
        <v>0</v>
      </c>
      <c r="V329" s="221">
        <f>ROUND(E329*U329,2)</f>
        <v>0</v>
      </c>
      <c r="W329" s="221"/>
      <c r="X329" s="221" t="s">
        <v>412</v>
      </c>
      <c r="Y329" s="221" t="s">
        <v>141</v>
      </c>
      <c r="Z329" s="210"/>
      <c r="AA329" s="210"/>
      <c r="AB329" s="210"/>
      <c r="AC329" s="210"/>
      <c r="AD329" s="210"/>
      <c r="AE329" s="210"/>
      <c r="AF329" s="210"/>
      <c r="AG329" s="210" t="s">
        <v>417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17"/>
      <c r="B330" s="218"/>
      <c r="C330" s="262" t="s">
        <v>585</v>
      </c>
      <c r="D330" s="255"/>
      <c r="E330" s="256">
        <v>1.0149999999999999</v>
      </c>
      <c r="F330" s="221"/>
      <c r="G330" s="221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  <c r="Z330" s="210"/>
      <c r="AA330" s="210"/>
      <c r="AB330" s="210"/>
      <c r="AC330" s="210"/>
      <c r="AD330" s="210"/>
      <c r="AE330" s="210"/>
      <c r="AF330" s="210"/>
      <c r="AG330" s="210" t="s">
        <v>190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ht="22.5" outlineLevel="1" x14ac:dyDescent="0.2">
      <c r="A331" s="231">
        <v>113</v>
      </c>
      <c r="B331" s="232" t="s">
        <v>594</v>
      </c>
      <c r="C331" s="249" t="s">
        <v>595</v>
      </c>
      <c r="D331" s="233" t="s">
        <v>193</v>
      </c>
      <c r="E331" s="234">
        <v>2.0299999999999998</v>
      </c>
      <c r="F331" s="235"/>
      <c r="G331" s="236">
        <f>ROUND(E331*F331,2)</f>
        <v>0</v>
      </c>
      <c r="H331" s="235"/>
      <c r="I331" s="236">
        <f>ROUND(E331*H331,2)</f>
        <v>0</v>
      </c>
      <c r="J331" s="235"/>
      <c r="K331" s="236">
        <f>ROUND(E331*J331,2)</f>
        <v>0</v>
      </c>
      <c r="L331" s="236">
        <v>21</v>
      </c>
      <c r="M331" s="236">
        <f>G331*(1+L331/100)</f>
        <v>0</v>
      </c>
      <c r="N331" s="234">
        <v>4.4999999999999998E-2</v>
      </c>
      <c r="O331" s="234">
        <f>ROUND(E331*N331,2)</f>
        <v>0.09</v>
      </c>
      <c r="P331" s="234">
        <v>0</v>
      </c>
      <c r="Q331" s="234">
        <f>ROUND(E331*P331,2)</f>
        <v>0</v>
      </c>
      <c r="R331" s="236" t="s">
        <v>411</v>
      </c>
      <c r="S331" s="236" t="s">
        <v>145</v>
      </c>
      <c r="T331" s="237" t="s">
        <v>145</v>
      </c>
      <c r="U331" s="221">
        <v>0</v>
      </c>
      <c r="V331" s="221">
        <f>ROUND(E331*U331,2)</f>
        <v>0</v>
      </c>
      <c r="W331" s="221"/>
      <c r="X331" s="221" t="s">
        <v>412</v>
      </c>
      <c r="Y331" s="221" t="s">
        <v>141</v>
      </c>
      <c r="Z331" s="210"/>
      <c r="AA331" s="210"/>
      <c r="AB331" s="210"/>
      <c r="AC331" s="210"/>
      <c r="AD331" s="210"/>
      <c r="AE331" s="210"/>
      <c r="AF331" s="210"/>
      <c r="AG331" s="210" t="s">
        <v>413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17"/>
      <c r="B332" s="218"/>
      <c r="C332" s="262" t="s">
        <v>580</v>
      </c>
      <c r="D332" s="255"/>
      <c r="E332" s="256">
        <v>2.0299999999999998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190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31">
        <v>114</v>
      </c>
      <c r="B333" s="232" t="s">
        <v>596</v>
      </c>
      <c r="C333" s="249" t="s">
        <v>597</v>
      </c>
      <c r="D333" s="233" t="s">
        <v>193</v>
      </c>
      <c r="E333" s="234">
        <v>1.0149999999999999</v>
      </c>
      <c r="F333" s="235"/>
      <c r="G333" s="236">
        <f>ROUND(E333*F333,2)</f>
        <v>0</v>
      </c>
      <c r="H333" s="235"/>
      <c r="I333" s="236">
        <f>ROUND(E333*H333,2)</f>
        <v>0</v>
      </c>
      <c r="J333" s="235"/>
      <c r="K333" s="236">
        <f>ROUND(E333*J333,2)</f>
        <v>0</v>
      </c>
      <c r="L333" s="236">
        <v>21</v>
      </c>
      <c r="M333" s="236">
        <f>G333*(1+L333/100)</f>
        <v>0</v>
      </c>
      <c r="N333" s="234">
        <v>7.0000000000000001E-3</v>
      </c>
      <c r="O333" s="234">
        <f>ROUND(E333*N333,2)</f>
        <v>0.01</v>
      </c>
      <c r="P333" s="234">
        <v>0</v>
      </c>
      <c r="Q333" s="234">
        <f>ROUND(E333*P333,2)</f>
        <v>0</v>
      </c>
      <c r="R333" s="236" t="s">
        <v>411</v>
      </c>
      <c r="S333" s="236" t="s">
        <v>145</v>
      </c>
      <c r="T333" s="237" t="s">
        <v>145</v>
      </c>
      <c r="U333" s="221">
        <v>0</v>
      </c>
      <c r="V333" s="221">
        <f>ROUND(E333*U333,2)</f>
        <v>0</v>
      </c>
      <c r="W333" s="221"/>
      <c r="X333" s="221" t="s">
        <v>412</v>
      </c>
      <c r="Y333" s="221" t="s">
        <v>141</v>
      </c>
      <c r="Z333" s="210"/>
      <c r="AA333" s="210"/>
      <c r="AB333" s="210"/>
      <c r="AC333" s="210"/>
      <c r="AD333" s="210"/>
      <c r="AE333" s="210"/>
      <c r="AF333" s="210"/>
      <c r="AG333" s="210" t="s">
        <v>417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">
      <c r="A334" s="217"/>
      <c r="B334" s="218"/>
      <c r="C334" s="262" t="s">
        <v>585</v>
      </c>
      <c r="D334" s="255"/>
      <c r="E334" s="256">
        <v>1.0149999999999999</v>
      </c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190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31">
        <v>115</v>
      </c>
      <c r="B335" s="232" t="s">
        <v>598</v>
      </c>
      <c r="C335" s="249" t="s">
        <v>599</v>
      </c>
      <c r="D335" s="233" t="s">
        <v>193</v>
      </c>
      <c r="E335" s="234">
        <v>2.0299999999999998</v>
      </c>
      <c r="F335" s="235"/>
      <c r="G335" s="236">
        <f>ROUND(E335*F335,2)</f>
        <v>0</v>
      </c>
      <c r="H335" s="235"/>
      <c r="I335" s="236">
        <f>ROUND(E335*H335,2)</f>
        <v>0</v>
      </c>
      <c r="J335" s="235"/>
      <c r="K335" s="236">
        <f>ROUND(E335*J335,2)</f>
        <v>0</v>
      </c>
      <c r="L335" s="236">
        <v>21</v>
      </c>
      <c r="M335" s="236">
        <f>G335*(1+L335/100)</f>
        <v>0</v>
      </c>
      <c r="N335" s="234">
        <v>0.01</v>
      </c>
      <c r="O335" s="234">
        <f>ROUND(E335*N335,2)</f>
        <v>0.02</v>
      </c>
      <c r="P335" s="234">
        <v>0</v>
      </c>
      <c r="Q335" s="234">
        <f>ROUND(E335*P335,2)</f>
        <v>0</v>
      </c>
      <c r="R335" s="236" t="s">
        <v>411</v>
      </c>
      <c r="S335" s="236" t="s">
        <v>145</v>
      </c>
      <c r="T335" s="237" t="s">
        <v>145</v>
      </c>
      <c r="U335" s="221">
        <v>0</v>
      </c>
      <c r="V335" s="221">
        <f>ROUND(E335*U335,2)</f>
        <v>0</v>
      </c>
      <c r="W335" s="221"/>
      <c r="X335" s="221" t="s">
        <v>412</v>
      </c>
      <c r="Y335" s="221" t="s">
        <v>141</v>
      </c>
      <c r="Z335" s="210"/>
      <c r="AA335" s="210"/>
      <c r="AB335" s="210"/>
      <c r="AC335" s="210"/>
      <c r="AD335" s="210"/>
      <c r="AE335" s="210"/>
      <c r="AF335" s="210"/>
      <c r="AG335" s="210" t="s">
        <v>417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17"/>
      <c r="B336" s="218"/>
      <c r="C336" s="262" t="s">
        <v>580</v>
      </c>
      <c r="D336" s="255"/>
      <c r="E336" s="256">
        <v>2.0299999999999998</v>
      </c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0"/>
      <c r="AA336" s="210"/>
      <c r="AB336" s="210"/>
      <c r="AC336" s="210"/>
      <c r="AD336" s="210"/>
      <c r="AE336" s="210"/>
      <c r="AF336" s="210"/>
      <c r="AG336" s="210" t="s">
        <v>190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">
      <c r="A337" s="231">
        <v>116</v>
      </c>
      <c r="B337" s="232" t="s">
        <v>600</v>
      </c>
      <c r="C337" s="249" t="s">
        <v>601</v>
      </c>
      <c r="D337" s="233" t="s">
        <v>193</v>
      </c>
      <c r="E337" s="234">
        <v>3.0449999999999999</v>
      </c>
      <c r="F337" s="235"/>
      <c r="G337" s="236">
        <f>ROUND(E337*F337,2)</f>
        <v>0</v>
      </c>
      <c r="H337" s="235"/>
      <c r="I337" s="236">
        <f>ROUND(E337*H337,2)</f>
        <v>0</v>
      </c>
      <c r="J337" s="235"/>
      <c r="K337" s="236">
        <f>ROUND(E337*J337,2)</f>
        <v>0</v>
      </c>
      <c r="L337" s="236">
        <v>21</v>
      </c>
      <c r="M337" s="236">
        <f>G337*(1+L337/100)</f>
        <v>0</v>
      </c>
      <c r="N337" s="234">
        <v>0.01</v>
      </c>
      <c r="O337" s="234">
        <f>ROUND(E337*N337,2)</f>
        <v>0.03</v>
      </c>
      <c r="P337" s="234">
        <v>0</v>
      </c>
      <c r="Q337" s="234">
        <f>ROUND(E337*P337,2)</f>
        <v>0</v>
      </c>
      <c r="R337" s="236" t="s">
        <v>411</v>
      </c>
      <c r="S337" s="236" t="s">
        <v>145</v>
      </c>
      <c r="T337" s="237" t="s">
        <v>145</v>
      </c>
      <c r="U337" s="221">
        <v>0</v>
      </c>
      <c r="V337" s="221">
        <f>ROUND(E337*U337,2)</f>
        <v>0</v>
      </c>
      <c r="W337" s="221"/>
      <c r="X337" s="221" t="s">
        <v>412</v>
      </c>
      <c r="Y337" s="221" t="s">
        <v>141</v>
      </c>
      <c r="Z337" s="210"/>
      <c r="AA337" s="210"/>
      <c r="AB337" s="210"/>
      <c r="AC337" s="210"/>
      <c r="AD337" s="210"/>
      <c r="AE337" s="210"/>
      <c r="AF337" s="210"/>
      <c r="AG337" s="210" t="s">
        <v>417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">
      <c r="A338" s="217"/>
      <c r="B338" s="218"/>
      <c r="C338" s="262" t="s">
        <v>602</v>
      </c>
      <c r="D338" s="255"/>
      <c r="E338" s="256">
        <v>3.0449999999999999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0"/>
      <c r="AA338" s="210"/>
      <c r="AB338" s="210"/>
      <c r="AC338" s="210"/>
      <c r="AD338" s="210"/>
      <c r="AE338" s="210"/>
      <c r="AF338" s="210"/>
      <c r="AG338" s="210" t="s">
        <v>190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ht="22.5" outlineLevel="1" x14ac:dyDescent="0.2">
      <c r="A339" s="231">
        <v>117</v>
      </c>
      <c r="B339" s="232" t="s">
        <v>603</v>
      </c>
      <c r="C339" s="249" t="s">
        <v>604</v>
      </c>
      <c r="D339" s="233" t="s">
        <v>193</v>
      </c>
      <c r="E339" s="234">
        <v>1.0149999999999999</v>
      </c>
      <c r="F339" s="235"/>
      <c r="G339" s="236">
        <f>ROUND(E339*F339,2)</f>
        <v>0</v>
      </c>
      <c r="H339" s="235"/>
      <c r="I339" s="236">
        <f>ROUND(E339*H339,2)</f>
        <v>0</v>
      </c>
      <c r="J339" s="235"/>
      <c r="K339" s="236">
        <f>ROUND(E339*J339,2)</f>
        <v>0</v>
      </c>
      <c r="L339" s="236">
        <v>21</v>
      </c>
      <c r="M339" s="236">
        <f>G339*(1+L339/100)</f>
        <v>0</v>
      </c>
      <c r="N339" s="234">
        <v>3.2000000000000001E-2</v>
      </c>
      <c r="O339" s="234">
        <f>ROUND(E339*N339,2)</f>
        <v>0.03</v>
      </c>
      <c r="P339" s="234">
        <v>0</v>
      </c>
      <c r="Q339" s="234">
        <f>ROUND(E339*P339,2)</f>
        <v>0</v>
      </c>
      <c r="R339" s="236" t="s">
        <v>411</v>
      </c>
      <c r="S339" s="236" t="s">
        <v>145</v>
      </c>
      <c r="T339" s="237" t="s">
        <v>145</v>
      </c>
      <c r="U339" s="221">
        <v>0</v>
      </c>
      <c r="V339" s="221">
        <f>ROUND(E339*U339,2)</f>
        <v>0</v>
      </c>
      <c r="W339" s="221"/>
      <c r="X339" s="221" t="s">
        <v>412</v>
      </c>
      <c r="Y339" s="221" t="s">
        <v>141</v>
      </c>
      <c r="Z339" s="210"/>
      <c r="AA339" s="210"/>
      <c r="AB339" s="210"/>
      <c r="AC339" s="210"/>
      <c r="AD339" s="210"/>
      <c r="AE339" s="210"/>
      <c r="AF339" s="210"/>
      <c r="AG339" s="210" t="s">
        <v>417</v>
      </c>
      <c r="AH339" s="210"/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2" x14ac:dyDescent="0.2">
      <c r="A340" s="217"/>
      <c r="B340" s="218"/>
      <c r="C340" s="262" t="s">
        <v>585</v>
      </c>
      <c r="D340" s="255"/>
      <c r="E340" s="256">
        <v>1.0149999999999999</v>
      </c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0"/>
      <c r="AA340" s="210"/>
      <c r="AB340" s="210"/>
      <c r="AC340" s="210"/>
      <c r="AD340" s="210"/>
      <c r="AE340" s="210"/>
      <c r="AF340" s="210"/>
      <c r="AG340" s="210" t="s">
        <v>190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22.5" outlineLevel="1" x14ac:dyDescent="0.2">
      <c r="A341" s="231">
        <v>118</v>
      </c>
      <c r="B341" s="232" t="s">
        <v>605</v>
      </c>
      <c r="C341" s="249" t="s">
        <v>606</v>
      </c>
      <c r="D341" s="233" t="s">
        <v>193</v>
      </c>
      <c r="E341" s="234">
        <v>1.0149999999999999</v>
      </c>
      <c r="F341" s="235"/>
      <c r="G341" s="236">
        <f>ROUND(E341*F341,2)</f>
        <v>0</v>
      </c>
      <c r="H341" s="235"/>
      <c r="I341" s="236">
        <f>ROUND(E341*H341,2)</f>
        <v>0</v>
      </c>
      <c r="J341" s="235"/>
      <c r="K341" s="236">
        <f>ROUND(E341*J341,2)</f>
        <v>0</v>
      </c>
      <c r="L341" s="236">
        <v>21</v>
      </c>
      <c r="M341" s="236">
        <f>G341*(1+L341/100)</f>
        <v>0</v>
      </c>
      <c r="N341" s="234">
        <v>4.1000000000000002E-2</v>
      </c>
      <c r="O341" s="234">
        <f>ROUND(E341*N341,2)</f>
        <v>0.04</v>
      </c>
      <c r="P341" s="234">
        <v>0</v>
      </c>
      <c r="Q341" s="234">
        <f>ROUND(E341*P341,2)</f>
        <v>0</v>
      </c>
      <c r="R341" s="236" t="s">
        <v>411</v>
      </c>
      <c r="S341" s="236" t="s">
        <v>145</v>
      </c>
      <c r="T341" s="237" t="s">
        <v>145</v>
      </c>
      <c r="U341" s="221">
        <v>0</v>
      </c>
      <c r="V341" s="221">
        <f>ROUND(E341*U341,2)</f>
        <v>0</v>
      </c>
      <c r="W341" s="221"/>
      <c r="X341" s="221" t="s">
        <v>412</v>
      </c>
      <c r="Y341" s="221" t="s">
        <v>141</v>
      </c>
      <c r="Z341" s="210"/>
      <c r="AA341" s="210"/>
      <c r="AB341" s="210"/>
      <c r="AC341" s="210"/>
      <c r="AD341" s="210"/>
      <c r="AE341" s="210"/>
      <c r="AF341" s="210"/>
      <c r="AG341" s="210" t="s">
        <v>417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2">
      <c r="A342" s="217"/>
      <c r="B342" s="218"/>
      <c r="C342" s="262" t="s">
        <v>585</v>
      </c>
      <c r="D342" s="255"/>
      <c r="E342" s="256">
        <v>1.0149999999999999</v>
      </c>
      <c r="F342" s="221"/>
      <c r="G342" s="221"/>
      <c r="H342" s="221"/>
      <c r="I342" s="221"/>
      <c r="J342" s="221"/>
      <c r="K342" s="221"/>
      <c r="L342" s="221"/>
      <c r="M342" s="221"/>
      <c r="N342" s="220"/>
      <c r="O342" s="220"/>
      <c r="P342" s="220"/>
      <c r="Q342" s="220"/>
      <c r="R342" s="221"/>
      <c r="S342" s="221"/>
      <c r="T342" s="221"/>
      <c r="U342" s="221"/>
      <c r="V342" s="221"/>
      <c r="W342" s="221"/>
      <c r="X342" s="221"/>
      <c r="Y342" s="221"/>
      <c r="Z342" s="210"/>
      <c r="AA342" s="210"/>
      <c r="AB342" s="210"/>
      <c r="AC342" s="210"/>
      <c r="AD342" s="210"/>
      <c r="AE342" s="210"/>
      <c r="AF342" s="210"/>
      <c r="AG342" s="210" t="s">
        <v>190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ht="22.5" outlineLevel="1" x14ac:dyDescent="0.2">
      <c r="A343" s="231">
        <v>119</v>
      </c>
      <c r="B343" s="232" t="s">
        <v>607</v>
      </c>
      <c r="C343" s="249" t="s">
        <v>608</v>
      </c>
      <c r="D343" s="233" t="s">
        <v>193</v>
      </c>
      <c r="E343" s="234">
        <v>1.0149999999999999</v>
      </c>
      <c r="F343" s="235"/>
      <c r="G343" s="236">
        <f>ROUND(E343*F343,2)</f>
        <v>0</v>
      </c>
      <c r="H343" s="235"/>
      <c r="I343" s="236">
        <f>ROUND(E343*H343,2)</f>
        <v>0</v>
      </c>
      <c r="J343" s="235"/>
      <c r="K343" s="236">
        <f>ROUND(E343*J343,2)</f>
        <v>0</v>
      </c>
      <c r="L343" s="236">
        <v>21</v>
      </c>
      <c r="M343" s="236">
        <f>G343*(1+L343/100)</f>
        <v>0</v>
      </c>
      <c r="N343" s="234">
        <v>4.9000000000000002E-2</v>
      </c>
      <c r="O343" s="234">
        <f>ROUND(E343*N343,2)</f>
        <v>0.05</v>
      </c>
      <c r="P343" s="234">
        <v>0</v>
      </c>
      <c r="Q343" s="234">
        <f>ROUND(E343*P343,2)</f>
        <v>0</v>
      </c>
      <c r="R343" s="236" t="s">
        <v>411</v>
      </c>
      <c r="S343" s="236" t="s">
        <v>145</v>
      </c>
      <c r="T343" s="237" t="s">
        <v>145</v>
      </c>
      <c r="U343" s="221">
        <v>0</v>
      </c>
      <c r="V343" s="221">
        <f>ROUND(E343*U343,2)</f>
        <v>0</v>
      </c>
      <c r="W343" s="221"/>
      <c r="X343" s="221" t="s">
        <v>412</v>
      </c>
      <c r="Y343" s="221" t="s">
        <v>141</v>
      </c>
      <c r="Z343" s="210"/>
      <c r="AA343" s="210"/>
      <c r="AB343" s="210"/>
      <c r="AC343" s="210"/>
      <c r="AD343" s="210"/>
      <c r="AE343" s="210"/>
      <c r="AF343" s="210"/>
      <c r="AG343" s="210" t="s">
        <v>417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">
      <c r="A344" s="217"/>
      <c r="B344" s="218"/>
      <c r="C344" s="262" t="s">
        <v>585</v>
      </c>
      <c r="D344" s="255"/>
      <c r="E344" s="256">
        <v>1.0149999999999999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0"/>
      <c r="AA344" s="210"/>
      <c r="AB344" s="210"/>
      <c r="AC344" s="210"/>
      <c r="AD344" s="210"/>
      <c r="AE344" s="210"/>
      <c r="AF344" s="210"/>
      <c r="AG344" s="210" t="s">
        <v>190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ht="22.5" outlineLevel="1" x14ac:dyDescent="0.2">
      <c r="A345" s="231">
        <v>120</v>
      </c>
      <c r="B345" s="232" t="s">
        <v>609</v>
      </c>
      <c r="C345" s="249" t="s">
        <v>610</v>
      </c>
      <c r="D345" s="233" t="s">
        <v>193</v>
      </c>
      <c r="E345" s="234">
        <v>3.0449999999999999</v>
      </c>
      <c r="F345" s="235"/>
      <c r="G345" s="236">
        <f>ROUND(E345*F345,2)</f>
        <v>0</v>
      </c>
      <c r="H345" s="235"/>
      <c r="I345" s="236">
        <f>ROUND(E345*H345,2)</f>
        <v>0</v>
      </c>
      <c r="J345" s="235"/>
      <c r="K345" s="236">
        <f>ROUND(E345*J345,2)</f>
        <v>0</v>
      </c>
      <c r="L345" s="236">
        <v>21</v>
      </c>
      <c r="M345" s="236">
        <f>G345*(1+L345/100)</f>
        <v>0</v>
      </c>
      <c r="N345" s="234">
        <v>0.06</v>
      </c>
      <c r="O345" s="234">
        <f>ROUND(E345*N345,2)</f>
        <v>0.18</v>
      </c>
      <c r="P345" s="234">
        <v>0</v>
      </c>
      <c r="Q345" s="234">
        <f>ROUND(E345*P345,2)</f>
        <v>0</v>
      </c>
      <c r="R345" s="236" t="s">
        <v>411</v>
      </c>
      <c r="S345" s="236" t="s">
        <v>145</v>
      </c>
      <c r="T345" s="237" t="s">
        <v>145</v>
      </c>
      <c r="U345" s="221">
        <v>0</v>
      </c>
      <c r="V345" s="221">
        <f>ROUND(E345*U345,2)</f>
        <v>0</v>
      </c>
      <c r="W345" s="221"/>
      <c r="X345" s="221" t="s">
        <v>412</v>
      </c>
      <c r="Y345" s="221" t="s">
        <v>141</v>
      </c>
      <c r="Z345" s="210"/>
      <c r="AA345" s="210"/>
      <c r="AB345" s="210"/>
      <c r="AC345" s="210"/>
      <c r="AD345" s="210"/>
      <c r="AE345" s="210"/>
      <c r="AF345" s="210"/>
      <c r="AG345" s="210" t="s">
        <v>417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2" x14ac:dyDescent="0.2">
      <c r="A346" s="217"/>
      <c r="B346" s="218"/>
      <c r="C346" s="262" t="s">
        <v>602</v>
      </c>
      <c r="D346" s="255"/>
      <c r="E346" s="256">
        <v>3.0449999999999999</v>
      </c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0"/>
      <c r="AA346" s="210"/>
      <c r="AB346" s="210"/>
      <c r="AC346" s="210"/>
      <c r="AD346" s="210"/>
      <c r="AE346" s="210"/>
      <c r="AF346" s="210"/>
      <c r="AG346" s="210" t="s">
        <v>190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31">
        <v>121</v>
      </c>
      <c r="B347" s="232" t="s">
        <v>611</v>
      </c>
      <c r="C347" s="249" t="s">
        <v>612</v>
      </c>
      <c r="D347" s="233" t="s">
        <v>193</v>
      </c>
      <c r="E347" s="234">
        <v>1.0149999999999999</v>
      </c>
      <c r="F347" s="235"/>
      <c r="G347" s="236">
        <f>ROUND(E347*F347,2)</f>
        <v>0</v>
      </c>
      <c r="H347" s="235"/>
      <c r="I347" s="236">
        <f>ROUND(E347*H347,2)</f>
        <v>0</v>
      </c>
      <c r="J347" s="235"/>
      <c r="K347" s="236">
        <f>ROUND(E347*J347,2)</f>
        <v>0</v>
      </c>
      <c r="L347" s="236">
        <v>21</v>
      </c>
      <c r="M347" s="236">
        <f>G347*(1+L347/100)</f>
        <v>0</v>
      </c>
      <c r="N347" s="234">
        <v>7.0000000000000001E-3</v>
      </c>
      <c r="O347" s="234">
        <f>ROUND(E347*N347,2)</f>
        <v>0.01</v>
      </c>
      <c r="P347" s="234">
        <v>0</v>
      </c>
      <c r="Q347" s="234">
        <f>ROUND(E347*P347,2)</f>
        <v>0</v>
      </c>
      <c r="R347" s="236" t="s">
        <v>411</v>
      </c>
      <c r="S347" s="236" t="s">
        <v>145</v>
      </c>
      <c r="T347" s="237" t="s">
        <v>145</v>
      </c>
      <c r="U347" s="221">
        <v>0</v>
      </c>
      <c r="V347" s="221">
        <f>ROUND(E347*U347,2)</f>
        <v>0</v>
      </c>
      <c r="W347" s="221"/>
      <c r="X347" s="221" t="s">
        <v>412</v>
      </c>
      <c r="Y347" s="221" t="s">
        <v>141</v>
      </c>
      <c r="Z347" s="210"/>
      <c r="AA347" s="210"/>
      <c r="AB347" s="210"/>
      <c r="AC347" s="210"/>
      <c r="AD347" s="210"/>
      <c r="AE347" s="210"/>
      <c r="AF347" s="210"/>
      <c r="AG347" s="210" t="s">
        <v>417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17"/>
      <c r="B348" s="218"/>
      <c r="C348" s="262" t="s">
        <v>585</v>
      </c>
      <c r="D348" s="255"/>
      <c r="E348" s="256">
        <v>1.0149999999999999</v>
      </c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190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31">
        <v>122</v>
      </c>
      <c r="B349" s="232" t="s">
        <v>613</v>
      </c>
      <c r="C349" s="249" t="s">
        <v>614</v>
      </c>
      <c r="D349" s="233" t="s">
        <v>193</v>
      </c>
      <c r="E349" s="234">
        <v>1.0149999999999999</v>
      </c>
      <c r="F349" s="235"/>
      <c r="G349" s="236">
        <f>ROUND(E349*F349,2)</f>
        <v>0</v>
      </c>
      <c r="H349" s="235"/>
      <c r="I349" s="236">
        <f>ROUND(E349*H349,2)</f>
        <v>0</v>
      </c>
      <c r="J349" s="235"/>
      <c r="K349" s="236">
        <f>ROUND(E349*J349,2)</f>
        <v>0</v>
      </c>
      <c r="L349" s="236">
        <v>21</v>
      </c>
      <c r="M349" s="236">
        <f>G349*(1+L349/100)</f>
        <v>0</v>
      </c>
      <c r="N349" s="234">
        <v>8.0000000000000002E-3</v>
      </c>
      <c r="O349" s="234">
        <f>ROUND(E349*N349,2)</f>
        <v>0.01</v>
      </c>
      <c r="P349" s="234">
        <v>0</v>
      </c>
      <c r="Q349" s="234">
        <f>ROUND(E349*P349,2)</f>
        <v>0</v>
      </c>
      <c r="R349" s="236" t="s">
        <v>411</v>
      </c>
      <c r="S349" s="236" t="s">
        <v>145</v>
      </c>
      <c r="T349" s="237" t="s">
        <v>145</v>
      </c>
      <c r="U349" s="221">
        <v>0</v>
      </c>
      <c r="V349" s="221">
        <f>ROUND(E349*U349,2)</f>
        <v>0</v>
      </c>
      <c r="W349" s="221"/>
      <c r="X349" s="221" t="s">
        <v>412</v>
      </c>
      <c r="Y349" s="221" t="s">
        <v>141</v>
      </c>
      <c r="Z349" s="210"/>
      <c r="AA349" s="210"/>
      <c r="AB349" s="210"/>
      <c r="AC349" s="210"/>
      <c r="AD349" s="210"/>
      <c r="AE349" s="210"/>
      <c r="AF349" s="210"/>
      <c r="AG349" s="210" t="s">
        <v>417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">
      <c r="A350" s="217"/>
      <c r="B350" s="218"/>
      <c r="C350" s="262" t="s">
        <v>585</v>
      </c>
      <c r="D350" s="255"/>
      <c r="E350" s="256">
        <v>1.0149999999999999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  <c r="Z350" s="210"/>
      <c r="AA350" s="210"/>
      <c r="AB350" s="210"/>
      <c r="AC350" s="210"/>
      <c r="AD350" s="210"/>
      <c r="AE350" s="210"/>
      <c r="AF350" s="210"/>
      <c r="AG350" s="210" t="s">
        <v>190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x14ac:dyDescent="0.2">
      <c r="A351" s="224" t="s">
        <v>133</v>
      </c>
      <c r="B351" s="225" t="s">
        <v>85</v>
      </c>
      <c r="C351" s="247" t="s">
        <v>86</v>
      </c>
      <c r="D351" s="226"/>
      <c r="E351" s="227"/>
      <c r="F351" s="228"/>
      <c r="G351" s="228">
        <f>SUMIF(AG352:AG365,"&lt;&gt;NOR",G352:G365)</f>
        <v>0</v>
      </c>
      <c r="H351" s="228"/>
      <c r="I351" s="228">
        <f>SUM(I352:I365)</f>
        <v>0</v>
      </c>
      <c r="J351" s="228"/>
      <c r="K351" s="228">
        <f>SUM(K352:K365)</f>
        <v>0</v>
      </c>
      <c r="L351" s="228"/>
      <c r="M351" s="228">
        <f>SUM(M352:M365)</f>
        <v>0</v>
      </c>
      <c r="N351" s="227"/>
      <c r="O351" s="227">
        <f>SUM(O352:O365)</f>
        <v>7.5299999999999994</v>
      </c>
      <c r="P351" s="227"/>
      <c r="Q351" s="227">
        <f>SUM(Q352:Q365)</f>
        <v>0</v>
      </c>
      <c r="R351" s="228"/>
      <c r="S351" s="228"/>
      <c r="T351" s="229"/>
      <c r="U351" s="223"/>
      <c r="V351" s="223">
        <f>SUM(V352:V365)</f>
        <v>11.559999999999999</v>
      </c>
      <c r="W351" s="223"/>
      <c r="X351" s="223"/>
      <c r="Y351" s="223"/>
      <c r="AG351" t="s">
        <v>134</v>
      </c>
    </row>
    <row r="352" spans="1:60" ht="33.75" outlineLevel="1" x14ac:dyDescent="0.2">
      <c r="A352" s="231">
        <v>123</v>
      </c>
      <c r="B352" s="232" t="s">
        <v>615</v>
      </c>
      <c r="C352" s="249" t="s">
        <v>616</v>
      </c>
      <c r="D352" s="233" t="s">
        <v>220</v>
      </c>
      <c r="E352" s="234">
        <v>9.4247800000000002</v>
      </c>
      <c r="F352" s="235"/>
      <c r="G352" s="236">
        <f>ROUND(E352*F352,2)</f>
        <v>0</v>
      </c>
      <c r="H352" s="235"/>
      <c r="I352" s="236">
        <f>ROUND(E352*H352,2)</f>
        <v>0</v>
      </c>
      <c r="J352" s="235"/>
      <c r="K352" s="236">
        <f>ROUND(E352*J352,2)</f>
        <v>0</v>
      </c>
      <c r="L352" s="236">
        <v>21</v>
      </c>
      <c r="M352" s="236">
        <f>G352*(1+L352/100)</f>
        <v>0</v>
      </c>
      <c r="N352" s="234">
        <v>0.12471</v>
      </c>
      <c r="O352" s="234">
        <f>ROUND(E352*N352,2)</f>
        <v>1.18</v>
      </c>
      <c r="P352" s="234">
        <v>0</v>
      </c>
      <c r="Q352" s="234">
        <f>ROUND(E352*P352,2)</f>
        <v>0</v>
      </c>
      <c r="R352" s="236" t="s">
        <v>201</v>
      </c>
      <c r="S352" s="236" t="s">
        <v>145</v>
      </c>
      <c r="T352" s="237" t="s">
        <v>145</v>
      </c>
      <c r="U352" s="221">
        <v>0.11899999999999999</v>
      </c>
      <c r="V352" s="221">
        <f>ROUND(E352*U352,2)</f>
        <v>1.1200000000000001</v>
      </c>
      <c r="W352" s="221"/>
      <c r="X352" s="221" t="s">
        <v>185</v>
      </c>
      <c r="Y352" s="221" t="s">
        <v>141</v>
      </c>
      <c r="Z352" s="210"/>
      <c r="AA352" s="210"/>
      <c r="AB352" s="210"/>
      <c r="AC352" s="210"/>
      <c r="AD352" s="210"/>
      <c r="AE352" s="210"/>
      <c r="AF352" s="210"/>
      <c r="AG352" s="210" t="s">
        <v>186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17"/>
      <c r="B353" s="218"/>
      <c r="C353" s="261" t="s">
        <v>617</v>
      </c>
      <c r="D353" s="257"/>
      <c r="E353" s="257"/>
      <c r="F353" s="257"/>
      <c r="G353" s="257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0"/>
      <c r="AA353" s="210"/>
      <c r="AB353" s="210"/>
      <c r="AC353" s="210"/>
      <c r="AD353" s="210"/>
      <c r="AE353" s="210"/>
      <c r="AF353" s="210"/>
      <c r="AG353" s="210" t="s">
        <v>188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2" x14ac:dyDescent="0.2">
      <c r="A354" s="217"/>
      <c r="B354" s="218"/>
      <c r="C354" s="262" t="s">
        <v>618</v>
      </c>
      <c r="D354" s="255"/>
      <c r="E354" s="256">
        <v>9.4247800000000002</v>
      </c>
      <c r="F354" s="221"/>
      <c r="G354" s="221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  <c r="Z354" s="210"/>
      <c r="AA354" s="210"/>
      <c r="AB354" s="210"/>
      <c r="AC354" s="210"/>
      <c r="AD354" s="210"/>
      <c r="AE354" s="210"/>
      <c r="AF354" s="210"/>
      <c r="AG354" s="210" t="s">
        <v>190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ht="22.5" outlineLevel="1" x14ac:dyDescent="0.2">
      <c r="A355" s="231">
        <v>124</v>
      </c>
      <c r="B355" s="232" t="s">
        <v>619</v>
      </c>
      <c r="C355" s="249" t="s">
        <v>620</v>
      </c>
      <c r="D355" s="233" t="s">
        <v>220</v>
      </c>
      <c r="E355" s="234">
        <v>30</v>
      </c>
      <c r="F355" s="235"/>
      <c r="G355" s="236">
        <f>ROUND(E355*F355,2)</f>
        <v>0</v>
      </c>
      <c r="H355" s="235"/>
      <c r="I355" s="236">
        <f>ROUND(E355*H355,2)</f>
        <v>0</v>
      </c>
      <c r="J355" s="235"/>
      <c r="K355" s="236">
        <f>ROUND(E355*J355,2)</f>
        <v>0</v>
      </c>
      <c r="L355" s="236">
        <v>21</v>
      </c>
      <c r="M355" s="236">
        <f>G355*(1+L355/100)</f>
        <v>0</v>
      </c>
      <c r="N355" s="234">
        <v>0.188</v>
      </c>
      <c r="O355" s="234">
        <f>ROUND(E355*N355,2)</f>
        <v>5.64</v>
      </c>
      <c r="P355" s="234">
        <v>0</v>
      </c>
      <c r="Q355" s="234">
        <f>ROUND(E355*P355,2)</f>
        <v>0</v>
      </c>
      <c r="R355" s="236" t="s">
        <v>201</v>
      </c>
      <c r="S355" s="236" t="s">
        <v>145</v>
      </c>
      <c r="T355" s="237" t="s">
        <v>145</v>
      </c>
      <c r="U355" s="221">
        <v>0.216</v>
      </c>
      <c r="V355" s="221">
        <f>ROUND(E355*U355,2)</f>
        <v>6.48</v>
      </c>
      <c r="W355" s="221"/>
      <c r="X355" s="221" t="s">
        <v>185</v>
      </c>
      <c r="Y355" s="221" t="s">
        <v>141</v>
      </c>
      <c r="Z355" s="210"/>
      <c r="AA355" s="210"/>
      <c r="AB355" s="210"/>
      <c r="AC355" s="210"/>
      <c r="AD355" s="210"/>
      <c r="AE355" s="210"/>
      <c r="AF355" s="210"/>
      <c r="AG355" s="210" t="s">
        <v>208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17"/>
      <c r="B356" s="218"/>
      <c r="C356" s="261" t="s">
        <v>621</v>
      </c>
      <c r="D356" s="257"/>
      <c r="E356" s="257"/>
      <c r="F356" s="257"/>
      <c r="G356" s="257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0"/>
      <c r="AA356" s="210"/>
      <c r="AB356" s="210"/>
      <c r="AC356" s="210"/>
      <c r="AD356" s="210"/>
      <c r="AE356" s="210"/>
      <c r="AF356" s="210"/>
      <c r="AG356" s="210" t="s">
        <v>188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46" t="str">
        <f>C356</f>
        <v>se zatřením lože, s vyplněním a zatřením spár cementovou maltou. S dodáním hmot pro lože tl. 80-100 mm.</v>
      </c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">
      <c r="A357" s="231">
        <v>125</v>
      </c>
      <c r="B357" s="232" t="s">
        <v>622</v>
      </c>
      <c r="C357" s="249" t="s">
        <v>623</v>
      </c>
      <c r="D357" s="233" t="s">
        <v>242</v>
      </c>
      <c r="E357" s="234">
        <v>0.28273999999999999</v>
      </c>
      <c r="F357" s="235"/>
      <c r="G357" s="236">
        <f>ROUND(E357*F357,2)</f>
        <v>0</v>
      </c>
      <c r="H357" s="235"/>
      <c r="I357" s="236">
        <f>ROUND(E357*H357,2)</f>
        <v>0</v>
      </c>
      <c r="J357" s="235"/>
      <c r="K357" s="236">
        <f>ROUND(E357*J357,2)</f>
        <v>0</v>
      </c>
      <c r="L357" s="236">
        <v>21</v>
      </c>
      <c r="M357" s="236">
        <f>G357*(1+L357/100)</f>
        <v>0</v>
      </c>
      <c r="N357" s="234">
        <v>2.5249999999999999</v>
      </c>
      <c r="O357" s="234">
        <f>ROUND(E357*N357,2)</f>
        <v>0.71</v>
      </c>
      <c r="P357" s="234">
        <v>0</v>
      </c>
      <c r="Q357" s="234">
        <f>ROUND(E357*P357,2)</f>
        <v>0</v>
      </c>
      <c r="R357" s="236" t="s">
        <v>201</v>
      </c>
      <c r="S357" s="236" t="s">
        <v>145</v>
      </c>
      <c r="T357" s="237" t="s">
        <v>145</v>
      </c>
      <c r="U357" s="221">
        <v>1.4419999999999999</v>
      </c>
      <c r="V357" s="221">
        <f>ROUND(E357*U357,2)</f>
        <v>0.41</v>
      </c>
      <c r="W357" s="221"/>
      <c r="X357" s="221" t="s">
        <v>185</v>
      </c>
      <c r="Y357" s="221" t="s">
        <v>141</v>
      </c>
      <c r="Z357" s="210"/>
      <c r="AA357" s="210"/>
      <c r="AB357" s="210"/>
      <c r="AC357" s="210"/>
      <c r="AD357" s="210"/>
      <c r="AE357" s="210"/>
      <c r="AF357" s="210"/>
      <c r="AG357" s="210" t="s">
        <v>186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17"/>
      <c r="B358" s="218"/>
      <c r="C358" s="261" t="s">
        <v>624</v>
      </c>
      <c r="D358" s="257"/>
      <c r="E358" s="257"/>
      <c r="F358" s="257"/>
      <c r="G358" s="257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0"/>
      <c r="AA358" s="210"/>
      <c r="AB358" s="210"/>
      <c r="AC358" s="210"/>
      <c r="AD358" s="210"/>
      <c r="AE358" s="210"/>
      <c r="AF358" s="210"/>
      <c r="AG358" s="210" t="s">
        <v>188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17"/>
      <c r="B359" s="218"/>
      <c r="C359" s="262" t="s">
        <v>625</v>
      </c>
      <c r="D359" s="255"/>
      <c r="E359" s="256">
        <v>0.28273999999999999</v>
      </c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0"/>
      <c r="AA359" s="210"/>
      <c r="AB359" s="210"/>
      <c r="AC359" s="210"/>
      <c r="AD359" s="210"/>
      <c r="AE359" s="210"/>
      <c r="AF359" s="210"/>
      <c r="AG359" s="210" t="s">
        <v>190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31">
        <v>126</v>
      </c>
      <c r="B360" s="232" t="s">
        <v>626</v>
      </c>
      <c r="C360" s="249" t="s">
        <v>627</v>
      </c>
      <c r="D360" s="233" t="s">
        <v>220</v>
      </c>
      <c r="E360" s="234">
        <v>16</v>
      </c>
      <c r="F360" s="235"/>
      <c r="G360" s="236">
        <f>ROUND(E360*F360,2)</f>
        <v>0</v>
      </c>
      <c r="H360" s="235"/>
      <c r="I360" s="236">
        <f>ROUND(E360*H360,2)</f>
        <v>0</v>
      </c>
      <c r="J360" s="235"/>
      <c r="K360" s="236">
        <f>ROUND(E360*J360,2)</f>
        <v>0</v>
      </c>
      <c r="L360" s="236">
        <v>21</v>
      </c>
      <c r="M360" s="236">
        <f>G360*(1+L360/100)</f>
        <v>0</v>
      </c>
      <c r="N360" s="234">
        <v>0</v>
      </c>
      <c r="O360" s="234">
        <f>ROUND(E360*N360,2)</f>
        <v>0</v>
      </c>
      <c r="P360" s="234">
        <v>0</v>
      </c>
      <c r="Q360" s="234">
        <f>ROUND(E360*P360,2)</f>
        <v>0</v>
      </c>
      <c r="R360" s="236" t="s">
        <v>201</v>
      </c>
      <c r="S360" s="236" t="s">
        <v>145</v>
      </c>
      <c r="T360" s="237" t="s">
        <v>145</v>
      </c>
      <c r="U360" s="221">
        <v>3.2000000000000001E-2</v>
      </c>
      <c r="V360" s="221">
        <f>ROUND(E360*U360,2)</f>
        <v>0.51</v>
      </c>
      <c r="W360" s="221"/>
      <c r="X360" s="221" t="s">
        <v>185</v>
      </c>
      <c r="Y360" s="221" t="s">
        <v>141</v>
      </c>
      <c r="Z360" s="210"/>
      <c r="AA360" s="210"/>
      <c r="AB360" s="210"/>
      <c r="AC360" s="210"/>
      <c r="AD360" s="210"/>
      <c r="AE360" s="210"/>
      <c r="AF360" s="210"/>
      <c r="AG360" s="210" t="s">
        <v>186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61" t="s">
        <v>628</v>
      </c>
      <c r="D361" s="257"/>
      <c r="E361" s="257"/>
      <c r="F361" s="257"/>
      <c r="G361" s="257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0"/>
      <c r="AA361" s="210"/>
      <c r="AB361" s="210"/>
      <c r="AC361" s="210"/>
      <c r="AD361" s="210"/>
      <c r="AE361" s="210"/>
      <c r="AF361" s="210"/>
      <c r="AG361" s="210" t="s">
        <v>188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2" x14ac:dyDescent="0.2">
      <c r="A362" s="217"/>
      <c r="B362" s="218"/>
      <c r="C362" s="262" t="s">
        <v>629</v>
      </c>
      <c r="D362" s="255"/>
      <c r="E362" s="256">
        <v>16</v>
      </c>
      <c r="F362" s="221"/>
      <c r="G362" s="221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21"/>
      <c r="Z362" s="210"/>
      <c r="AA362" s="210"/>
      <c r="AB362" s="210"/>
      <c r="AC362" s="210"/>
      <c r="AD362" s="210"/>
      <c r="AE362" s="210"/>
      <c r="AF362" s="210"/>
      <c r="AG362" s="210" t="s">
        <v>190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31">
        <v>127</v>
      </c>
      <c r="B363" s="232" t="s">
        <v>630</v>
      </c>
      <c r="C363" s="249" t="s">
        <v>631</v>
      </c>
      <c r="D363" s="233" t="s">
        <v>220</v>
      </c>
      <c r="E363" s="234">
        <v>55.2</v>
      </c>
      <c r="F363" s="235"/>
      <c r="G363" s="236">
        <f>ROUND(E363*F363,2)</f>
        <v>0</v>
      </c>
      <c r="H363" s="235"/>
      <c r="I363" s="236">
        <f>ROUND(E363*H363,2)</f>
        <v>0</v>
      </c>
      <c r="J363" s="235"/>
      <c r="K363" s="236">
        <f>ROUND(E363*J363,2)</f>
        <v>0</v>
      </c>
      <c r="L363" s="236">
        <v>21</v>
      </c>
      <c r="M363" s="236">
        <f>G363*(1+L363/100)</f>
        <v>0</v>
      </c>
      <c r="N363" s="234">
        <v>0</v>
      </c>
      <c r="O363" s="234">
        <f>ROUND(E363*N363,2)</f>
        <v>0</v>
      </c>
      <c r="P363" s="234">
        <v>0</v>
      </c>
      <c r="Q363" s="234">
        <f>ROUND(E363*P363,2)</f>
        <v>0</v>
      </c>
      <c r="R363" s="236" t="s">
        <v>201</v>
      </c>
      <c r="S363" s="236" t="s">
        <v>145</v>
      </c>
      <c r="T363" s="237" t="s">
        <v>145</v>
      </c>
      <c r="U363" s="221">
        <v>5.5E-2</v>
      </c>
      <c r="V363" s="221">
        <f>ROUND(E363*U363,2)</f>
        <v>3.04</v>
      </c>
      <c r="W363" s="221"/>
      <c r="X363" s="221" t="s">
        <v>185</v>
      </c>
      <c r="Y363" s="221" t="s">
        <v>141</v>
      </c>
      <c r="Z363" s="210"/>
      <c r="AA363" s="210"/>
      <c r="AB363" s="210"/>
      <c r="AC363" s="210"/>
      <c r="AD363" s="210"/>
      <c r="AE363" s="210"/>
      <c r="AF363" s="210"/>
      <c r="AG363" s="210" t="s">
        <v>208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">
      <c r="A364" s="217"/>
      <c r="B364" s="218"/>
      <c r="C364" s="261" t="s">
        <v>628</v>
      </c>
      <c r="D364" s="257"/>
      <c r="E364" s="257"/>
      <c r="F364" s="257"/>
      <c r="G364" s="257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0"/>
      <c r="AA364" s="210"/>
      <c r="AB364" s="210"/>
      <c r="AC364" s="210"/>
      <c r="AD364" s="210"/>
      <c r="AE364" s="210"/>
      <c r="AF364" s="210"/>
      <c r="AG364" s="210" t="s">
        <v>188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2" x14ac:dyDescent="0.2">
      <c r="A365" s="217"/>
      <c r="B365" s="218"/>
      <c r="C365" s="262" t="s">
        <v>632</v>
      </c>
      <c r="D365" s="255"/>
      <c r="E365" s="256">
        <v>55.2</v>
      </c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0"/>
      <c r="AA365" s="210"/>
      <c r="AB365" s="210"/>
      <c r="AC365" s="210"/>
      <c r="AD365" s="210"/>
      <c r="AE365" s="210"/>
      <c r="AF365" s="210"/>
      <c r="AG365" s="210" t="s">
        <v>190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x14ac:dyDescent="0.2">
      <c r="A366" s="224" t="s">
        <v>133</v>
      </c>
      <c r="B366" s="225" t="s">
        <v>87</v>
      </c>
      <c r="C366" s="247" t="s">
        <v>88</v>
      </c>
      <c r="D366" s="226"/>
      <c r="E366" s="227"/>
      <c r="F366" s="228"/>
      <c r="G366" s="228">
        <f>SUMIF(AG367:AG373,"&lt;&gt;NOR",G367:G373)</f>
        <v>0</v>
      </c>
      <c r="H366" s="228"/>
      <c r="I366" s="228">
        <f>SUM(I367:I373)</f>
        <v>0</v>
      </c>
      <c r="J366" s="228"/>
      <c r="K366" s="228">
        <f>SUM(K367:K373)</f>
        <v>0</v>
      </c>
      <c r="L366" s="228"/>
      <c r="M366" s="228">
        <f>SUM(M367:M373)</f>
        <v>0</v>
      </c>
      <c r="N366" s="227"/>
      <c r="O366" s="227">
        <f>SUM(O367:O373)</f>
        <v>9.9</v>
      </c>
      <c r="P366" s="227"/>
      <c r="Q366" s="227">
        <f>SUM(Q367:Q373)</f>
        <v>0</v>
      </c>
      <c r="R366" s="228"/>
      <c r="S366" s="228"/>
      <c r="T366" s="229"/>
      <c r="U366" s="223"/>
      <c r="V366" s="223">
        <f>SUM(V367:V373)</f>
        <v>23.89</v>
      </c>
      <c r="W366" s="223"/>
      <c r="X366" s="223"/>
      <c r="Y366" s="223"/>
      <c r="AG366" t="s">
        <v>134</v>
      </c>
    </row>
    <row r="367" spans="1:60" ht="22.5" outlineLevel="1" x14ac:dyDescent="0.2">
      <c r="A367" s="231">
        <v>128</v>
      </c>
      <c r="B367" s="232" t="s">
        <v>633</v>
      </c>
      <c r="C367" s="249" t="s">
        <v>634</v>
      </c>
      <c r="D367" s="233" t="s">
        <v>242</v>
      </c>
      <c r="E367" s="234">
        <v>1.41E-2</v>
      </c>
      <c r="F367" s="235"/>
      <c r="G367" s="236">
        <f>ROUND(E367*F367,2)</f>
        <v>0</v>
      </c>
      <c r="H367" s="235"/>
      <c r="I367" s="236">
        <f>ROUND(E367*H367,2)</f>
        <v>0</v>
      </c>
      <c r="J367" s="235"/>
      <c r="K367" s="236">
        <f>ROUND(E367*J367,2)</f>
        <v>0</v>
      </c>
      <c r="L367" s="236">
        <v>21</v>
      </c>
      <c r="M367" s="236">
        <f>G367*(1+L367/100)</f>
        <v>0</v>
      </c>
      <c r="N367" s="234">
        <v>2.6508699999999998</v>
      </c>
      <c r="O367" s="234">
        <f>ROUND(E367*N367,2)</f>
        <v>0.04</v>
      </c>
      <c r="P367" s="234">
        <v>0</v>
      </c>
      <c r="Q367" s="234">
        <f>ROUND(E367*P367,2)</f>
        <v>0</v>
      </c>
      <c r="R367" s="236" t="s">
        <v>635</v>
      </c>
      <c r="S367" s="236" t="s">
        <v>145</v>
      </c>
      <c r="T367" s="237" t="s">
        <v>145</v>
      </c>
      <c r="U367" s="221">
        <v>42.051000000000002</v>
      </c>
      <c r="V367" s="221">
        <f>ROUND(E367*U367,2)</f>
        <v>0.59</v>
      </c>
      <c r="W367" s="221"/>
      <c r="X367" s="221" t="s">
        <v>185</v>
      </c>
      <c r="Y367" s="221" t="s">
        <v>141</v>
      </c>
      <c r="Z367" s="210"/>
      <c r="AA367" s="210"/>
      <c r="AB367" s="210"/>
      <c r="AC367" s="210"/>
      <c r="AD367" s="210"/>
      <c r="AE367" s="210"/>
      <c r="AF367" s="210"/>
      <c r="AG367" s="210" t="s">
        <v>186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ht="22.5" outlineLevel="2" x14ac:dyDescent="0.2">
      <c r="A368" s="217"/>
      <c r="B368" s="218"/>
      <c r="C368" s="261" t="s">
        <v>636</v>
      </c>
      <c r="D368" s="257"/>
      <c r="E368" s="257"/>
      <c r="F368" s="257"/>
      <c r="G368" s="257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0"/>
      <c r="AA368" s="210"/>
      <c r="AB368" s="210"/>
      <c r="AC368" s="210"/>
      <c r="AD368" s="210"/>
      <c r="AE368" s="210"/>
      <c r="AF368" s="210"/>
      <c r="AG368" s="210" t="s">
        <v>188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46" t="str">
        <f>C368</f>
        <v>uloženého ve vynechaných otvorech ve dně nebo ve stěnách nádrží z betonu vodostavebního, pevné spojení potrubí nebo trubní zděře s betonem v otvoru, očištění potrubí před betonáží, bednění a odbednění,</v>
      </c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62" t="s">
        <v>637</v>
      </c>
      <c r="D369" s="255"/>
      <c r="E369" s="256">
        <v>1.41E-2</v>
      </c>
      <c r="F369" s="221"/>
      <c r="G369" s="221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21"/>
      <c r="Z369" s="210"/>
      <c r="AA369" s="210"/>
      <c r="AB369" s="210"/>
      <c r="AC369" s="210"/>
      <c r="AD369" s="210"/>
      <c r="AE369" s="210"/>
      <c r="AF369" s="210"/>
      <c r="AG369" s="210" t="s">
        <v>190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38">
        <v>129</v>
      </c>
      <c r="B370" s="239" t="s">
        <v>638</v>
      </c>
      <c r="C370" s="248" t="s">
        <v>639</v>
      </c>
      <c r="D370" s="240" t="s">
        <v>640</v>
      </c>
      <c r="E370" s="241">
        <v>40</v>
      </c>
      <c r="F370" s="242"/>
      <c r="G370" s="243">
        <f>ROUND(E370*F370,2)</f>
        <v>0</v>
      </c>
      <c r="H370" s="242"/>
      <c r="I370" s="243">
        <f>ROUND(E370*H370,2)</f>
        <v>0</v>
      </c>
      <c r="J370" s="242"/>
      <c r="K370" s="243">
        <f>ROUND(E370*J370,2)</f>
        <v>0</v>
      </c>
      <c r="L370" s="243">
        <v>21</v>
      </c>
      <c r="M370" s="243">
        <f>G370*(1+L370/100)</f>
        <v>0</v>
      </c>
      <c r="N370" s="241">
        <v>5.6610000000000001E-2</v>
      </c>
      <c r="O370" s="241">
        <f>ROUND(E370*N370,2)</f>
        <v>2.2599999999999998</v>
      </c>
      <c r="P370" s="241">
        <v>0</v>
      </c>
      <c r="Q370" s="241">
        <f>ROUND(E370*P370,2)</f>
        <v>0</v>
      </c>
      <c r="R370" s="243" t="s">
        <v>427</v>
      </c>
      <c r="S370" s="243" t="s">
        <v>145</v>
      </c>
      <c r="T370" s="244" t="s">
        <v>145</v>
      </c>
      <c r="U370" s="221">
        <v>0.1202</v>
      </c>
      <c r="V370" s="221">
        <f>ROUND(E370*U370,2)</f>
        <v>4.8099999999999996</v>
      </c>
      <c r="W370" s="221"/>
      <c r="X370" s="221" t="s">
        <v>185</v>
      </c>
      <c r="Y370" s="221" t="s">
        <v>141</v>
      </c>
      <c r="Z370" s="210"/>
      <c r="AA370" s="210"/>
      <c r="AB370" s="210"/>
      <c r="AC370" s="210"/>
      <c r="AD370" s="210"/>
      <c r="AE370" s="210"/>
      <c r="AF370" s="210"/>
      <c r="AG370" s="210" t="s">
        <v>186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38">
        <v>130</v>
      </c>
      <c r="B371" s="239" t="s">
        <v>641</v>
      </c>
      <c r="C371" s="248" t="s">
        <v>642</v>
      </c>
      <c r="D371" s="240" t="s">
        <v>640</v>
      </c>
      <c r="E371" s="241">
        <v>58</v>
      </c>
      <c r="F371" s="242"/>
      <c r="G371" s="243">
        <f>ROUND(E371*F371,2)</f>
        <v>0</v>
      </c>
      <c r="H371" s="242"/>
      <c r="I371" s="243">
        <f>ROUND(E371*H371,2)</f>
        <v>0</v>
      </c>
      <c r="J371" s="242"/>
      <c r="K371" s="243">
        <f>ROUND(E371*J371,2)</f>
        <v>0</v>
      </c>
      <c r="L371" s="243">
        <v>21</v>
      </c>
      <c r="M371" s="243">
        <f>G371*(1+L371/100)</f>
        <v>0</v>
      </c>
      <c r="N371" s="241">
        <v>0.12751000000000001</v>
      </c>
      <c r="O371" s="241">
        <f>ROUND(E371*N371,2)</f>
        <v>7.4</v>
      </c>
      <c r="P371" s="241">
        <v>0</v>
      </c>
      <c r="Q371" s="241">
        <f>ROUND(E371*P371,2)</f>
        <v>0</v>
      </c>
      <c r="R371" s="243" t="s">
        <v>427</v>
      </c>
      <c r="S371" s="243" t="s">
        <v>145</v>
      </c>
      <c r="T371" s="244" t="s">
        <v>145</v>
      </c>
      <c r="U371" s="221">
        <v>0.27045000000000002</v>
      </c>
      <c r="V371" s="221">
        <f>ROUND(E371*U371,2)</f>
        <v>15.69</v>
      </c>
      <c r="W371" s="221"/>
      <c r="X371" s="221" t="s">
        <v>185</v>
      </c>
      <c r="Y371" s="221" t="s">
        <v>141</v>
      </c>
      <c r="Z371" s="210"/>
      <c r="AA371" s="210"/>
      <c r="AB371" s="210"/>
      <c r="AC371" s="210"/>
      <c r="AD371" s="210"/>
      <c r="AE371" s="210"/>
      <c r="AF371" s="210"/>
      <c r="AG371" s="210" t="s">
        <v>186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">
      <c r="A372" s="238">
        <v>131</v>
      </c>
      <c r="B372" s="239" t="s">
        <v>643</v>
      </c>
      <c r="C372" s="248" t="s">
        <v>644</v>
      </c>
      <c r="D372" s="240" t="s">
        <v>193</v>
      </c>
      <c r="E372" s="241">
        <v>1</v>
      </c>
      <c r="F372" s="242"/>
      <c r="G372" s="243">
        <f>ROUND(E372*F372,2)</f>
        <v>0</v>
      </c>
      <c r="H372" s="242"/>
      <c r="I372" s="243">
        <f>ROUND(E372*H372,2)</f>
        <v>0</v>
      </c>
      <c r="J372" s="242"/>
      <c r="K372" s="243">
        <f>ROUND(E372*J372,2)</f>
        <v>0</v>
      </c>
      <c r="L372" s="243">
        <v>21</v>
      </c>
      <c r="M372" s="243">
        <f>G372*(1+L372/100)</f>
        <v>0</v>
      </c>
      <c r="N372" s="241">
        <v>0.15425</v>
      </c>
      <c r="O372" s="241">
        <f>ROUND(E372*N372,2)</f>
        <v>0.15</v>
      </c>
      <c r="P372" s="241">
        <v>0</v>
      </c>
      <c r="Q372" s="241">
        <f>ROUND(E372*P372,2)</f>
        <v>0</v>
      </c>
      <c r="R372" s="243" t="s">
        <v>201</v>
      </c>
      <c r="S372" s="243" t="s">
        <v>145</v>
      </c>
      <c r="T372" s="244" t="s">
        <v>145</v>
      </c>
      <c r="U372" s="221">
        <v>2.8</v>
      </c>
      <c r="V372" s="221">
        <f>ROUND(E372*U372,2)</f>
        <v>2.8</v>
      </c>
      <c r="W372" s="221"/>
      <c r="X372" s="221" t="s">
        <v>185</v>
      </c>
      <c r="Y372" s="221" t="s">
        <v>141</v>
      </c>
      <c r="Z372" s="210"/>
      <c r="AA372" s="210"/>
      <c r="AB372" s="210"/>
      <c r="AC372" s="210"/>
      <c r="AD372" s="210"/>
      <c r="AE372" s="210"/>
      <c r="AF372" s="210"/>
      <c r="AG372" s="210" t="s">
        <v>186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ht="22.5" outlineLevel="1" x14ac:dyDescent="0.2">
      <c r="A373" s="238">
        <v>132</v>
      </c>
      <c r="B373" s="239" t="s">
        <v>645</v>
      </c>
      <c r="C373" s="248" t="s">
        <v>646</v>
      </c>
      <c r="D373" s="240" t="s">
        <v>529</v>
      </c>
      <c r="E373" s="241">
        <v>1</v>
      </c>
      <c r="F373" s="242"/>
      <c r="G373" s="243">
        <f>ROUND(E373*F373,2)</f>
        <v>0</v>
      </c>
      <c r="H373" s="242"/>
      <c r="I373" s="243">
        <f>ROUND(E373*H373,2)</f>
        <v>0</v>
      </c>
      <c r="J373" s="242"/>
      <c r="K373" s="243">
        <f>ROUND(E373*J373,2)</f>
        <v>0</v>
      </c>
      <c r="L373" s="243">
        <v>21</v>
      </c>
      <c r="M373" s="243">
        <f>G373*(1+L373/100)</f>
        <v>0</v>
      </c>
      <c r="N373" s="241">
        <v>5.4600000000000003E-2</v>
      </c>
      <c r="O373" s="241">
        <f>ROUND(E373*N373,2)</f>
        <v>0.05</v>
      </c>
      <c r="P373" s="241">
        <v>0</v>
      </c>
      <c r="Q373" s="241">
        <f>ROUND(E373*P373,2)</f>
        <v>0</v>
      </c>
      <c r="R373" s="243"/>
      <c r="S373" s="243" t="s">
        <v>138</v>
      </c>
      <c r="T373" s="244" t="s">
        <v>139</v>
      </c>
      <c r="U373" s="221">
        <v>0</v>
      </c>
      <c r="V373" s="221">
        <f>ROUND(E373*U373,2)</f>
        <v>0</v>
      </c>
      <c r="W373" s="221"/>
      <c r="X373" s="221" t="s">
        <v>412</v>
      </c>
      <c r="Y373" s="221" t="s">
        <v>141</v>
      </c>
      <c r="Z373" s="210"/>
      <c r="AA373" s="210"/>
      <c r="AB373" s="210"/>
      <c r="AC373" s="210"/>
      <c r="AD373" s="210"/>
      <c r="AE373" s="210"/>
      <c r="AF373" s="210"/>
      <c r="AG373" s="210" t="s">
        <v>417</v>
      </c>
      <c r="AH373" s="210"/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x14ac:dyDescent="0.2">
      <c r="A374" s="224" t="s">
        <v>133</v>
      </c>
      <c r="B374" s="225" t="s">
        <v>89</v>
      </c>
      <c r="C374" s="247" t="s">
        <v>90</v>
      </c>
      <c r="D374" s="226"/>
      <c r="E374" s="227"/>
      <c r="F374" s="228"/>
      <c r="G374" s="228">
        <f>SUMIF(AG375:AG380,"&lt;&gt;NOR",G375:G380)</f>
        <v>0</v>
      </c>
      <c r="H374" s="228"/>
      <c r="I374" s="228">
        <f>SUM(I375:I380)</f>
        <v>0</v>
      </c>
      <c r="J374" s="228"/>
      <c r="K374" s="228">
        <f>SUM(K375:K380)</f>
        <v>0</v>
      </c>
      <c r="L374" s="228"/>
      <c r="M374" s="228">
        <f>SUM(M375:M380)</f>
        <v>0</v>
      </c>
      <c r="N374" s="227"/>
      <c r="O374" s="227">
        <f>SUM(O375:O380)</f>
        <v>0</v>
      </c>
      <c r="P374" s="227"/>
      <c r="Q374" s="227">
        <f>SUM(Q375:Q380)</f>
        <v>0.27</v>
      </c>
      <c r="R374" s="228"/>
      <c r="S374" s="228"/>
      <c r="T374" s="229"/>
      <c r="U374" s="223"/>
      <c r="V374" s="223">
        <f>SUM(V375:V380)</f>
        <v>4.47</v>
      </c>
      <c r="W374" s="223"/>
      <c r="X374" s="223"/>
      <c r="Y374" s="223"/>
      <c r="AG374" t="s">
        <v>134</v>
      </c>
    </row>
    <row r="375" spans="1:60" ht="22.5" outlineLevel="1" x14ac:dyDescent="0.2">
      <c r="A375" s="238">
        <v>133</v>
      </c>
      <c r="B375" s="239" t="s">
        <v>647</v>
      </c>
      <c r="C375" s="248" t="s">
        <v>648</v>
      </c>
      <c r="D375" s="240" t="s">
        <v>193</v>
      </c>
      <c r="E375" s="241">
        <v>6</v>
      </c>
      <c r="F375" s="242"/>
      <c r="G375" s="243">
        <f>ROUND(E375*F375,2)</f>
        <v>0</v>
      </c>
      <c r="H375" s="242"/>
      <c r="I375" s="243">
        <f>ROUND(E375*H375,2)</f>
        <v>0</v>
      </c>
      <c r="J375" s="242"/>
      <c r="K375" s="243">
        <f>ROUND(E375*J375,2)</f>
        <v>0</v>
      </c>
      <c r="L375" s="243">
        <v>21</v>
      </c>
      <c r="M375" s="243">
        <f>G375*(1+L375/100)</f>
        <v>0</v>
      </c>
      <c r="N375" s="241">
        <v>0</v>
      </c>
      <c r="O375" s="241">
        <f>ROUND(E375*N375,2)</f>
        <v>0</v>
      </c>
      <c r="P375" s="241">
        <v>4.4999999999999998E-2</v>
      </c>
      <c r="Q375" s="241">
        <f>ROUND(E375*P375,2)</f>
        <v>0.27</v>
      </c>
      <c r="R375" s="243" t="s">
        <v>649</v>
      </c>
      <c r="S375" s="243" t="s">
        <v>145</v>
      </c>
      <c r="T375" s="244" t="s">
        <v>145</v>
      </c>
      <c r="U375" s="221">
        <v>0.26</v>
      </c>
      <c r="V375" s="221">
        <f>ROUND(E375*U375,2)</f>
        <v>1.56</v>
      </c>
      <c r="W375" s="221"/>
      <c r="X375" s="221" t="s">
        <v>185</v>
      </c>
      <c r="Y375" s="221" t="s">
        <v>141</v>
      </c>
      <c r="Z375" s="210"/>
      <c r="AA375" s="210"/>
      <c r="AB375" s="210"/>
      <c r="AC375" s="210"/>
      <c r="AD375" s="210"/>
      <c r="AE375" s="210"/>
      <c r="AF375" s="210"/>
      <c r="AG375" s="210" t="s">
        <v>186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22.5" outlineLevel="1" x14ac:dyDescent="0.2">
      <c r="A376" s="231">
        <v>134</v>
      </c>
      <c r="B376" s="232" t="s">
        <v>650</v>
      </c>
      <c r="C376" s="249" t="s">
        <v>651</v>
      </c>
      <c r="D376" s="233" t="s">
        <v>220</v>
      </c>
      <c r="E376" s="234">
        <v>30</v>
      </c>
      <c r="F376" s="235"/>
      <c r="G376" s="236">
        <f>ROUND(E376*F376,2)</f>
        <v>0</v>
      </c>
      <c r="H376" s="235"/>
      <c r="I376" s="236">
        <f>ROUND(E376*H376,2)</f>
        <v>0</v>
      </c>
      <c r="J376" s="235"/>
      <c r="K376" s="236">
        <f>ROUND(E376*J376,2)</f>
        <v>0</v>
      </c>
      <c r="L376" s="236">
        <v>21</v>
      </c>
      <c r="M376" s="236">
        <f>G376*(1+L376/100)</f>
        <v>0</v>
      </c>
      <c r="N376" s="234">
        <v>0</v>
      </c>
      <c r="O376" s="234">
        <f>ROUND(E376*N376,2)</f>
        <v>0</v>
      </c>
      <c r="P376" s="234">
        <v>0</v>
      </c>
      <c r="Q376" s="234">
        <f>ROUND(E376*P376,2)</f>
        <v>0</v>
      </c>
      <c r="R376" s="236" t="s">
        <v>201</v>
      </c>
      <c r="S376" s="236" t="s">
        <v>145</v>
      </c>
      <c r="T376" s="237" t="s">
        <v>145</v>
      </c>
      <c r="U376" s="221">
        <v>0.09</v>
      </c>
      <c r="V376" s="221">
        <f>ROUND(E376*U376,2)</f>
        <v>2.7</v>
      </c>
      <c r="W376" s="221"/>
      <c r="X376" s="221" t="s">
        <v>185</v>
      </c>
      <c r="Y376" s="221" t="s">
        <v>141</v>
      </c>
      <c r="Z376" s="210"/>
      <c r="AA376" s="210"/>
      <c r="AB376" s="210"/>
      <c r="AC376" s="210"/>
      <c r="AD376" s="210"/>
      <c r="AE376" s="210"/>
      <c r="AF376" s="210"/>
      <c r="AG376" s="210" t="s">
        <v>208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ht="22.5" outlineLevel="2" x14ac:dyDescent="0.2">
      <c r="A377" s="217"/>
      <c r="B377" s="218"/>
      <c r="C377" s="261" t="s">
        <v>652</v>
      </c>
      <c r="D377" s="257"/>
      <c r="E377" s="257"/>
      <c r="F377" s="257"/>
      <c r="G377" s="257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21"/>
      <c r="Z377" s="210"/>
      <c r="AA377" s="210"/>
      <c r="AB377" s="210"/>
      <c r="AC377" s="210"/>
      <c r="AD377" s="210"/>
      <c r="AE377" s="210"/>
      <c r="AF377" s="210"/>
      <c r="AG377" s="210" t="s">
        <v>188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46" t="str">
        <f>C377</f>
        <v>krajníků, desek nebo panelů od spojovacího materiálu s odklizením a uložením očištěných hmot a spojovacího materiálu na skládku na vzdálenost do 10 m</v>
      </c>
      <c r="BB377" s="210"/>
      <c r="BC377" s="210"/>
      <c r="BD377" s="210"/>
      <c r="BE377" s="210"/>
      <c r="BF377" s="210"/>
      <c r="BG377" s="210"/>
      <c r="BH377" s="210"/>
    </row>
    <row r="378" spans="1:60" ht="22.5" outlineLevel="1" x14ac:dyDescent="0.2">
      <c r="A378" s="231">
        <v>135</v>
      </c>
      <c r="B378" s="232" t="s">
        <v>653</v>
      </c>
      <c r="C378" s="249" t="s">
        <v>654</v>
      </c>
      <c r="D378" s="233" t="s">
        <v>183</v>
      </c>
      <c r="E378" s="234">
        <v>1.8</v>
      </c>
      <c r="F378" s="235"/>
      <c r="G378" s="236">
        <f>ROUND(E378*F378,2)</f>
        <v>0</v>
      </c>
      <c r="H378" s="235"/>
      <c r="I378" s="236">
        <f>ROUND(E378*H378,2)</f>
        <v>0</v>
      </c>
      <c r="J378" s="235"/>
      <c r="K378" s="236">
        <f>ROUND(E378*J378,2)</f>
        <v>0</v>
      </c>
      <c r="L378" s="236">
        <v>21</v>
      </c>
      <c r="M378" s="236">
        <f>G378*(1+L378/100)</f>
        <v>0</v>
      </c>
      <c r="N378" s="234">
        <v>0</v>
      </c>
      <c r="O378" s="234">
        <f>ROUND(E378*N378,2)</f>
        <v>0</v>
      </c>
      <c r="P378" s="234">
        <v>0</v>
      </c>
      <c r="Q378" s="234">
        <f>ROUND(E378*P378,2)</f>
        <v>0</v>
      </c>
      <c r="R378" s="236" t="s">
        <v>201</v>
      </c>
      <c r="S378" s="236" t="s">
        <v>145</v>
      </c>
      <c r="T378" s="237" t="s">
        <v>145</v>
      </c>
      <c r="U378" s="221">
        <v>0.115</v>
      </c>
      <c r="V378" s="221">
        <f>ROUND(E378*U378,2)</f>
        <v>0.21</v>
      </c>
      <c r="W378" s="221"/>
      <c r="X378" s="221" t="s">
        <v>185</v>
      </c>
      <c r="Y378" s="221" t="s">
        <v>141</v>
      </c>
      <c r="Z378" s="210"/>
      <c r="AA378" s="210"/>
      <c r="AB378" s="210"/>
      <c r="AC378" s="210"/>
      <c r="AD378" s="210"/>
      <c r="AE378" s="210"/>
      <c r="AF378" s="210"/>
      <c r="AG378" s="210" t="s">
        <v>186</v>
      </c>
      <c r="AH378" s="210"/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2.5" outlineLevel="2" x14ac:dyDescent="0.2">
      <c r="A379" s="217"/>
      <c r="B379" s="218"/>
      <c r="C379" s="261" t="s">
        <v>652</v>
      </c>
      <c r="D379" s="257"/>
      <c r="E379" s="257"/>
      <c r="F379" s="257"/>
      <c r="G379" s="257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  <c r="Z379" s="210"/>
      <c r="AA379" s="210"/>
      <c r="AB379" s="210"/>
      <c r="AC379" s="210"/>
      <c r="AD379" s="210"/>
      <c r="AE379" s="210"/>
      <c r="AF379" s="210"/>
      <c r="AG379" s="210" t="s">
        <v>188</v>
      </c>
      <c r="AH379" s="210"/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46" t="str">
        <f>C379</f>
        <v>krajníků, desek nebo panelů od spojovacího materiálu s odklizením a uložením očištěných hmot a spojovacího materiálu na skládku na vzdálenost do 10 m</v>
      </c>
      <c r="BB379" s="210"/>
      <c r="BC379" s="210"/>
      <c r="BD379" s="210"/>
      <c r="BE379" s="210"/>
      <c r="BF379" s="210"/>
      <c r="BG379" s="210"/>
      <c r="BH379" s="210"/>
    </row>
    <row r="380" spans="1:60" outlineLevel="2" x14ac:dyDescent="0.2">
      <c r="A380" s="217"/>
      <c r="B380" s="218"/>
      <c r="C380" s="262" t="s">
        <v>473</v>
      </c>
      <c r="D380" s="255"/>
      <c r="E380" s="256">
        <v>1.8</v>
      </c>
      <c r="F380" s="221"/>
      <c r="G380" s="221"/>
      <c r="H380" s="221"/>
      <c r="I380" s="221"/>
      <c r="J380" s="221"/>
      <c r="K380" s="221"/>
      <c r="L380" s="221"/>
      <c r="M380" s="221"/>
      <c r="N380" s="220"/>
      <c r="O380" s="220"/>
      <c r="P380" s="220"/>
      <c r="Q380" s="220"/>
      <c r="R380" s="221"/>
      <c r="S380" s="221"/>
      <c r="T380" s="221"/>
      <c r="U380" s="221"/>
      <c r="V380" s="221"/>
      <c r="W380" s="221"/>
      <c r="X380" s="221"/>
      <c r="Y380" s="221"/>
      <c r="Z380" s="210"/>
      <c r="AA380" s="210"/>
      <c r="AB380" s="210"/>
      <c r="AC380" s="210"/>
      <c r="AD380" s="210"/>
      <c r="AE380" s="210"/>
      <c r="AF380" s="210"/>
      <c r="AG380" s="210" t="s">
        <v>190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x14ac:dyDescent="0.2">
      <c r="A381" s="224" t="s">
        <v>133</v>
      </c>
      <c r="B381" s="225" t="s">
        <v>91</v>
      </c>
      <c r="C381" s="247" t="s">
        <v>92</v>
      </c>
      <c r="D381" s="226"/>
      <c r="E381" s="227"/>
      <c r="F381" s="228"/>
      <c r="G381" s="228">
        <f>SUMIF(AG382:AG384,"&lt;&gt;NOR",G382:G384)</f>
        <v>0</v>
      </c>
      <c r="H381" s="228"/>
      <c r="I381" s="228">
        <f>SUM(I382:I384)</f>
        <v>0</v>
      </c>
      <c r="J381" s="228"/>
      <c r="K381" s="228">
        <f>SUM(K382:K384)</f>
        <v>0</v>
      </c>
      <c r="L381" s="228"/>
      <c r="M381" s="228">
        <f>SUM(M382:M384)</f>
        <v>0</v>
      </c>
      <c r="N381" s="227"/>
      <c r="O381" s="227">
        <f>SUM(O382:O384)</f>
        <v>0</v>
      </c>
      <c r="P381" s="227"/>
      <c r="Q381" s="227">
        <f>SUM(Q382:Q384)</f>
        <v>0</v>
      </c>
      <c r="R381" s="228"/>
      <c r="S381" s="228"/>
      <c r="T381" s="229"/>
      <c r="U381" s="223"/>
      <c r="V381" s="223">
        <f>SUM(V382:V384)</f>
        <v>199.48</v>
      </c>
      <c r="W381" s="223"/>
      <c r="X381" s="223"/>
      <c r="Y381" s="223"/>
      <c r="AG381" t="s">
        <v>134</v>
      </c>
    </row>
    <row r="382" spans="1:60" outlineLevel="1" x14ac:dyDescent="0.2">
      <c r="A382" s="231">
        <v>136</v>
      </c>
      <c r="B382" s="232" t="s">
        <v>655</v>
      </c>
      <c r="C382" s="249" t="s">
        <v>656</v>
      </c>
      <c r="D382" s="233" t="s">
        <v>420</v>
      </c>
      <c r="E382" s="234">
        <v>238.32651999999999</v>
      </c>
      <c r="F382" s="235"/>
      <c r="G382" s="236">
        <f>ROUND(E382*F382,2)</f>
        <v>0</v>
      </c>
      <c r="H382" s="235"/>
      <c r="I382" s="236">
        <f>ROUND(E382*H382,2)</f>
        <v>0</v>
      </c>
      <c r="J382" s="235"/>
      <c r="K382" s="236">
        <f>ROUND(E382*J382,2)</f>
        <v>0</v>
      </c>
      <c r="L382" s="236">
        <v>21</v>
      </c>
      <c r="M382" s="236">
        <f>G382*(1+L382/100)</f>
        <v>0</v>
      </c>
      <c r="N382" s="234">
        <v>0</v>
      </c>
      <c r="O382" s="234">
        <f>ROUND(E382*N382,2)</f>
        <v>0</v>
      </c>
      <c r="P382" s="234">
        <v>0</v>
      </c>
      <c r="Q382" s="234">
        <f>ROUND(E382*P382,2)</f>
        <v>0</v>
      </c>
      <c r="R382" s="236" t="s">
        <v>427</v>
      </c>
      <c r="S382" s="236" t="s">
        <v>145</v>
      </c>
      <c r="T382" s="237" t="s">
        <v>145</v>
      </c>
      <c r="U382" s="221">
        <v>0.83699999999999997</v>
      </c>
      <c r="V382" s="221">
        <f>ROUND(E382*U382,2)</f>
        <v>199.48</v>
      </c>
      <c r="W382" s="221"/>
      <c r="X382" s="221" t="s">
        <v>657</v>
      </c>
      <c r="Y382" s="221" t="s">
        <v>141</v>
      </c>
      <c r="Z382" s="210"/>
      <c r="AA382" s="210"/>
      <c r="AB382" s="210"/>
      <c r="AC382" s="210"/>
      <c r="AD382" s="210"/>
      <c r="AE382" s="210"/>
      <c r="AF382" s="210"/>
      <c r="AG382" s="210" t="s">
        <v>658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17"/>
      <c r="B383" s="218"/>
      <c r="C383" s="261" t="s">
        <v>659</v>
      </c>
      <c r="D383" s="257"/>
      <c r="E383" s="257"/>
      <c r="F383" s="257"/>
      <c r="G383" s="257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188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">
      <c r="A384" s="217"/>
      <c r="B384" s="218"/>
      <c r="C384" s="263" t="s">
        <v>660</v>
      </c>
      <c r="D384" s="258"/>
      <c r="E384" s="258"/>
      <c r="F384" s="258"/>
      <c r="G384" s="258"/>
      <c r="H384" s="221"/>
      <c r="I384" s="221"/>
      <c r="J384" s="221"/>
      <c r="K384" s="221"/>
      <c r="L384" s="221"/>
      <c r="M384" s="221"/>
      <c r="N384" s="220"/>
      <c r="O384" s="220"/>
      <c r="P384" s="220"/>
      <c r="Q384" s="220"/>
      <c r="R384" s="221"/>
      <c r="S384" s="221"/>
      <c r="T384" s="221"/>
      <c r="U384" s="221"/>
      <c r="V384" s="221"/>
      <c r="W384" s="221"/>
      <c r="X384" s="221"/>
      <c r="Y384" s="221"/>
      <c r="Z384" s="210"/>
      <c r="AA384" s="210"/>
      <c r="AB384" s="210"/>
      <c r="AC384" s="210"/>
      <c r="AD384" s="210"/>
      <c r="AE384" s="210"/>
      <c r="AF384" s="210"/>
      <c r="AG384" s="210" t="s">
        <v>148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x14ac:dyDescent="0.2">
      <c r="A385" s="224" t="s">
        <v>133</v>
      </c>
      <c r="B385" s="225" t="s">
        <v>93</v>
      </c>
      <c r="C385" s="247" t="s">
        <v>94</v>
      </c>
      <c r="D385" s="226"/>
      <c r="E385" s="227"/>
      <c r="F385" s="228"/>
      <c r="G385" s="228">
        <f>SUMIF(AG386:AG389,"&lt;&gt;NOR",G386:G389)</f>
        <v>0</v>
      </c>
      <c r="H385" s="228"/>
      <c r="I385" s="228">
        <f>SUM(I386:I389)</f>
        <v>0</v>
      </c>
      <c r="J385" s="228"/>
      <c r="K385" s="228">
        <f>SUM(K386:K389)</f>
        <v>0</v>
      </c>
      <c r="L385" s="228"/>
      <c r="M385" s="228">
        <f>SUM(M386:M389)</f>
        <v>0</v>
      </c>
      <c r="N385" s="227"/>
      <c r="O385" s="227">
        <f>SUM(O386:O389)</f>
        <v>0</v>
      </c>
      <c r="P385" s="227"/>
      <c r="Q385" s="227">
        <f>SUM(Q386:Q389)</f>
        <v>0</v>
      </c>
      <c r="R385" s="228"/>
      <c r="S385" s="228"/>
      <c r="T385" s="229"/>
      <c r="U385" s="223"/>
      <c r="V385" s="223">
        <f>SUM(V386:V389)</f>
        <v>3.3</v>
      </c>
      <c r="W385" s="223"/>
      <c r="X385" s="223"/>
      <c r="Y385" s="223"/>
      <c r="AG385" t="s">
        <v>134</v>
      </c>
    </row>
    <row r="386" spans="1:60" ht="22.5" outlineLevel="1" x14ac:dyDescent="0.2">
      <c r="A386" s="238">
        <v>137</v>
      </c>
      <c r="B386" s="239" t="s">
        <v>661</v>
      </c>
      <c r="C386" s="248" t="s">
        <v>662</v>
      </c>
      <c r="D386" s="240" t="s">
        <v>193</v>
      </c>
      <c r="E386" s="241">
        <v>1</v>
      </c>
      <c r="F386" s="242"/>
      <c r="G386" s="243">
        <f>ROUND(E386*F386,2)</f>
        <v>0</v>
      </c>
      <c r="H386" s="242"/>
      <c r="I386" s="243">
        <f>ROUND(E386*H386,2)</f>
        <v>0</v>
      </c>
      <c r="J386" s="242"/>
      <c r="K386" s="243">
        <f>ROUND(E386*J386,2)</f>
        <v>0</v>
      </c>
      <c r="L386" s="243">
        <v>21</v>
      </c>
      <c r="M386" s="243">
        <f>G386*(1+L386/100)</f>
        <v>0</v>
      </c>
      <c r="N386" s="241">
        <v>2.9999999999999997E-4</v>
      </c>
      <c r="O386" s="241">
        <f>ROUND(E386*N386,2)</f>
        <v>0</v>
      </c>
      <c r="P386" s="241">
        <v>0</v>
      </c>
      <c r="Q386" s="241">
        <f>ROUND(E386*P386,2)</f>
        <v>0</v>
      </c>
      <c r="R386" s="243" t="s">
        <v>663</v>
      </c>
      <c r="S386" s="243" t="s">
        <v>145</v>
      </c>
      <c r="T386" s="244" t="s">
        <v>145</v>
      </c>
      <c r="U386" s="221">
        <v>3.3</v>
      </c>
      <c r="V386" s="221">
        <f>ROUND(E386*U386,2)</f>
        <v>3.3</v>
      </c>
      <c r="W386" s="221"/>
      <c r="X386" s="221" t="s">
        <v>185</v>
      </c>
      <c r="Y386" s="221" t="s">
        <v>141</v>
      </c>
      <c r="Z386" s="210"/>
      <c r="AA386" s="210"/>
      <c r="AB386" s="210"/>
      <c r="AC386" s="210"/>
      <c r="AD386" s="210"/>
      <c r="AE386" s="210"/>
      <c r="AF386" s="210"/>
      <c r="AG386" s="210" t="s">
        <v>186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1" x14ac:dyDescent="0.2">
      <c r="A387" s="231">
        <v>138</v>
      </c>
      <c r="B387" s="232" t="s">
        <v>664</v>
      </c>
      <c r="C387" s="249" t="s">
        <v>665</v>
      </c>
      <c r="D387" s="233" t="s">
        <v>410</v>
      </c>
      <c r="E387" s="234">
        <v>0.66</v>
      </c>
      <c r="F387" s="235"/>
      <c r="G387" s="236">
        <f>ROUND(E387*F387,2)</f>
        <v>0</v>
      </c>
      <c r="H387" s="235"/>
      <c r="I387" s="236">
        <f>ROUND(E387*H387,2)</f>
        <v>0</v>
      </c>
      <c r="J387" s="235"/>
      <c r="K387" s="236">
        <f>ROUND(E387*J387,2)</f>
        <v>0</v>
      </c>
      <c r="L387" s="236">
        <v>21</v>
      </c>
      <c r="M387" s="236">
        <f>G387*(1+L387/100)</f>
        <v>0</v>
      </c>
      <c r="N387" s="234">
        <v>1E-3</v>
      </c>
      <c r="O387" s="234">
        <f>ROUND(E387*N387,2)</f>
        <v>0</v>
      </c>
      <c r="P387" s="234">
        <v>0</v>
      </c>
      <c r="Q387" s="234">
        <f>ROUND(E387*P387,2)</f>
        <v>0</v>
      </c>
      <c r="R387" s="236"/>
      <c r="S387" s="236" t="s">
        <v>138</v>
      </c>
      <c r="T387" s="237" t="s">
        <v>139</v>
      </c>
      <c r="U387" s="221">
        <v>0</v>
      </c>
      <c r="V387" s="221">
        <f>ROUND(E387*U387,2)</f>
        <v>0</v>
      </c>
      <c r="W387" s="221"/>
      <c r="X387" s="221" t="s">
        <v>412</v>
      </c>
      <c r="Y387" s="221" t="s">
        <v>141</v>
      </c>
      <c r="Z387" s="210"/>
      <c r="AA387" s="210"/>
      <c r="AB387" s="210"/>
      <c r="AC387" s="210"/>
      <c r="AD387" s="210"/>
      <c r="AE387" s="210"/>
      <c r="AF387" s="210"/>
      <c r="AG387" s="210" t="s">
        <v>417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">
      <c r="A388" s="217">
        <v>139</v>
      </c>
      <c r="B388" s="218" t="s">
        <v>666</v>
      </c>
      <c r="C388" s="264" t="s">
        <v>667</v>
      </c>
      <c r="D388" s="219" t="s">
        <v>0</v>
      </c>
      <c r="E388" s="259"/>
      <c r="F388" s="222"/>
      <c r="G388" s="221">
        <f>ROUND(E388*F388,2)</f>
        <v>0</v>
      </c>
      <c r="H388" s="222"/>
      <c r="I388" s="221">
        <f>ROUND(E388*H388,2)</f>
        <v>0</v>
      </c>
      <c r="J388" s="222"/>
      <c r="K388" s="221">
        <f>ROUND(E388*J388,2)</f>
        <v>0</v>
      </c>
      <c r="L388" s="221">
        <v>21</v>
      </c>
      <c r="M388" s="221">
        <f>G388*(1+L388/100)</f>
        <v>0</v>
      </c>
      <c r="N388" s="220">
        <v>0</v>
      </c>
      <c r="O388" s="220">
        <f>ROUND(E388*N388,2)</f>
        <v>0</v>
      </c>
      <c r="P388" s="220">
        <v>0</v>
      </c>
      <c r="Q388" s="220">
        <f>ROUND(E388*P388,2)</f>
        <v>0</v>
      </c>
      <c r="R388" s="221" t="s">
        <v>663</v>
      </c>
      <c r="S388" s="221" t="s">
        <v>145</v>
      </c>
      <c r="T388" s="221" t="s">
        <v>145</v>
      </c>
      <c r="U388" s="221">
        <v>0</v>
      </c>
      <c r="V388" s="221">
        <f>ROUND(E388*U388,2)</f>
        <v>0</v>
      </c>
      <c r="W388" s="221"/>
      <c r="X388" s="221" t="s">
        <v>657</v>
      </c>
      <c r="Y388" s="221" t="s">
        <v>141</v>
      </c>
      <c r="Z388" s="210"/>
      <c r="AA388" s="210"/>
      <c r="AB388" s="210"/>
      <c r="AC388" s="210"/>
      <c r="AD388" s="210"/>
      <c r="AE388" s="210"/>
      <c r="AF388" s="210"/>
      <c r="AG388" s="210" t="s">
        <v>658</v>
      </c>
      <c r="AH388" s="210"/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2" x14ac:dyDescent="0.2">
      <c r="A389" s="217"/>
      <c r="B389" s="218"/>
      <c r="C389" s="265" t="s">
        <v>668</v>
      </c>
      <c r="D389" s="260"/>
      <c r="E389" s="260"/>
      <c r="F389" s="260"/>
      <c r="G389" s="260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21"/>
      <c r="Z389" s="210"/>
      <c r="AA389" s="210"/>
      <c r="AB389" s="210"/>
      <c r="AC389" s="210"/>
      <c r="AD389" s="210"/>
      <c r="AE389" s="210"/>
      <c r="AF389" s="210"/>
      <c r="AG389" s="210" t="s">
        <v>188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x14ac:dyDescent="0.2">
      <c r="A390" s="224" t="s">
        <v>133</v>
      </c>
      <c r="B390" s="225" t="s">
        <v>95</v>
      </c>
      <c r="C390" s="247" t="s">
        <v>96</v>
      </c>
      <c r="D390" s="226"/>
      <c r="E390" s="227"/>
      <c r="F390" s="228"/>
      <c r="G390" s="228">
        <f>SUMIF(AG391:AG398,"&lt;&gt;NOR",G391:G398)</f>
        <v>0</v>
      </c>
      <c r="H390" s="228"/>
      <c r="I390" s="228">
        <f>SUM(I391:I398)</f>
        <v>0</v>
      </c>
      <c r="J390" s="228"/>
      <c r="K390" s="228">
        <f>SUM(K391:K398)</f>
        <v>0</v>
      </c>
      <c r="L390" s="228"/>
      <c r="M390" s="228">
        <f>SUM(M391:M398)</f>
        <v>0</v>
      </c>
      <c r="N390" s="227"/>
      <c r="O390" s="227">
        <f>SUM(O391:O398)</f>
        <v>0</v>
      </c>
      <c r="P390" s="227"/>
      <c r="Q390" s="227">
        <f>SUM(Q391:Q398)</f>
        <v>0</v>
      </c>
      <c r="R390" s="228"/>
      <c r="S390" s="228"/>
      <c r="T390" s="229"/>
      <c r="U390" s="223"/>
      <c r="V390" s="223">
        <f>SUM(V391:V398)</f>
        <v>7.11</v>
      </c>
      <c r="W390" s="223"/>
      <c r="X390" s="223"/>
      <c r="Y390" s="223"/>
      <c r="AG390" t="s">
        <v>134</v>
      </c>
    </row>
    <row r="391" spans="1:60" outlineLevel="1" x14ac:dyDescent="0.2">
      <c r="A391" s="238">
        <v>140</v>
      </c>
      <c r="B391" s="239" t="s">
        <v>669</v>
      </c>
      <c r="C391" s="248" t="s">
        <v>670</v>
      </c>
      <c r="D391" s="240" t="s">
        <v>193</v>
      </c>
      <c r="E391" s="241">
        <v>1</v>
      </c>
      <c r="F391" s="242"/>
      <c r="G391" s="243">
        <f>ROUND(E391*F391,2)</f>
        <v>0</v>
      </c>
      <c r="H391" s="242"/>
      <c r="I391" s="243">
        <f>ROUND(E391*H391,2)</f>
        <v>0</v>
      </c>
      <c r="J391" s="242"/>
      <c r="K391" s="243">
        <f>ROUND(E391*J391,2)</f>
        <v>0</v>
      </c>
      <c r="L391" s="243">
        <v>21</v>
      </c>
      <c r="M391" s="243">
        <f>G391*(1+L391/100)</f>
        <v>0</v>
      </c>
      <c r="N391" s="241">
        <v>7.6000000000000004E-4</v>
      </c>
      <c r="O391" s="241">
        <f>ROUND(E391*N391,2)</f>
        <v>0</v>
      </c>
      <c r="P391" s="241">
        <v>0</v>
      </c>
      <c r="Q391" s="241">
        <f>ROUND(E391*P391,2)</f>
        <v>0</v>
      </c>
      <c r="R391" s="243" t="s">
        <v>671</v>
      </c>
      <c r="S391" s="243" t="s">
        <v>145</v>
      </c>
      <c r="T391" s="244" t="s">
        <v>145</v>
      </c>
      <c r="U391" s="221">
        <v>1.1910000000000001</v>
      </c>
      <c r="V391" s="221">
        <f>ROUND(E391*U391,2)</f>
        <v>1.19</v>
      </c>
      <c r="W391" s="221"/>
      <c r="X391" s="221" t="s">
        <v>185</v>
      </c>
      <c r="Y391" s="221" t="s">
        <v>141</v>
      </c>
      <c r="Z391" s="210"/>
      <c r="AA391" s="210"/>
      <c r="AB391" s="210"/>
      <c r="AC391" s="210"/>
      <c r="AD391" s="210"/>
      <c r="AE391" s="210"/>
      <c r="AF391" s="210"/>
      <c r="AG391" s="210" t="s">
        <v>186</v>
      </c>
      <c r="AH391" s="210"/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38">
        <v>141</v>
      </c>
      <c r="B392" s="239" t="s">
        <v>672</v>
      </c>
      <c r="C392" s="248" t="s">
        <v>673</v>
      </c>
      <c r="D392" s="240" t="s">
        <v>193</v>
      </c>
      <c r="E392" s="241">
        <v>1</v>
      </c>
      <c r="F392" s="242"/>
      <c r="G392" s="243">
        <f>ROUND(E392*F392,2)</f>
        <v>0</v>
      </c>
      <c r="H392" s="242"/>
      <c r="I392" s="243">
        <f>ROUND(E392*H392,2)</f>
        <v>0</v>
      </c>
      <c r="J392" s="242"/>
      <c r="K392" s="243">
        <f>ROUND(E392*J392,2)</f>
        <v>0</v>
      </c>
      <c r="L392" s="243">
        <v>21</v>
      </c>
      <c r="M392" s="243">
        <f>G392*(1+L392/100)</f>
        <v>0</v>
      </c>
      <c r="N392" s="241">
        <v>8.4999999999999995E-4</v>
      </c>
      <c r="O392" s="241">
        <f>ROUND(E392*N392,2)</f>
        <v>0</v>
      </c>
      <c r="P392" s="241">
        <v>0</v>
      </c>
      <c r="Q392" s="241">
        <f>ROUND(E392*P392,2)</f>
        <v>0</v>
      </c>
      <c r="R392" s="243" t="s">
        <v>671</v>
      </c>
      <c r="S392" s="243" t="s">
        <v>145</v>
      </c>
      <c r="T392" s="244" t="s">
        <v>145</v>
      </c>
      <c r="U392" s="221">
        <v>1.33</v>
      </c>
      <c r="V392" s="221">
        <f>ROUND(E392*U392,2)</f>
        <v>1.33</v>
      </c>
      <c r="W392" s="221"/>
      <c r="X392" s="221" t="s">
        <v>185</v>
      </c>
      <c r="Y392" s="221" t="s">
        <v>141</v>
      </c>
      <c r="Z392" s="210"/>
      <c r="AA392" s="210"/>
      <c r="AB392" s="210"/>
      <c r="AC392" s="210"/>
      <c r="AD392" s="210"/>
      <c r="AE392" s="210"/>
      <c r="AF392" s="210"/>
      <c r="AG392" s="210" t="s">
        <v>186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1" x14ac:dyDescent="0.2">
      <c r="A393" s="238">
        <v>142</v>
      </c>
      <c r="B393" s="239" t="s">
        <v>674</v>
      </c>
      <c r="C393" s="248" t="s">
        <v>675</v>
      </c>
      <c r="D393" s="240" t="s">
        <v>193</v>
      </c>
      <c r="E393" s="241">
        <v>2</v>
      </c>
      <c r="F393" s="242"/>
      <c r="G393" s="243">
        <f>ROUND(E393*F393,2)</f>
        <v>0</v>
      </c>
      <c r="H393" s="242"/>
      <c r="I393" s="243">
        <f>ROUND(E393*H393,2)</f>
        <v>0</v>
      </c>
      <c r="J393" s="242"/>
      <c r="K393" s="243">
        <f>ROUND(E393*J393,2)</f>
        <v>0</v>
      </c>
      <c r="L393" s="243">
        <v>21</v>
      </c>
      <c r="M393" s="243">
        <f>G393*(1+L393/100)</f>
        <v>0</v>
      </c>
      <c r="N393" s="241">
        <v>1.42E-3</v>
      </c>
      <c r="O393" s="241">
        <f>ROUND(E393*N393,2)</f>
        <v>0</v>
      </c>
      <c r="P393" s="241">
        <v>0</v>
      </c>
      <c r="Q393" s="241">
        <f>ROUND(E393*P393,2)</f>
        <v>0</v>
      </c>
      <c r="R393" s="243" t="s">
        <v>671</v>
      </c>
      <c r="S393" s="243" t="s">
        <v>145</v>
      </c>
      <c r="T393" s="244" t="s">
        <v>145</v>
      </c>
      <c r="U393" s="221">
        <v>1.744</v>
      </c>
      <c r="V393" s="221">
        <f>ROUND(E393*U393,2)</f>
        <v>3.49</v>
      </c>
      <c r="W393" s="221"/>
      <c r="X393" s="221" t="s">
        <v>185</v>
      </c>
      <c r="Y393" s="221" t="s">
        <v>141</v>
      </c>
      <c r="Z393" s="210"/>
      <c r="AA393" s="210"/>
      <c r="AB393" s="210"/>
      <c r="AC393" s="210"/>
      <c r="AD393" s="210"/>
      <c r="AE393" s="210"/>
      <c r="AF393" s="210"/>
      <c r="AG393" s="210" t="s">
        <v>186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">
      <c r="A394" s="238">
        <v>143</v>
      </c>
      <c r="B394" s="239" t="s">
        <v>676</v>
      </c>
      <c r="C394" s="248" t="s">
        <v>677</v>
      </c>
      <c r="D394" s="240" t="s">
        <v>193</v>
      </c>
      <c r="E394" s="241">
        <v>1</v>
      </c>
      <c r="F394" s="242"/>
      <c r="G394" s="243">
        <f>ROUND(E394*F394,2)</f>
        <v>0</v>
      </c>
      <c r="H394" s="242"/>
      <c r="I394" s="243">
        <f>ROUND(E394*H394,2)</f>
        <v>0</v>
      </c>
      <c r="J394" s="242"/>
      <c r="K394" s="243">
        <f>ROUND(E394*J394,2)</f>
        <v>0</v>
      </c>
      <c r="L394" s="243">
        <v>21</v>
      </c>
      <c r="M394" s="243">
        <f>G394*(1+L394/100)</f>
        <v>0</v>
      </c>
      <c r="N394" s="241">
        <v>0</v>
      </c>
      <c r="O394" s="241">
        <f>ROUND(E394*N394,2)</f>
        <v>0</v>
      </c>
      <c r="P394" s="241">
        <v>0</v>
      </c>
      <c r="Q394" s="241">
        <f>ROUND(E394*P394,2)</f>
        <v>0</v>
      </c>
      <c r="R394" s="243" t="s">
        <v>671</v>
      </c>
      <c r="S394" s="243" t="s">
        <v>145</v>
      </c>
      <c r="T394" s="244" t="s">
        <v>145</v>
      </c>
      <c r="U394" s="221">
        <v>0.23200000000000001</v>
      </c>
      <c r="V394" s="221">
        <f>ROUND(E394*U394,2)</f>
        <v>0.23</v>
      </c>
      <c r="W394" s="221"/>
      <c r="X394" s="221" t="s">
        <v>185</v>
      </c>
      <c r="Y394" s="221" t="s">
        <v>141</v>
      </c>
      <c r="Z394" s="210"/>
      <c r="AA394" s="210"/>
      <c r="AB394" s="210"/>
      <c r="AC394" s="210"/>
      <c r="AD394" s="210"/>
      <c r="AE394" s="210"/>
      <c r="AF394" s="210"/>
      <c r="AG394" s="210" t="s">
        <v>186</v>
      </c>
      <c r="AH394" s="210"/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38">
        <v>144</v>
      </c>
      <c r="B395" s="239" t="s">
        <v>678</v>
      </c>
      <c r="C395" s="248" t="s">
        <v>679</v>
      </c>
      <c r="D395" s="240" t="s">
        <v>193</v>
      </c>
      <c r="E395" s="241">
        <v>1</v>
      </c>
      <c r="F395" s="242"/>
      <c r="G395" s="243">
        <f>ROUND(E395*F395,2)</f>
        <v>0</v>
      </c>
      <c r="H395" s="242"/>
      <c r="I395" s="243">
        <f>ROUND(E395*H395,2)</f>
        <v>0</v>
      </c>
      <c r="J395" s="242"/>
      <c r="K395" s="243">
        <f>ROUND(E395*J395,2)</f>
        <v>0</v>
      </c>
      <c r="L395" s="243">
        <v>21</v>
      </c>
      <c r="M395" s="243">
        <f>G395*(1+L395/100)</f>
        <v>0</v>
      </c>
      <c r="N395" s="241">
        <v>0</v>
      </c>
      <c r="O395" s="241">
        <f>ROUND(E395*N395,2)</f>
        <v>0</v>
      </c>
      <c r="P395" s="241">
        <v>0</v>
      </c>
      <c r="Q395" s="241">
        <f>ROUND(E395*P395,2)</f>
        <v>0</v>
      </c>
      <c r="R395" s="243" t="s">
        <v>671</v>
      </c>
      <c r="S395" s="243" t="s">
        <v>145</v>
      </c>
      <c r="T395" s="244" t="s">
        <v>145</v>
      </c>
      <c r="U395" s="221">
        <v>0.251</v>
      </c>
      <c r="V395" s="221">
        <f>ROUND(E395*U395,2)</f>
        <v>0.25</v>
      </c>
      <c r="W395" s="221"/>
      <c r="X395" s="221" t="s">
        <v>185</v>
      </c>
      <c r="Y395" s="221" t="s">
        <v>141</v>
      </c>
      <c r="Z395" s="210"/>
      <c r="AA395" s="210"/>
      <c r="AB395" s="210"/>
      <c r="AC395" s="210"/>
      <c r="AD395" s="210"/>
      <c r="AE395" s="210"/>
      <c r="AF395" s="210"/>
      <c r="AG395" s="210" t="s">
        <v>186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1" x14ac:dyDescent="0.2">
      <c r="A396" s="231">
        <v>145</v>
      </c>
      <c r="B396" s="232" t="s">
        <v>680</v>
      </c>
      <c r="C396" s="249" t="s">
        <v>681</v>
      </c>
      <c r="D396" s="233" t="s">
        <v>193</v>
      </c>
      <c r="E396" s="234">
        <v>2</v>
      </c>
      <c r="F396" s="235"/>
      <c r="G396" s="236">
        <f>ROUND(E396*F396,2)</f>
        <v>0</v>
      </c>
      <c r="H396" s="235"/>
      <c r="I396" s="236">
        <f>ROUND(E396*H396,2)</f>
        <v>0</v>
      </c>
      <c r="J396" s="235"/>
      <c r="K396" s="236">
        <f>ROUND(E396*J396,2)</f>
        <v>0</v>
      </c>
      <c r="L396" s="236">
        <v>21</v>
      </c>
      <c r="M396" s="236">
        <f>G396*(1+L396/100)</f>
        <v>0</v>
      </c>
      <c r="N396" s="234">
        <v>0</v>
      </c>
      <c r="O396" s="234">
        <f>ROUND(E396*N396,2)</f>
        <v>0</v>
      </c>
      <c r="P396" s="234">
        <v>0</v>
      </c>
      <c r="Q396" s="234">
        <f>ROUND(E396*P396,2)</f>
        <v>0</v>
      </c>
      <c r="R396" s="236" t="s">
        <v>671</v>
      </c>
      <c r="S396" s="236" t="s">
        <v>145</v>
      </c>
      <c r="T396" s="237" t="s">
        <v>145</v>
      </c>
      <c r="U396" s="221">
        <v>0.309</v>
      </c>
      <c r="V396" s="221">
        <f>ROUND(E396*U396,2)</f>
        <v>0.62</v>
      </c>
      <c r="W396" s="221"/>
      <c r="X396" s="221" t="s">
        <v>185</v>
      </c>
      <c r="Y396" s="221" t="s">
        <v>141</v>
      </c>
      <c r="Z396" s="210"/>
      <c r="AA396" s="210"/>
      <c r="AB396" s="210"/>
      <c r="AC396" s="210"/>
      <c r="AD396" s="210"/>
      <c r="AE396" s="210"/>
      <c r="AF396" s="210"/>
      <c r="AG396" s="210" t="s">
        <v>186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17">
        <v>146</v>
      </c>
      <c r="B397" s="218" t="s">
        <v>682</v>
      </c>
      <c r="C397" s="264" t="s">
        <v>683</v>
      </c>
      <c r="D397" s="219" t="s">
        <v>0</v>
      </c>
      <c r="E397" s="259"/>
      <c r="F397" s="222"/>
      <c r="G397" s="221">
        <f>ROUND(E397*F397,2)</f>
        <v>0</v>
      </c>
      <c r="H397" s="222"/>
      <c r="I397" s="221">
        <f>ROUND(E397*H397,2)</f>
        <v>0</v>
      </c>
      <c r="J397" s="222"/>
      <c r="K397" s="221">
        <f>ROUND(E397*J397,2)</f>
        <v>0</v>
      </c>
      <c r="L397" s="221">
        <v>21</v>
      </c>
      <c r="M397" s="221">
        <f>G397*(1+L397/100)</f>
        <v>0</v>
      </c>
      <c r="N397" s="220">
        <v>0</v>
      </c>
      <c r="O397" s="220">
        <f>ROUND(E397*N397,2)</f>
        <v>0</v>
      </c>
      <c r="P397" s="220">
        <v>0</v>
      </c>
      <c r="Q397" s="220">
        <f>ROUND(E397*P397,2)</f>
        <v>0</v>
      </c>
      <c r="R397" s="221" t="s">
        <v>671</v>
      </c>
      <c r="S397" s="221" t="s">
        <v>145</v>
      </c>
      <c r="T397" s="221" t="s">
        <v>145</v>
      </c>
      <c r="U397" s="221">
        <v>0</v>
      </c>
      <c r="V397" s="221">
        <f>ROUND(E397*U397,2)</f>
        <v>0</v>
      </c>
      <c r="W397" s="221"/>
      <c r="X397" s="221" t="s">
        <v>657</v>
      </c>
      <c r="Y397" s="221" t="s">
        <v>141</v>
      </c>
      <c r="Z397" s="210"/>
      <c r="AA397" s="210"/>
      <c r="AB397" s="210"/>
      <c r="AC397" s="210"/>
      <c r="AD397" s="210"/>
      <c r="AE397" s="210"/>
      <c r="AF397" s="210"/>
      <c r="AG397" s="210" t="s">
        <v>658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">
      <c r="A398" s="217"/>
      <c r="B398" s="218"/>
      <c r="C398" s="265" t="s">
        <v>684</v>
      </c>
      <c r="D398" s="260"/>
      <c r="E398" s="260"/>
      <c r="F398" s="260"/>
      <c r="G398" s="260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  <c r="Z398" s="210"/>
      <c r="AA398" s="210"/>
      <c r="AB398" s="210"/>
      <c r="AC398" s="210"/>
      <c r="AD398" s="210"/>
      <c r="AE398" s="210"/>
      <c r="AF398" s="210"/>
      <c r="AG398" s="210" t="s">
        <v>188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x14ac:dyDescent="0.2">
      <c r="A399" s="224" t="s">
        <v>133</v>
      </c>
      <c r="B399" s="225" t="s">
        <v>97</v>
      </c>
      <c r="C399" s="247" t="s">
        <v>98</v>
      </c>
      <c r="D399" s="226"/>
      <c r="E399" s="227"/>
      <c r="F399" s="228"/>
      <c r="G399" s="228">
        <f>SUMIF(AG400:AG401,"&lt;&gt;NOR",G400:G401)</f>
        <v>0</v>
      </c>
      <c r="H399" s="228"/>
      <c r="I399" s="228">
        <f>SUM(I400:I401)</f>
        <v>0</v>
      </c>
      <c r="J399" s="228"/>
      <c r="K399" s="228">
        <f>SUM(K400:K401)</f>
        <v>0</v>
      </c>
      <c r="L399" s="228"/>
      <c r="M399" s="228">
        <f>SUM(M400:M401)</f>
        <v>0</v>
      </c>
      <c r="N399" s="227"/>
      <c r="O399" s="227">
        <f>SUM(O400:O401)</f>
        <v>0.87</v>
      </c>
      <c r="P399" s="227"/>
      <c r="Q399" s="227">
        <f>SUM(Q400:Q401)</f>
        <v>0</v>
      </c>
      <c r="R399" s="228"/>
      <c r="S399" s="228"/>
      <c r="T399" s="229"/>
      <c r="U399" s="223"/>
      <c r="V399" s="223">
        <f>SUM(V400:V401)</f>
        <v>0.72</v>
      </c>
      <c r="W399" s="223"/>
      <c r="X399" s="223"/>
      <c r="Y399" s="223"/>
      <c r="AG399" t="s">
        <v>134</v>
      </c>
    </row>
    <row r="400" spans="1:60" outlineLevel="1" x14ac:dyDescent="0.2">
      <c r="A400" s="238">
        <v>147</v>
      </c>
      <c r="B400" s="239" t="s">
        <v>685</v>
      </c>
      <c r="C400" s="248" t="s">
        <v>686</v>
      </c>
      <c r="D400" s="240" t="s">
        <v>220</v>
      </c>
      <c r="E400" s="241">
        <v>4.2</v>
      </c>
      <c r="F400" s="242"/>
      <c r="G400" s="243">
        <f>ROUND(E400*F400,2)</f>
        <v>0</v>
      </c>
      <c r="H400" s="242"/>
      <c r="I400" s="243">
        <f>ROUND(E400*H400,2)</f>
        <v>0</v>
      </c>
      <c r="J400" s="242"/>
      <c r="K400" s="243">
        <f>ROUND(E400*J400,2)</f>
        <v>0</v>
      </c>
      <c r="L400" s="243">
        <v>21</v>
      </c>
      <c r="M400" s="243">
        <f>G400*(1+L400/100)</f>
        <v>0</v>
      </c>
      <c r="N400" s="241">
        <v>0.20474999999999999</v>
      </c>
      <c r="O400" s="241">
        <f>ROUND(E400*N400,2)</f>
        <v>0.86</v>
      </c>
      <c r="P400" s="241">
        <v>0</v>
      </c>
      <c r="Q400" s="241">
        <f>ROUND(E400*P400,2)</f>
        <v>0</v>
      </c>
      <c r="R400" s="243"/>
      <c r="S400" s="243" t="s">
        <v>145</v>
      </c>
      <c r="T400" s="244" t="s">
        <v>145</v>
      </c>
      <c r="U400" s="221">
        <v>7.2999999999999995E-2</v>
      </c>
      <c r="V400" s="221">
        <f>ROUND(E400*U400,2)</f>
        <v>0.31</v>
      </c>
      <c r="W400" s="221"/>
      <c r="X400" s="221" t="s">
        <v>185</v>
      </c>
      <c r="Y400" s="221" t="s">
        <v>141</v>
      </c>
      <c r="Z400" s="210"/>
      <c r="AA400" s="210"/>
      <c r="AB400" s="210"/>
      <c r="AC400" s="210"/>
      <c r="AD400" s="210"/>
      <c r="AE400" s="210"/>
      <c r="AF400" s="210"/>
      <c r="AG400" s="210" t="s">
        <v>687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ht="22.5" outlineLevel="1" x14ac:dyDescent="0.2">
      <c r="A401" s="238">
        <v>148</v>
      </c>
      <c r="B401" s="239" t="s">
        <v>688</v>
      </c>
      <c r="C401" s="248" t="s">
        <v>689</v>
      </c>
      <c r="D401" s="240" t="s">
        <v>220</v>
      </c>
      <c r="E401" s="241">
        <v>4.2</v>
      </c>
      <c r="F401" s="242"/>
      <c r="G401" s="243">
        <f>ROUND(E401*F401,2)</f>
        <v>0</v>
      </c>
      <c r="H401" s="242"/>
      <c r="I401" s="243">
        <f>ROUND(E401*H401,2)</f>
        <v>0</v>
      </c>
      <c r="J401" s="242"/>
      <c r="K401" s="243">
        <f>ROUND(E401*J401,2)</f>
        <v>0</v>
      </c>
      <c r="L401" s="243">
        <v>21</v>
      </c>
      <c r="M401" s="243">
        <f>G401*(1+L401/100)</f>
        <v>0</v>
      </c>
      <c r="N401" s="241">
        <v>2.3999999999999998E-3</v>
      </c>
      <c r="O401" s="241">
        <f>ROUND(E401*N401,2)</f>
        <v>0.01</v>
      </c>
      <c r="P401" s="241">
        <v>0</v>
      </c>
      <c r="Q401" s="241">
        <f>ROUND(E401*P401,2)</f>
        <v>0</v>
      </c>
      <c r="R401" s="243"/>
      <c r="S401" s="243" t="s">
        <v>145</v>
      </c>
      <c r="T401" s="244" t="s">
        <v>145</v>
      </c>
      <c r="U401" s="221">
        <v>9.7000000000000003E-2</v>
      </c>
      <c r="V401" s="221">
        <f>ROUND(E401*U401,2)</f>
        <v>0.41</v>
      </c>
      <c r="W401" s="221"/>
      <c r="X401" s="221" t="s">
        <v>185</v>
      </c>
      <c r="Y401" s="221" t="s">
        <v>141</v>
      </c>
      <c r="Z401" s="210"/>
      <c r="AA401" s="210"/>
      <c r="AB401" s="210"/>
      <c r="AC401" s="210"/>
      <c r="AD401" s="210"/>
      <c r="AE401" s="210"/>
      <c r="AF401" s="210"/>
      <c r="AG401" s="210" t="s">
        <v>687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x14ac:dyDescent="0.2">
      <c r="A402" s="224" t="s">
        <v>133</v>
      </c>
      <c r="B402" s="225" t="s">
        <v>99</v>
      </c>
      <c r="C402" s="247" t="s">
        <v>100</v>
      </c>
      <c r="D402" s="226"/>
      <c r="E402" s="227"/>
      <c r="F402" s="228"/>
      <c r="G402" s="228">
        <f>SUMIF(AG403:AG409,"&lt;&gt;NOR",G403:G409)</f>
        <v>0</v>
      </c>
      <c r="H402" s="228"/>
      <c r="I402" s="228">
        <f>SUM(I403:I409)</f>
        <v>0</v>
      </c>
      <c r="J402" s="228"/>
      <c r="K402" s="228">
        <f>SUM(K403:K409)</f>
        <v>0</v>
      </c>
      <c r="L402" s="228"/>
      <c r="M402" s="228">
        <f>SUM(M403:M409)</f>
        <v>0</v>
      </c>
      <c r="N402" s="227"/>
      <c r="O402" s="227">
        <f>SUM(O403:O409)</f>
        <v>0</v>
      </c>
      <c r="P402" s="227"/>
      <c r="Q402" s="227">
        <f>SUM(Q403:Q409)</f>
        <v>0</v>
      </c>
      <c r="R402" s="228"/>
      <c r="S402" s="228"/>
      <c r="T402" s="229"/>
      <c r="U402" s="223"/>
      <c r="V402" s="223">
        <f>SUM(V403:V409)</f>
        <v>0.98</v>
      </c>
      <c r="W402" s="223"/>
      <c r="X402" s="223"/>
      <c r="Y402" s="223"/>
      <c r="AG402" t="s">
        <v>134</v>
      </c>
    </row>
    <row r="403" spans="1:60" outlineLevel="1" x14ac:dyDescent="0.2">
      <c r="A403" s="238">
        <v>149</v>
      </c>
      <c r="B403" s="239" t="s">
        <v>690</v>
      </c>
      <c r="C403" s="248" t="s">
        <v>691</v>
      </c>
      <c r="D403" s="240" t="s">
        <v>420</v>
      </c>
      <c r="E403" s="241">
        <v>39.507599999999996</v>
      </c>
      <c r="F403" s="242"/>
      <c r="G403" s="243">
        <f>ROUND(E403*F403,2)</f>
        <v>0</v>
      </c>
      <c r="H403" s="242"/>
      <c r="I403" s="243">
        <f>ROUND(E403*H403,2)</f>
        <v>0</v>
      </c>
      <c r="J403" s="242"/>
      <c r="K403" s="243">
        <f>ROUND(E403*J403,2)</f>
        <v>0</v>
      </c>
      <c r="L403" s="243">
        <v>21</v>
      </c>
      <c r="M403" s="243">
        <f>G403*(1+L403/100)</f>
        <v>0</v>
      </c>
      <c r="N403" s="241">
        <v>0</v>
      </c>
      <c r="O403" s="241">
        <f>ROUND(E403*N403,2)</f>
        <v>0</v>
      </c>
      <c r="P403" s="241">
        <v>0</v>
      </c>
      <c r="Q403" s="241">
        <f>ROUND(E403*P403,2)</f>
        <v>0</v>
      </c>
      <c r="R403" s="243" t="s">
        <v>649</v>
      </c>
      <c r="S403" s="243" t="s">
        <v>145</v>
      </c>
      <c r="T403" s="244" t="s">
        <v>145</v>
      </c>
      <c r="U403" s="221">
        <v>0</v>
      </c>
      <c r="V403" s="221">
        <f>ROUND(E403*U403,2)</f>
        <v>0</v>
      </c>
      <c r="W403" s="221"/>
      <c r="X403" s="221" t="s">
        <v>185</v>
      </c>
      <c r="Y403" s="221" t="s">
        <v>141</v>
      </c>
      <c r="Z403" s="210"/>
      <c r="AA403" s="210"/>
      <c r="AB403" s="210"/>
      <c r="AC403" s="210"/>
      <c r="AD403" s="210"/>
      <c r="AE403" s="210"/>
      <c r="AF403" s="210"/>
      <c r="AG403" s="210" t="s">
        <v>186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ht="22.5" outlineLevel="1" x14ac:dyDescent="0.2">
      <c r="A404" s="238">
        <v>150</v>
      </c>
      <c r="B404" s="239" t="s">
        <v>692</v>
      </c>
      <c r="C404" s="248" t="s">
        <v>693</v>
      </c>
      <c r="D404" s="240" t="s">
        <v>420</v>
      </c>
      <c r="E404" s="241">
        <v>10.37</v>
      </c>
      <c r="F404" s="242"/>
      <c r="G404" s="243">
        <f>ROUND(E404*F404,2)</f>
        <v>0</v>
      </c>
      <c r="H404" s="242"/>
      <c r="I404" s="243">
        <f>ROUND(E404*H404,2)</f>
        <v>0</v>
      </c>
      <c r="J404" s="242"/>
      <c r="K404" s="243">
        <f>ROUND(E404*J404,2)</f>
        <v>0</v>
      </c>
      <c r="L404" s="243">
        <v>21</v>
      </c>
      <c r="M404" s="243">
        <f>G404*(1+L404/100)</f>
        <v>0</v>
      </c>
      <c r="N404" s="241">
        <v>0</v>
      </c>
      <c r="O404" s="241">
        <f>ROUND(E404*N404,2)</f>
        <v>0</v>
      </c>
      <c r="P404" s="241">
        <v>0</v>
      </c>
      <c r="Q404" s="241">
        <f>ROUND(E404*P404,2)</f>
        <v>0</v>
      </c>
      <c r="R404" s="243" t="s">
        <v>649</v>
      </c>
      <c r="S404" s="243" t="s">
        <v>145</v>
      </c>
      <c r="T404" s="244" t="s">
        <v>145</v>
      </c>
      <c r="U404" s="221">
        <v>0</v>
      </c>
      <c r="V404" s="221">
        <f>ROUND(E404*U404,2)</f>
        <v>0</v>
      </c>
      <c r="W404" s="221"/>
      <c r="X404" s="221" t="s">
        <v>185</v>
      </c>
      <c r="Y404" s="221" t="s">
        <v>141</v>
      </c>
      <c r="Z404" s="210"/>
      <c r="AA404" s="210"/>
      <c r="AB404" s="210"/>
      <c r="AC404" s="210"/>
      <c r="AD404" s="210"/>
      <c r="AE404" s="210"/>
      <c r="AF404" s="210"/>
      <c r="AG404" s="210" t="s">
        <v>186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">
      <c r="A405" s="231">
        <v>151</v>
      </c>
      <c r="B405" s="232" t="s">
        <v>694</v>
      </c>
      <c r="C405" s="249" t="s">
        <v>695</v>
      </c>
      <c r="D405" s="233" t="s">
        <v>420</v>
      </c>
      <c r="E405" s="234">
        <v>12.10704</v>
      </c>
      <c r="F405" s="235"/>
      <c r="G405" s="236">
        <f>ROUND(E405*F405,2)</f>
        <v>0</v>
      </c>
      <c r="H405" s="235"/>
      <c r="I405" s="236">
        <f>ROUND(E405*H405,2)</f>
        <v>0</v>
      </c>
      <c r="J405" s="235"/>
      <c r="K405" s="236">
        <f>ROUND(E405*J405,2)</f>
        <v>0</v>
      </c>
      <c r="L405" s="236">
        <v>21</v>
      </c>
      <c r="M405" s="236">
        <f>G405*(1+L405/100)</f>
        <v>0</v>
      </c>
      <c r="N405" s="234">
        <v>0</v>
      </c>
      <c r="O405" s="234">
        <f>ROUND(E405*N405,2)</f>
        <v>0</v>
      </c>
      <c r="P405" s="234">
        <v>0</v>
      </c>
      <c r="Q405" s="234">
        <f>ROUND(E405*P405,2)</f>
        <v>0</v>
      </c>
      <c r="R405" s="236" t="s">
        <v>649</v>
      </c>
      <c r="S405" s="236" t="s">
        <v>145</v>
      </c>
      <c r="T405" s="237" t="s">
        <v>145</v>
      </c>
      <c r="U405" s="221">
        <v>0</v>
      </c>
      <c r="V405" s="221">
        <f>ROUND(E405*U405,2)</f>
        <v>0</v>
      </c>
      <c r="W405" s="221"/>
      <c r="X405" s="221" t="s">
        <v>185</v>
      </c>
      <c r="Y405" s="221" t="s">
        <v>141</v>
      </c>
      <c r="Z405" s="210"/>
      <c r="AA405" s="210"/>
      <c r="AB405" s="210"/>
      <c r="AC405" s="210"/>
      <c r="AD405" s="210"/>
      <c r="AE405" s="210"/>
      <c r="AF405" s="210"/>
      <c r="AG405" s="210" t="s">
        <v>186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2" x14ac:dyDescent="0.2">
      <c r="A406" s="217"/>
      <c r="B406" s="218"/>
      <c r="C406" s="250" t="s">
        <v>696</v>
      </c>
      <c r="D406" s="245"/>
      <c r="E406" s="245"/>
      <c r="F406" s="245"/>
      <c r="G406" s="245"/>
      <c r="H406" s="221"/>
      <c r="I406" s="221"/>
      <c r="J406" s="221"/>
      <c r="K406" s="221"/>
      <c r="L406" s="221"/>
      <c r="M406" s="221"/>
      <c r="N406" s="220"/>
      <c r="O406" s="220"/>
      <c r="P406" s="220"/>
      <c r="Q406" s="220"/>
      <c r="R406" s="221"/>
      <c r="S406" s="221"/>
      <c r="T406" s="221"/>
      <c r="U406" s="221"/>
      <c r="V406" s="221"/>
      <c r="W406" s="221"/>
      <c r="X406" s="221"/>
      <c r="Y406" s="221"/>
      <c r="Z406" s="210"/>
      <c r="AA406" s="210"/>
      <c r="AB406" s="210"/>
      <c r="AC406" s="210"/>
      <c r="AD406" s="210"/>
      <c r="AE406" s="210"/>
      <c r="AF406" s="210"/>
      <c r="AG406" s="210" t="s">
        <v>148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ht="22.5" outlineLevel="1" x14ac:dyDescent="0.2">
      <c r="A407" s="238">
        <v>152</v>
      </c>
      <c r="B407" s="239" t="s">
        <v>697</v>
      </c>
      <c r="C407" s="248" t="s">
        <v>698</v>
      </c>
      <c r="D407" s="240" t="s">
        <v>420</v>
      </c>
      <c r="E407" s="241">
        <v>61.143839999999997</v>
      </c>
      <c r="F407" s="242"/>
      <c r="G407" s="243">
        <f>ROUND(E407*F407,2)</f>
        <v>0</v>
      </c>
      <c r="H407" s="242"/>
      <c r="I407" s="243">
        <f>ROUND(E407*H407,2)</f>
        <v>0</v>
      </c>
      <c r="J407" s="242"/>
      <c r="K407" s="243">
        <f>ROUND(E407*J407,2)</f>
        <v>0</v>
      </c>
      <c r="L407" s="243">
        <v>21</v>
      </c>
      <c r="M407" s="243">
        <f>G407*(1+L407/100)</f>
        <v>0</v>
      </c>
      <c r="N407" s="241">
        <v>0</v>
      </c>
      <c r="O407" s="241">
        <f>ROUND(E407*N407,2)</f>
        <v>0</v>
      </c>
      <c r="P407" s="241">
        <v>0</v>
      </c>
      <c r="Q407" s="241">
        <f>ROUND(E407*P407,2)</f>
        <v>0</v>
      </c>
      <c r="R407" s="243" t="s">
        <v>201</v>
      </c>
      <c r="S407" s="243" t="s">
        <v>145</v>
      </c>
      <c r="T407" s="244" t="s">
        <v>145</v>
      </c>
      <c r="U407" s="221">
        <v>0.01</v>
      </c>
      <c r="V407" s="221">
        <f>ROUND(E407*U407,2)</f>
        <v>0.61</v>
      </c>
      <c r="W407" s="221"/>
      <c r="X407" s="221" t="s">
        <v>699</v>
      </c>
      <c r="Y407" s="221" t="s">
        <v>141</v>
      </c>
      <c r="Z407" s="210"/>
      <c r="AA407" s="210"/>
      <c r="AB407" s="210"/>
      <c r="AC407" s="210"/>
      <c r="AD407" s="210"/>
      <c r="AE407" s="210"/>
      <c r="AF407" s="210"/>
      <c r="AG407" s="210" t="s">
        <v>700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ht="22.5" outlineLevel="1" x14ac:dyDescent="0.2">
      <c r="A408" s="238">
        <v>153</v>
      </c>
      <c r="B408" s="239" t="s">
        <v>701</v>
      </c>
      <c r="C408" s="248" t="s">
        <v>702</v>
      </c>
      <c r="D408" s="240" t="s">
        <v>420</v>
      </c>
      <c r="E408" s="241">
        <v>244.57535999999999</v>
      </c>
      <c r="F408" s="242"/>
      <c r="G408" s="243">
        <f>ROUND(E408*F408,2)</f>
        <v>0</v>
      </c>
      <c r="H408" s="242"/>
      <c r="I408" s="243">
        <f>ROUND(E408*H408,2)</f>
        <v>0</v>
      </c>
      <c r="J408" s="242"/>
      <c r="K408" s="243">
        <f>ROUND(E408*J408,2)</f>
        <v>0</v>
      </c>
      <c r="L408" s="243">
        <v>21</v>
      </c>
      <c r="M408" s="243">
        <f>G408*(1+L408/100)</f>
        <v>0</v>
      </c>
      <c r="N408" s="241">
        <v>0</v>
      </c>
      <c r="O408" s="241">
        <f>ROUND(E408*N408,2)</f>
        <v>0</v>
      </c>
      <c r="P408" s="241">
        <v>0</v>
      </c>
      <c r="Q408" s="241">
        <f>ROUND(E408*P408,2)</f>
        <v>0</v>
      </c>
      <c r="R408" s="243" t="s">
        <v>201</v>
      </c>
      <c r="S408" s="243" t="s">
        <v>145</v>
      </c>
      <c r="T408" s="244" t="s">
        <v>145</v>
      </c>
      <c r="U408" s="221">
        <v>0</v>
      </c>
      <c r="V408" s="221">
        <f>ROUND(E408*U408,2)</f>
        <v>0</v>
      </c>
      <c r="W408" s="221"/>
      <c r="X408" s="221" t="s">
        <v>699</v>
      </c>
      <c r="Y408" s="221" t="s">
        <v>141</v>
      </c>
      <c r="Z408" s="210"/>
      <c r="AA408" s="210"/>
      <c r="AB408" s="210"/>
      <c r="AC408" s="210"/>
      <c r="AD408" s="210"/>
      <c r="AE408" s="210"/>
      <c r="AF408" s="210"/>
      <c r="AG408" s="210" t="s">
        <v>700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">
      <c r="A409" s="231">
        <v>154</v>
      </c>
      <c r="B409" s="232" t="s">
        <v>703</v>
      </c>
      <c r="C409" s="249" t="s">
        <v>704</v>
      </c>
      <c r="D409" s="233" t="s">
        <v>420</v>
      </c>
      <c r="E409" s="234">
        <v>61.143839999999997</v>
      </c>
      <c r="F409" s="235"/>
      <c r="G409" s="236">
        <f>ROUND(E409*F409,2)</f>
        <v>0</v>
      </c>
      <c r="H409" s="235"/>
      <c r="I409" s="236">
        <f>ROUND(E409*H409,2)</f>
        <v>0</v>
      </c>
      <c r="J409" s="235"/>
      <c r="K409" s="236">
        <f>ROUND(E409*J409,2)</f>
        <v>0</v>
      </c>
      <c r="L409" s="236">
        <v>21</v>
      </c>
      <c r="M409" s="236">
        <f>G409*(1+L409/100)</f>
        <v>0</v>
      </c>
      <c r="N409" s="234">
        <v>0</v>
      </c>
      <c r="O409" s="234">
        <f>ROUND(E409*N409,2)</f>
        <v>0</v>
      </c>
      <c r="P409" s="234">
        <v>0</v>
      </c>
      <c r="Q409" s="234">
        <f>ROUND(E409*P409,2)</f>
        <v>0</v>
      </c>
      <c r="R409" s="236"/>
      <c r="S409" s="236" t="s">
        <v>145</v>
      </c>
      <c r="T409" s="237" t="s">
        <v>145</v>
      </c>
      <c r="U409" s="221">
        <v>6.0000000000000001E-3</v>
      </c>
      <c r="V409" s="221">
        <f>ROUND(E409*U409,2)</f>
        <v>0.37</v>
      </c>
      <c r="W409" s="221"/>
      <c r="X409" s="221" t="s">
        <v>699</v>
      </c>
      <c r="Y409" s="221" t="s">
        <v>141</v>
      </c>
      <c r="Z409" s="210"/>
      <c r="AA409" s="210"/>
      <c r="AB409" s="210"/>
      <c r="AC409" s="210"/>
      <c r="AD409" s="210"/>
      <c r="AE409" s="210"/>
      <c r="AF409" s="210"/>
      <c r="AG409" s="210" t="s">
        <v>700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x14ac:dyDescent="0.2">
      <c r="A410" s="3"/>
      <c r="B410" s="4"/>
      <c r="C410" s="251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AE410">
        <v>15</v>
      </c>
      <c r="AF410">
        <v>21</v>
      </c>
      <c r="AG410" t="s">
        <v>119</v>
      </c>
    </row>
    <row r="411" spans="1:60" x14ac:dyDescent="0.2">
      <c r="A411" s="213"/>
      <c r="B411" s="214" t="s">
        <v>29</v>
      </c>
      <c r="C411" s="252"/>
      <c r="D411" s="215"/>
      <c r="E411" s="216"/>
      <c r="F411" s="216"/>
      <c r="G411" s="230">
        <f>G8+G200+G220+G240+G243+G351+G366+G374+G381+G385+G390+G399+G402</f>
        <v>0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AE411">
        <f>SUMIF(L7:L409,AE410,G7:G409)</f>
        <v>0</v>
      </c>
      <c r="AF411">
        <f>SUMIF(L7:L409,AF410,G7:G409)</f>
        <v>0</v>
      </c>
      <c r="AG411" t="s">
        <v>178</v>
      </c>
    </row>
    <row r="412" spans="1:60" x14ac:dyDescent="0.2">
      <c r="A412" s="254" t="s">
        <v>705</v>
      </c>
      <c r="B412" s="254"/>
      <c r="C412" s="251"/>
      <c r="D412" s="6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60" x14ac:dyDescent="0.2">
      <c r="A413" s="3"/>
      <c r="B413" s="4" t="s">
        <v>706</v>
      </c>
      <c r="C413" s="251" t="s">
        <v>707</v>
      </c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AG413" t="s">
        <v>708</v>
      </c>
    </row>
    <row r="414" spans="1:60" x14ac:dyDescent="0.2">
      <c r="A414" s="3"/>
      <c r="B414" s="4" t="s">
        <v>709</v>
      </c>
      <c r="C414" s="251" t="s">
        <v>710</v>
      </c>
      <c r="D414" s="6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AG414" t="s">
        <v>711</v>
      </c>
    </row>
    <row r="415" spans="1:60" x14ac:dyDescent="0.2">
      <c r="A415" s="3"/>
      <c r="B415" s="4"/>
      <c r="C415" s="251" t="s">
        <v>712</v>
      </c>
      <c r="D415" s="6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AG415" t="s">
        <v>713</v>
      </c>
    </row>
    <row r="416" spans="1:60" x14ac:dyDescent="0.2">
      <c r="A416" s="3"/>
      <c r="B416" s="4"/>
      <c r="C416" s="251"/>
      <c r="D416" s="6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3:33" x14ac:dyDescent="0.2">
      <c r="C417" s="253"/>
      <c r="D417" s="10"/>
      <c r="AG417" t="s">
        <v>179</v>
      </c>
    </row>
    <row r="418" spans="3:33" x14ac:dyDescent="0.2">
      <c r="D418" s="10"/>
    </row>
    <row r="419" spans="3:33" x14ac:dyDescent="0.2">
      <c r="D419" s="10"/>
    </row>
    <row r="420" spans="3:33" x14ac:dyDescent="0.2">
      <c r="D420" s="10"/>
    </row>
    <row r="421" spans="3:33" x14ac:dyDescent="0.2">
      <c r="D421" s="10"/>
    </row>
    <row r="422" spans="3:33" x14ac:dyDescent="0.2">
      <c r="D422" s="10"/>
    </row>
    <row r="423" spans="3:33" x14ac:dyDescent="0.2">
      <c r="D423" s="10"/>
    </row>
    <row r="424" spans="3:33" x14ac:dyDescent="0.2">
      <c r="D424" s="10"/>
    </row>
    <row r="425" spans="3:33" x14ac:dyDescent="0.2">
      <c r="D425" s="10"/>
    </row>
    <row r="426" spans="3:33" x14ac:dyDescent="0.2">
      <c r="D426" s="10"/>
    </row>
    <row r="427" spans="3:33" x14ac:dyDescent="0.2">
      <c r="D427" s="10"/>
    </row>
    <row r="428" spans="3:33" x14ac:dyDescent="0.2">
      <c r="D428" s="10"/>
    </row>
    <row r="429" spans="3:33" x14ac:dyDescent="0.2">
      <c r="D429" s="10"/>
    </row>
    <row r="430" spans="3:33" x14ac:dyDescent="0.2">
      <c r="D430" s="10"/>
    </row>
    <row r="431" spans="3:33" x14ac:dyDescent="0.2">
      <c r="D431" s="10"/>
    </row>
    <row r="432" spans="3:33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6D" sheet="1" formatRows="0"/>
  <mergeCells count="77">
    <mergeCell ref="C406:G406"/>
    <mergeCell ref="C377:G377"/>
    <mergeCell ref="C379:G379"/>
    <mergeCell ref="C383:G383"/>
    <mergeCell ref="C384:G384"/>
    <mergeCell ref="C389:G389"/>
    <mergeCell ref="C398:G398"/>
    <mergeCell ref="C353:G353"/>
    <mergeCell ref="C356:G356"/>
    <mergeCell ref="C358:G358"/>
    <mergeCell ref="C361:G361"/>
    <mergeCell ref="C364:G364"/>
    <mergeCell ref="C368:G368"/>
    <mergeCell ref="C269:G269"/>
    <mergeCell ref="C271:G271"/>
    <mergeCell ref="C275:G275"/>
    <mergeCell ref="C277:G277"/>
    <mergeCell ref="C279:G279"/>
    <mergeCell ref="C281:G281"/>
    <mergeCell ref="C257:G257"/>
    <mergeCell ref="C259:G259"/>
    <mergeCell ref="C261:G261"/>
    <mergeCell ref="C263:G263"/>
    <mergeCell ref="C265:G265"/>
    <mergeCell ref="C267:G267"/>
    <mergeCell ref="C238:G238"/>
    <mergeCell ref="C246:G246"/>
    <mergeCell ref="C248:G248"/>
    <mergeCell ref="C250:G250"/>
    <mergeCell ref="C253:G253"/>
    <mergeCell ref="C255:G255"/>
    <mergeCell ref="C188:G188"/>
    <mergeCell ref="C204:G204"/>
    <mergeCell ref="C207:G207"/>
    <mergeCell ref="C222:G222"/>
    <mergeCell ref="C227:G227"/>
    <mergeCell ref="C232:G232"/>
    <mergeCell ref="C164:G164"/>
    <mergeCell ref="C165:G165"/>
    <mergeCell ref="C170:G170"/>
    <mergeCell ref="C171:G171"/>
    <mergeCell ref="C176:G176"/>
    <mergeCell ref="C186:G186"/>
    <mergeCell ref="C134:G134"/>
    <mergeCell ref="C136:G136"/>
    <mergeCell ref="C140:G140"/>
    <mergeCell ref="C145:G145"/>
    <mergeCell ref="C148:G148"/>
    <mergeCell ref="C158:G158"/>
    <mergeCell ref="C78:G78"/>
    <mergeCell ref="C96:G96"/>
    <mergeCell ref="C109:G109"/>
    <mergeCell ref="C112:G112"/>
    <mergeCell ref="C118:G118"/>
    <mergeCell ref="C132:G132"/>
    <mergeCell ref="C46:G46"/>
    <mergeCell ref="C49:G49"/>
    <mergeCell ref="C53:G53"/>
    <mergeCell ref="C57:G57"/>
    <mergeCell ref="C63:G63"/>
    <mergeCell ref="C66:G66"/>
    <mergeCell ref="C31:G31"/>
    <mergeCell ref="C33:G33"/>
    <mergeCell ref="C35:G35"/>
    <mergeCell ref="C37:G37"/>
    <mergeCell ref="C40:G40"/>
    <mergeCell ref="C43:G43"/>
    <mergeCell ref="A1:G1"/>
    <mergeCell ref="C2:G2"/>
    <mergeCell ref="C3:G3"/>
    <mergeCell ref="C4:G4"/>
    <mergeCell ref="A412:B412"/>
    <mergeCell ref="C10:G10"/>
    <mergeCell ref="C13:G13"/>
    <mergeCell ref="C15:G15"/>
    <mergeCell ref="C17:G17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00 001 Naklady</vt:lpstr>
      <vt:lpstr>SO01 001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'00 001 Naklady'!Názvy_tisku</vt:lpstr>
      <vt:lpstr>'SO01 001 Pol'!Názvy_tisku</vt:lpstr>
      <vt:lpstr>oadresa</vt:lpstr>
      <vt:lpstr>Stavba!Objednatel</vt:lpstr>
      <vt:lpstr>Stavba!Objekt</vt:lpstr>
      <vt:lpstr>'00 001 Naklady'!Oblast_tisku</vt:lpstr>
      <vt:lpstr>'SO01 001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Blaha</dc:creator>
  <cp:lastModifiedBy>Blaha</cp:lastModifiedBy>
  <cp:lastPrinted>2019-03-19T12:27:02Z</cp:lastPrinted>
  <dcterms:created xsi:type="dcterms:W3CDTF">2009-04-08T07:15:50Z</dcterms:created>
  <dcterms:modified xsi:type="dcterms:W3CDTF">2025-01-23T15:16:40Z</dcterms:modified>
</cp:coreProperties>
</file>