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kyny pro vyplnění" sheetId="1" state="visible" r:id="rId2"/>
    <sheet name="Stavba" sheetId="2" state="visible" r:id="rId3"/>
    <sheet name="VzorPolozky" sheetId="3" state="hidden" r:id="rId4"/>
    <sheet name="1 01 Pol" sheetId="4" state="visible" r:id="rId5"/>
    <sheet name="2 01 Pol" sheetId="5" state="visible" r:id="rId6"/>
    <sheet name="999 01 Pol" sheetId="6" state="visible" r:id="rId7"/>
  </sheets>
  <externalReferences>
    <externalReference r:id="rId8"/>
  </externalReferences>
  <definedNames>
    <definedName function="false" hidden="false" localSheetId="3" name="_xlnm.Print_Area" vbProcedure="false">'1 01 Pol'!$A$1:$Y$160</definedName>
    <definedName function="false" hidden="false" localSheetId="3" name="_xlnm.Print_Titles" vbProcedure="false">'1 01 Pol'!$1:$7</definedName>
    <definedName function="false" hidden="false" localSheetId="4" name="_xlnm.Print_Area" vbProcedure="false">'2 01 Pol'!$A$1:$Y$30</definedName>
    <definedName function="false" hidden="false" localSheetId="4" name="_xlnm.Print_Titles" vbProcedure="false">'2 01 Pol'!$1:$7</definedName>
    <definedName function="false" hidden="false" localSheetId="5" name="_xlnm.Print_Area" vbProcedure="false">'999 01 Pol'!$A$1:$Y$38</definedName>
    <definedName function="false" hidden="false" localSheetId="5" name="_xlnm.Print_Titles" vbProcedure="false">'999 01 Pol'!$1:$7</definedName>
    <definedName function="false" hidden="false" localSheetId="1" name="_xlnm.Print_Area" vbProcedure="false">Stavba!$A$1:$J$72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Stavba!$D$3</definedName>
    <definedName function="false" hidden="false" name="CisloRozpoctu" vbProcedure="false">'[1]Krycí list'!$C$2</definedName>
    <definedName function="false" hidden="false" name="cislostavby" vbProcedure="false">'[1]Krycí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Stavba!$E$13:$G$13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Stavba!$E$3</definedName>
    <definedName function="false" hidden="false" name="NazevRozpoctu" vbProcedure="false">'[1]Krycí list'!$D$2</definedName>
    <definedName function="false" hidden="false" name="nazevstavby" vbProcedure="false">'[1]Krycí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Stavba!$E$10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Stavba!$D$10</definedName>
    <definedName function="false" hidden="false" name="Projektant" vbProcedure="false">Stavba!$D$8</definedName>
    <definedName function="false" hidden="false" name="SazbaDPH1" vbProcedure="false">'[1]Krycí list'!$C$30</definedName>
    <definedName function="false" hidden="false" name="SazbaDPH2" vbProcedure="false">'[1]Krycí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bjednatele" vbProcedure="false">Stavba!$G$34</definedName>
    <definedName function="false" hidden="false" name="Zaokrouhleni" vbProcedure="false">Stavba!$G$27</definedName>
    <definedName function="false" hidden="false" name="ZaZhotovitele" vbProcedure="false">Stavba!$D$34</definedName>
    <definedName function="false" hidden="false" name="Zhotovitel" vbProcedure="false">Stavba!$D$11:$G$11</definedName>
    <definedName function="false" hidden="false" localSheetId="1" name="CelkemDPHVypocet" vbProcedure="false">Stavba!$H$47</definedName>
    <definedName function="false" hidden="false" localSheetId="1" name="CenaCelkemVypocet" vbProcedure="false">Stavba!$I$47</definedName>
    <definedName function="false" hidden="false" localSheetId="1" name="CisloStavby" vbProcedure="false">Stavba!$D$2</definedName>
    <definedName function="false" hidden="false" localSheetId="1" name="DIČ" vbProcedure="false">Stavba!$I$12</definedName>
    <definedName function="false" hidden="false" localSheetId="1" name="dpsc" vbProcedure="false">Stavba!$D$13</definedName>
    <definedName function="false" hidden="false" localSheetId="1" name="IČO" vbProcedure="false">Stavba!$I$11</definedName>
    <definedName function="false" hidden="false" localSheetId="1" name="NazevStavby" vbProcedure="false">Stavba!$E$2</definedName>
    <definedName function="false" hidden="false" localSheetId="1" name="Objednatel" vbProcedure="false">Stavba!$D$5</definedName>
    <definedName function="false" hidden="false" localSheetId="1" name="Objekt" vbProcedure="false">Stavba!$B$38</definedName>
    <definedName function="false" hidden="false" localSheetId="1" name="odic" vbProcedure="false">Stavba!$I$6</definedName>
    <definedName function="false" hidden="false" localSheetId="1" name="oico" vbProcedure="false">Stavba!$I$5</definedName>
    <definedName function="false" hidden="false" localSheetId="1" name="omisto" vbProcedure="false">Stavba!$E$7</definedName>
    <definedName function="false" hidden="false" localSheetId="1" name="onazev" vbProcedure="false">Stavba!$D$6</definedName>
    <definedName function="false" hidden="false" localSheetId="1" name="opsc" vbProcedure="false">Stavba!$D$7</definedName>
    <definedName function="false" hidden="false" localSheetId="1" name="SazbaDPH1" vbProcedure="false">Stavba!$E$23</definedName>
    <definedName function="false" hidden="false" localSheetId="1" name="SazbaDPH2" vbProcedure="false">Stavba!$E$25</definedName>
    <definedName function="false" hidden="false" localSheetId="1" name="ZakladDPHSniVypocet" vbProcedure="false">Stavba!$F$47</definedName>
    <definedName function="false" hidden="false" localSheetId="1" name="ZakladDPHZaklVypocet" vbProcedure="false">Stavba!$G$47</definedName>
    <definedName function="false" hidden="false" localSheetId="1" name="Z_B7E7C763_C459_487D_8ABA_5CFDDFBD5A84_.wvu.Cols" vbProcedure="false">Stavba!$A:$A</definedName>
    <definedName function="false" hidden="false" localSheetId="1" name="Z_B7E7C763_C459_487D_8ABA_5CFDDFBD5A84_.wvu.PrintArea" vbProcedure="false">Stavba!$B$1:$J$36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11" authorId="0">
      <text>
        <r>
          <rPr>
            <sz val="9"/>
            <color rgb="FF000000"/>
            <rFont val="Tahoma"/>
            <family val="2"/>
            <charset val="238"/>
          </rPr>
          <t xml:space="preserve">Název</t>
        </r>
      </text>
    </comment>
    <comment ref="D12" authorId="0">
      <text>
        <r>
          <rPr>
            <sz val="9"/>
            <color rgb="FF000000"/>
            <rFont val="Tahoma"/>
            <family val="2"/>
            <charset val="238"/>
          </rPr>
          <t xml:space="preserve">Ulice</t>
        </r>
      </text>
    </comment>
    <comment ref="D13" authorId="0">
      <text>
        <r>
          <rPr>
            <sz val="9"/>
            <color rgb="FF000000"/>
            <rFont val="Tahoma"/>
            <family val="2"/>
            <charset val="238"/>
          </rPr>
          <t xml:space="preserve">PSČ</t>
        </r>
      </text>
    </comment>
    <comment ref="E13" authorId="0">
      <text>
        <r>
          <rPr>
            <sz val="9"/>
            <color rgb="FF000000"/>
            <rFont val="Tahoma"/>
            <family val="2"/>
            <charset val="238"/>
          </rPr>
          <t xml:space="preserve">Místo</t>
        </r>
      </text>
    </comment>
    <comment ref="I11" authorId="0">
      <text>
        <r>
          <rPr>
            <sz val="9"/>
            <color rgb="FF000000"/>
            <rFont val="Tahoma"/>
            <family val="2"/>
            <charset val="238"/>
          </rPr>
          <t xml:space="preserve">IČO</t>
        </r>
      </text>
    </comment>
    <comment ref="I12" authorId="0">
      <text>
        <r>
          <rPr>
            <sz val="9"/>
            <color rgb="FF000000"/>
            <rFont val="Tahoma"/>
            <family val="2"/>
            <charset val="238"/>
          </rPr>
          <t xml:space="preserve">DIČ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<sst xmlns="http://schemas.openxmlformats.org/spreadsheetml/2006/main" count="1319" uniqueCount="407">
  <si>
    <t xml:space="preserve">Pokyny pro vyplnění</t>
  </si>
  <si>
    <t xml:space="preserve">Ve všech listech tohoto souboru můžete měnit pouze buňky s modrým pozadím. Jedná se o tyto údaje : 
- údaje o firmě
- jednotkové ceny položek zadané na maximálně dvě desetinná místa</t>
  </si>
  <si>
    <t xml:space="preserve">#RTSROZP#</t>
  </si>
  <si>
    <t xml:space="preserve">Soupis stavebních prací, dodávek a služeb</t>
  </si>
  <si>
    <t xml:space="preserve">Stavba:</t>
  </si>
  <si>
    <t xml:space="preserve">24P15</t>
  </si>
  <si>
    <t xml:space="preserve">NMNM - Ulice Drobného, úprava veřejného prostranství</t>
  </si>
  <si>
    <t xml:space="preserve">Zadavatel</t>
  </si>
  <si>
    <t xml:space="preserve">IČO:</t>
  </si>
  <si>
    <t xml:space="preserve">DIČ:</t>
  </si>
  <si>
    <t xml:space="preserve">Projektant:</t>
  </si>
  <si>
    <t xml:space="preserve">Zhotovitel:</t>
  </si>
  <si>
    <t xml:space="preserve">Vypracoval: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</si>
  <si>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</si>
  <si>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</si>
  <si>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</si>
  <si>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</si>
  <si>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</si>
  <si>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</si>
  <si>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Vedlejší náklady</t>
  </si>
  <si>
    <t xml:space="preserve">ON</t>
  </si>
  <si>
    <t xml:space="preserve">Ostatní náklady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</si>
  <si>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</si>
  <si>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</si>
  <si>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</si>
  <si>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</si>
  <si>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</si>
  <si>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</si>
  <si>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</si>
  <si>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</si>
  <si>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</si>
  <si>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</si>
  <si>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</si>
  <si>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</si>
  <si>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</si>
  <si>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</si>
  <si>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</si>
  <si>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</si>
  <si>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</si>
  <si>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</si>
  <si>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</si>
  <si>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</si>
  <si>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Stavba</t>
  </si>
  <si>
    <t xml:space="preserve">Stavební objekt</t>
  </si>
  <si>
    <t xml:space="preserve">1</t>
  </si>
  <si>
    <t xml:space="preserve">Úprava veřejného prostranství</t>
  </si>
  <si>
    <t xml:space="preserve">01</t>
  </si>
  <si>
    <t xml:space="preserve">Rozpočet</t>
  </si>
  <si>
    <t xml:space="preserve">2</t>
  </si>
  <si>
    <t xml:space="preserve">Veřejné osvětlení a datová síť</t>
  </si>
  <si>
    <t xml:space="preserve">999</t>
  </si>
  <si>
    <t xml:space="preserve">Ostatní a vedlejší náklady</t>
  </si>
  <si>
    <t xml:space="preserve">Celkem za stavbu</t>
  </si>
  <si>
    <t xml:space="preserve">#POPS</t>
  </si>
  <si>
    <t xml:space="preserve">Popis stavby: 24P15 - NMNM - Ulice Drobného, úprava veřejného prostranství</t>
  </si>
  <si>
    <t xml:space="preserve">#POPO</t>
  </si>
  <si>
    <t xml:space="preserve">Popis objektu: 1 - Úprava veřejného prostranství</t>
  </si>
  <si>
    <t xml:space="preserve">#POPR</t>
  </si>
  <si>
    <t xml:space="preserve">Popis rozpočtu: 01 - Rozpočet</t>
  </si>
  <si>
    <t xml:space="preserve">Popis objektu: 2 - Veřejné osvětlení a datová síť</t>
  </si>
  <si>
    <t xml:space="preserve">Popis objektu: 999 - Ostatní a vedlejší náklady</t>
  </si>
  <si>
    <t xml:space="preserve">Rekapitulace dílů</t>
  </si>
  <si>
    <t xml:space="preserve">Typ dílu</t>
  </si>
  <si>
    <t xml:space="preserve">Zemní práce</t>
  </si>
  <si>
    <t xml:space="preserve">Základy a zvláštní zakládání</t>
  </si>
  <si>
    <t xml:space="preserve">5</t>
  </si>
  <si>
    <t xml:space="preserve">Komunikace</t>
  </si>
  <si>
    <t xml:space="preserve">8</t>
  </si>
  <si>
    <t xml:space="preserve">Trubní vedení</t>
  </si>
  <si>
    <t xml:space="preserve">91</t>
  </si>
  <si>
    <t xml:space="preserve">Doplňující práce na komunikaci</t>
  </si>
  <si>
    <t xml:space="preserve">96</t>
  </si>
  <si>
    <t xml:space="preserve">Bourání konstrukcí</t>
  </si>
  <si>
    <t xml:space="preserve">97</t>
  </si>
  <si>
    <t xml:space="preserve">Přesuny suti a vybouraných hmot</t>
  </si>
  <si>
    <t xml:space="preserve">99</t>
  </si>
  <si>
    <t xml:space="preserve">Staveništní přesun hmot</t>
  </si>
  <si>
    <t xml:space="preserve">M21</t>
  </si>
  <si>
    <t xml:space="preserve">Elektromontáže</t>
  </si>
  <si>
    <t xml:space="preserve">Položkový rozpočet </t>
  </si>
  <si>
    <t xml:space="preserve">S:</t>
  </si>
  <si>
    <t xml:space="preserve">O:</t>
  </si>
  <si>
    <t xml:space="preserve">R:</t>
  </si>
  <si>
    <t xml:space="preserve">Položkový soupis prací a dodávek</t>
  </si>
  <si>
    <t xml:space="preserve">#TypZaznamu#</t>
  </si>
  <si>
    <t xml:space="preserve">STA</t>
  </si>
  <si>
    <t xml:space="preserve">OBJ</t>
  </si>
  <si>
    <t xml:space="preserve">ROZ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</si>
  <si>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</si>
  <si>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</si>
  <si>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</si>
  <si>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</si>
  <si>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</si>
  <si>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</si>
  <si>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</si>
  <si>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</si>
  <si>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</si>
  <si>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</si>
  <si>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</si>
  <si>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</si>
  <si>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</si>
  <si>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</si>
  <si>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</si>
  <si>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</si>
  <si>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</si>
  <si>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 / platnost</t>
  </si>
  <si>
    <t xml:space="preserve">Cenová úroveň</t>
  </si>
  <si>
    <t xml:space="preserve">Nhod / MJ</t>
  </si>
  <si>
    <t xml:space="preserve">Nhod celk.</t>
  </si>
  <si>
    <t xml:space="preserve">Dodavatel</t>
  </si>
  <si>
    <t xml:space="preserve">Typ položky</t>
  </si>
  <si>
    <t xml:space="preserve">Stav položky</t>
  </si>
  <si>
    <t xml:space="preserve">Díl:</t>
  </si>
  <si>
    <t xml:space="preserve">DIL</t>
  </si>
  <si>
    <t xml:space="preserve">112201102R00</t>
  </si>
  <si>
    <t xml:space="preserve">Odstranění pařezů pod úrovní terénu vykopáním  o průměru přes 300 do 500 mm</t>
  </si>
  <si>
    <t xml:space="preserve">kus</t>
  </si>
  <si>
    <t xml:space="preserve">800-1</t>
  </si>
  <si>
    <t xml:space="preserve">RTS 25/ I</t>
  </si>
  <si>
    <t xml:space="preserve">Práce</t>
  </si>
  <si>
    <t xml:space="preserve">Běžná</t>
  </si>
  <si>
    <t xml:space="preserve">POL1_</t>
  </si>
  <si>
    <t xml:space="preserve">s jejich vykopáním nebo vytrháním, s přesekáním kořenů a s případným nutným přemístěním pařezů na hromady do vzdálenosti do 50 m nebo s naložením na dopravní prostředek,</t>
  </si>
  <si>
    <t xml:space="preserve">SPI</t>
  </si>
  <si>
    <t xml:space="preserve">112201103R00</t>
  </si>
  <si>
    <t xml:space="preserve">Odstranění pařezů pod úrovní terénu vykopáním  o průměru přes 500 do 700 mm</t>
  </si>
  <si>
    <t xml:space="preserve">112201118R00</t>
  </si>
  <si>
    <t xml:space="preserve">Odstranění pařezu průměr přes 800 do 900 mm, v rovině nebo na svahu do 1:5</t>
  </si>
  <si>
    <t xml:space="preserve">823-1</t>
  </si>
  <si>
    <t xml:space="preserve">s odklizením získaného dřeva na vzdálenost do 20 m, se složením na hromady nebo s naložením na dopravní prostředek, se zasypáním jámy, doplněním zeminy, zhutněním a úpravou terénu,</t>
  </si>
  <si>
    <t xml:space="preserve">113106231R00</t>
  </si>
  <si>
    <t xml:space="preserve">Rozebrání vozovek a ploch s jakoukoliv výplní spár   v jakékoliv ploše, ze zámkové dlažky, kladených do lože z kameniva</t>
  </si>
  <si>
    <t xml:space="preserve">m2</t>
  </si>
  <si>
    <t xml:space="preserve">822-1</t>
  </si>
  <si>
    <t xml:space="preserve">s přemístěním hmot na skládku na vzdálenost do 3 m nebo s naložením na dopravní prostředek</t>
  </si>
  <si>
    <t xml:space="preserve">32</t>
  </si>
  <si>
    <t xml:space="preserve">VV</t>
  </si>
  <si>
    <t xml:space="preserve">113106521R00</t>
  </si>
  <si>
    <t xml:space="preserve">Rozebrání vozovek a ploch s jakoukoliv výplní spár   v ploše jednotlivě přes 200 m2, z drobných kostek nebo odseků, kladených do lože z kameniva těženého, škváry nebo strusky</t>
  </si>
  <si>
    <t xml:space="preserve">113107615R00</t>
  </si>
  <si>
    <t xml:space="preserve">Odstranění podkladů nebo krytů z kameniva hrubého drceného, v ploše jednotlivě nad 50 m2, tloušťka vrstvy 150 mm</t>
  </si>
  <si>
    <t xml:space="preserve">987+414+437</t>
  </si>
  <si>
    <t xml:space="preserve">113108408R00</t>
  </si>
  <si>
    <t xml:space="preserve">Odstranění podkladů nebo krytů živičných, v ploše jednotlivě nad 50 m2, tloušťka vrstvy 80 mm</t>
  </si>
  <si>
    <t xml:space="preserve">chodníky : 437</t>
  </si>
  <si>
    <t xml:space="preserve">113108411R00</t>
  </si>
  <si>
    <t xml:space="preserve">Odstranění podkladů nebo krytů živičných, v ploše jednotlivě nad 50 m2, tloušťka vrstvy 110 mm</t>
  </si>
  <si>
    <t xml:space="preserve">113152112R00</t>
  </si>
  <si>
    <t xml:space="preserve">Odstranění podkladů zpevněných ploch kamenivo drcené</t>
  </si>
  <si>
    <t xml:space="preserve">m3</t>
  </si>
  <si>
    <t xml:space="preserve">800-2</t>
  </si>
  <si>
    <t xml:space="preserve">s přemístěním na skládku na vzdálenost do 20 m nebo s naložením na dopravní prostředek,</t>
  </si>
  <si>
    <t xml:space="preserve">kladecí vrstvy dlažeb : (32+414)*0,05</t>
  </si>
  <si>
    <t xml:space="preserve">113201111R00</t>
  </si>
  <si>
    <t xml:space="preserve">Vytrhání obrub chodníkových ležatých</t>
  </si>
  <si>
    <t xml:space="preserve">m</t>
  </si>
  <si>
    <t xml:space="preserve">s vybouráním lože, s přemístěním hmot na skládku na vzdálenost do 3 m nebo naložením na dopravní prostředek</t>
  </si>
  <si>
    <t xml:space="preserve">113202111R00</t>
  </si>
  <si>
    <t xml:space="preserve">Vytrhání obrub z krajníků nebo obrubníků stojatých</t>
  </si>
  <si>
    <t xml:space="preserve">121101101R00</t>
  </si>
  <si>
    <t xml:space="preserve">Sejmutí ornice s přemístěním na vzdálenost do 50 m</t>
  </si>
  <si>
    <t xml:space="preserve">POL1_1</t>
  </si>
  <si>
    <t xml:space="preserve">nebo lesní půdy, s vodorovným přemístěním na hromady v místě upotřebení nebo na dočasné či trvalé skládky se složením</t>
  </si>
  <si>
    <t xml:space="preserve">231*0,1</t>
  </si>
  <si>
    <t xml:space="preserve">122202201R00</t>
  </si>
  <si>
    <t xml:space="preserve">Odkopávky a prokopávky pro silnice v hornině 3 do 100 m3</t>
  </si>
  <si>
    <t xml:space="preserve">s přemístěním výkopku v příčných profilech na vzdálenost do 15 m nebo s naložením na dopravní prostředek.</t>
  </si>
  <si>
    <t xml:space="preserve">na zelené ploše : 231*0,22</t>
  </si>
  <si>
    <t xml:space="preserve">pod chodníky : 501*0,09</t>
  </si>
  <si>
    <t xml:space="preserve">131201110R00</t>
  </si>
  <si>
    <t xml:space="preserve">Hloubení nezapažených jam a zářezů do 50 m3, v hornině 3, hloubení strojně</t>
  </si>
  <si>
    <t xml:space="preserve"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t>
  </si>
  <si>
    <t xml:space="preserve">0,3*0,3*0,48*26*1,1</t>
  </si>
  <si>
    <t xml:space="preserve">171102103R00</t>
  </si>
  <si>
    <t xml:space="preserve">Uložení sypaniny do zhutněných násypů dálnic a let z hornin soudržných zhutněných na 100 % PS</t>
  </si>
  <si>
    <t xml:space="preserve">s rozprostřením sypaniny ve vrstvách, s hrubým urovnáním a uzavřením povrchu násypu,</t>
  </si>
  <si>
    <t xml:space="preserve">180402111R00</t>
  </si>
  <si>
    <t xml:space="preserve">Založení trávníku parkový trávník, výsevem, v rovině nebo na svahu do 1:5</t>
  </si>
  <si>
    <t xml:space="preserve">na půdě předem připravené s pokosením, naložením, odvozem odpadu do 20 km a se složením,</t>
  </si>
  <si>
    <t xml:space="preserve">182301122R00</t>
  </si>
  <si>
    <t xml:space="preserve">Rozprostření a urovnání ornice ve svahu v souvislé ploše do 500 m2, tloušťka vrstvy přes 100 do 150 mm</t>
  </si>
  <si>
    <t xml:space="preserve">s případným nutným přemístěním hromad nebo dočasných skládek na místo potřeby ze vzdálenosti do 30 m, ve svahu sklonu přes 1 : 5,</t>
  </si>
  <si>
    <t xml:space="preserve">199000002R00</t>
  </si>
  <si>
    <t xml:space="preserve">Poplatky za skládku horniny 1- 4, skupina 17 05 04 z Katalogu odpadů</t>
  </si>
  <si>
    <t xml:space="preserve">Vodorovné přemístění výkopku z hor.1-4 na skládku ve vzdálenosti dle možností dodavatele</t>
  </si>
  <si>
    <t xml:space="preserve">Vlastní</t>
  </si>
  <si>
    <t xml:space="preserve">Indiv</t>
  </si>
  <si>
    <t xml:space="preserve">95,91+1,23552-12</t>
  </si>
  <si>
    <t xml:space="preserve">02</t>
  </si>
  <si>
    <t xml:space="preserve">Odvoz a likvidace pařezu</t>
  </si>
  <si>
    <t xml:space="preserve">soubor</t>
  </si>
  <si>
    <t xml:space="preserve">00572472R</t>
  </si>
  <si>
    <t xml:space="preserve">směs travní luční, dlouhodobá</t>
  </si>
  <si>
    <t xml:space="preserve">kg</t>
  </si>
  <si>
    <t xml:space="preserve">SPCM</t>
  </si>
  <si>
    <t xml:space="preserve">Specifikace</t>
  </si>
  <si>
    <t xml:space="preserve">POL3_1</t>
  </si>
  <si>
    <t xml:space="preserve">236*0,04</t>
  </si>
  <si>
    <t xml:space="preserve">215901101R00</t>
  </si>
  <si>
    <t xml:space="preserve">Zhutnění podloží z rostlé horniny 1 až 4 pod násypy z hornin soudržných do 92% PS a nesoudržných  sypkých relativní ulehlosti l(d) do 0,8</t>
  </si>
  <si>
    <t xml:space="preserve">z rostlé horniny tř.1 - 4 pod násypy z hornin soudržných do 92% PS a hornin nesoudržných sypkých relativní ulehlosti I(d) do 0,8</t>
  </si>
  <si>
    <t xml:space="preserve">plochy : 501+11+74+302+736+362+9+7</t>
  </si>
  <si>
    <t xml:space="preserve">pod obrubníky : (254+350+5+303+169)*0,2</t>
  </si>
  <si>
    <t xml:space="preserve">275313611R00</t>
  </si>
  <si>
    <t xml:space="preserve">Beton základových patek prostý třídy C 16/20</t>
  </si>
  <si>
    <t xml:space="preserve">801-1</t>
  </si>
  <si>
    <t xml:space="preserve">0,3*0,3*0,6*26*1,1</t>
  </si>
  <si>
    <t xml:space="preserve">275351215R00</t>
  </si>
  <si>
    <t xml:space="preserve">Bednění stěn základových patek zřízení</t>
  </si>
  <si>
    <t xml:space="preserve">bednění svislé nebo šikmé (odkloněné), půdorysně přímé nebo zalomené, stěn základových patek ve volných nebo zapažených jámách, rýhách, šachtách, včetně případných vzpěr,</t>
  </si>
  <si>
    <t xml:space="preserve">0,3*4*0,12*26</t>
  </si>
  <si>
    <t xml:space="preserve">275351216R00</t>
  </si>
  <si>
    <t xml:space="preserve">Bednění stěn základových patek odstranění</t>
  </si>
  <si>
    <t xml:space="preserve">564851111RT2</t>
  </si>
  <si>
    <t xml:space="preserve">Podklad ze štěrkodrti s rozprostřením a zhutněním frakce 0-32 mm, tloušťka po zhutnění 150 mm</t>
  </si>
  <si>
    <t xml:space="preserve">komunikace : 736+9</t>
  </si>
  <si>
    <t xml:space="preserve">parkovací místa : 302+74</t>
  </si>
  <si>
    <t xml:space="preserve">564851111RT4</t>
  </si>
  <si>
    <t xml:space="preserve">Podklad ze štěrkodrti s rozprostřením a zhutněním frakce 0-63 mm, tloušťka po zhutnění 150 mm</t>
  </si>
  <si>
    <t xml:space="preserve">pod parkovací místa v km 0.000-0.030 : 30</t>
  </si>
  <si>
    <t xml:space="preserve">564861111RT2</t>
  </si>
  <si>
    <t xml:space="preserve">Podklad ze štěrkodrti s rozprostřením a zhutněním frakce 0-32 mm, tloušťka po zhutnění 200 mm</t>
  </si>
  <si>
    <t xml:space="preserve">chodníky : 501+11+362</t>
  </si>
  <si>
    <t xml:space="preserve">564861115RT4</t>
  </si>
  <si>
    <t xml:space="preserve">Podklad ze štěrkodrti s rozprostřením a zhutněním frakce 0-63 mm, tloušťka po zhutnění 240 mm</t>
  </si>
  <si>
    <t xml:space="preserve">pod komunikaci v km 0.000-0.030 : 125</t>
  </si>
  <si>
    <t xml:space="preserve">566201111R00</t>
  </si>
  <si>
    <t xml:space="preserve">Úprava dosavadního krytu z kameniva drceného v množství do 0,04 m3/m2</t>
  </si>
  <si>
    <t xml:space="preserve">jako podklad pro nový kryt, s vyrovnáním profilu v příčném i podélném směru, s vlhčením a zhutněním, s doplněním kamenivem drceným, jeho rozprostřením a zhutněním</t>
  </si>
  <si>
    <t xml:space="preserve">573231122R00</t>
  </si>
  <si>
    <t xml:space="preserve">Postřik spojovací kationaktivní emulzí KAE , množství zbytkového asfaltu 0,20 kg/m2</t>
  </si>
  <si>
    <t xml:space="preserve">bez posypu kamenivem</t>
  </si>
  <si>
    <t xml:space="preserve">577132111R00</t>
  </si>
  <si>
    <t xml:space="preserve">Beton asfaltový s rozprostřením a zhutněním v pruhu šířky přes 3 m, ACO 11+, tloušťky 40 mm, plochy přes 1000 m2</t>
  </si>
  <si>
    <t xml:space="preserve">577162124R00</t>
  </si>
  <si>
    <t xml:space="preserve">Beton asfaltový s rozprostřením a zhutněním v pruhu šířky přes 3 m, ACL 16+, tloušťky 70 mm, plochy přes 1000 m2</t>
  </si>
  <si>
    <t xml:space="preserve">591141111R00</t>
  </si>
  <si>
    <t xml:space="preserve">Kladení dlažby z kostek velkých z kamene, do lože z cementové malty tloušťky 50 mm</t>
  </si>
  <si>
    <t xml:space="preserve">s provedením lože do 50 mm, s vyplněním spár, s dvojím beraněním a se smetením přebytečného materiálu na krajnici</t>
  </si>
  <si>
    <t xml:space="preserve">591211111R00</t>
  </si>
  <si>
    <t xml:space="preserve">Kladení dlažby z kostek drobných z kamene, do lože z kameniva těženého tloušťky 50 mm</t>
  </si>
  <si>
    <t xml:space="preserve">596215040R00</t>
  </si>
  <si>
    <t xml:space="preserve">Kladení zámkové dlažby do drtě tloušťka dlažby 80 mm, tloušťka lože 40 mm</t>
  </si>
  <si>
    <t xml:space="preserve">s provedením lože z kameniva drceného, s vyplněním spár, s dvojitým hutněním a se smetením přebytečného materiálu na krajnici. S dodáním hmot pro lože a výplň spár.</t>
  </si>
  <si>
    <t xml:space="preserve">distanční dlažba : 302</t>
  </si>
  <si>
    <t xml:space="preserve">dlažba parkovacích stání : 74</t>
  </si>
  <si>
    <t xml:space="preserve">slepecká dlažba : 11</t>
  </si>
  <si>
    <t xml:space="preserve">dlažba chodníků : 501</t>
  </si>
  <si>
    <t xml:space="preserve">596291113R00</t>
  </si>
  <si>
    <t xml:space="preserve">Řezání zámkové dlažby tloušťky 80 mm</t>
  </si>
  <si>
    <t xml:space="preserve">okraje parkovacích míst : 6*2,3+60+5</t>
  </si>
  <si>
    <t xml:space="preserve">chodníky : 166</t>
  </si>
  <si>
    <t xml:space="preserve">596811111R00</t>
  </si>
  <si>
    <t xml:space="preserve">Kladení dlažby do lože z kameniva těženého tloušťky do 30 mm</t>
  </si>
  <si>
    <t xml:space="preserve">komunikací pro pěší, z dlaždic betonových a teracových, do velikosti dlaždic 0,25 m2, s provedením lože do tl. 30 mm, s vyplněním spár a se smetením přebytečného materiálu na vzdálenost do 3 m</t>
  </si>
  <si>
    <t xml:space="preserve">předláždění u trafostanice : 7</t>
  </si>
  <si>
    <t xml:space="preserve">03</t>
  </si>
  <si>
    <t xml:space="preserve">Asfaltová zálivka mezi starým a novým asfaltem</t>
  </si>
  <si>
    <t xml:space="preserve">m     </t>
  </si>
  <si>
    <t xml:space="preserve">58380120.AR</t>
  </si>
  <si>
    <t xml:space="preserve">kostka dlažební; žula; 8/10 cm; třída I; štípaná</t>
  </si>
  <si>
    <t xml:space="preserve">POL3_</t>
  </si>
  <si>
    <t xml:space="preserve">9*1,05</t>
  </si>
  <si>
    <t xml:space="preserve">592452561R</t>
  </si>
  <si>
    <t xml:space="preserve">Dlažba betonová typ: vegetační, čtvercový; dl = 170 mm; š = 170 mm; tl = 80,0 mm; vsakovací s distančníky; povrchová úprava: impregnace; barva: šedá</t>
  </si>
  <si>
    <t xml:space="preserve">distanční betonová dlažba 200x200x80 : 302*1,05</t>
  </si>
  <si>
    <t xml:space="preserve">592452620R</t>
  </si>
  <si>
    <t xml:space="preserve">Dlažba betonová typ: čtvercový; dl = 200 mm; š = 200 mm; tl = 80,0 mm; povrchová úprava: impregnace; barva: šedá</t>
  </si>
  <si>
    <t xml:space="preserve">501*1,05</t>
  </si>
  <si>
    <t xml:space="preserve">59245262R</t>
  </si>
  <si>
    <t xml:space="preserve">Dlažba betonová typ: čtvercový; dl = 200 mm; š = 200 mm; tl = 80,0 mm; povrchová úprava: impregnace; barva: dle vzorníku</t>
  </si>
  <si>
    <t xml:space="preserve">černá dlažba parkovacích míst : 74*1,05</t>
  </si>
  <si>
    <t xml:space="preserve">59245264R</t>
  </si>
  <si>
    <t xml:space="preserve">Dlažba betonová typ: obdélníkový; dl = 200 mm; š = 100 mm; tl = 80,0 mm; povrchová úprava: reliéfní s bodovými výstupky; impregnace; barva: dle vzorníku</t>
  </si>
  <si>
    <t xml:space="preserve">černá slepecká dlažba 200x100x80 : 11*1,05</t>
  </si>
  <si>
    <t xml:space="preserve">04</t>
  </si>
  <si>
    <t xml:space="preserve">Kompletní odstranění, odvoz a likvidace stávající betonové uliční vpusti, vč. zemních prací</t>
  </si>
  <si>
    <t xml:space="preserve">831350012RAB</t>
  </si>
  <si>
    <t xml:space="preserve">Kanalizace z trub plastových D 160 mm, hloubka 1,5 m, Odbočka plastová pro venkovní kanalizaci typ: jednoduchá, redukovaná; spoj: hrdlový; potrubí: jednovrstvé; materiál: PVC-U; povrch: hladký; úhel = ...</t>
  </si>
  <si>
    <t xml:space="preserve">AP-HSV</t>
  </si>
  <si>
    <t xml:space="preserve">Agregovaná položka</t>
  </si>
  <si>
    <t xml:space="preserve">POL2_</t>
  </si>
  <si>
    <t xml:space="preserve"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t>
  </si>
  <si>
    <t xml:space="preserve">894411010RAG</t>
  </si>
  <si>
    <t xml:space="preserve">Šachty z betonových dílců vpusť uliční z dílců DN 450  s odkalištěm, hloubka 1,67 m, napojení DN 150, litinová mříž 500 x 500 mm 40 t, Mříž vtoková materiál: litina; pro uliční vpusť; zatížení: D 400; l = 500 mm; b = 500 mm</t>
  </si>
  <si>
    <t xml:space="preserve">kanalizační, obložením dna betonem C 25/30 z cementu portlandského nebo struskoportlandského, podkladní prstenec z prostého betonu C -/7,5 pod poklop do výšky 10 cm, dodávka a osazení poklopu litinového kruhového včetně rámu.</t>
  </si>
  <si>
    <t xml:space="preserve">914001121R00</t>
  </si>
  <si>
    <t xml:space="preserve">Osazení a montáž svislých dopravních značek sloupek, do betonového základu a AL patky,  </t>
  </si>
  <si>
    <t xml:space="preserve">917862111R00</t>
  </si>
  <si>
    <t xml:space="preserve">Osazení silničního nebo chodníkového obrubníku stojatého, s boční opěrou z betonu prostého, do lože z betonu prostého C 12/15</t>
  </si>
  <si>
    <t xml:space="preserve">S dodáním hmot pro lože tl. 80-100 mm.</t>
  </si>
  <si>
    <t xml:space="preserve">nájezdový : 350</t>
  </si>
  <si>
    <t xml:space="preserve">chodníkový : 303+169</t>
  </si>
  <si>
    <t xml:space="preserve">přechodový : 5</t>
  </si>
  <si>
    <t xml:space="preserve">917862111RT7</t>
  </si>
  <si>
    <t xml:space="preserve">Osazení silničního nebo chodníkového obrubníku včetně dodávky betonovéího obrubníku  1000/150/250 mm, stojatého, s boční opěrou z betonu prostého, do lože z betonu prostého C 12/15</t>
  </si>
  <si>
    <t xml:space="preserve">919735113R00</t>
  </si>
  <si>
    <t xml:space="preserve">Řezání stávajících krytů nebo podkladů živičných, hloubky přes 100 do 150 mm</t>
  </si>
  <si>
    <t xml:space="preserve">včetně spotřeby vody</t>
  </si>
  <si>
    <t xml:space="preserve">05</t>
  </si>
  <si>
    <t xml:space="preserve">D+M Betonová zábrana pod kola, cca 1000x230x130, včetně ukotvení</t>
  </si>
  <si>
    <t xml:space="preserve">06</t>
  </si>
  <si>
    <t xml:space="preserve">D+M Svislá dopravní značka</t>
  </si>
  <si>
    <t xml:space="preserve">ks    </t>
  </si>
  <si>
    <t xml:space="preserve">Zákaz odbočení vpravo B24a : 2</t>
  </si>
  <si>
    <t xml:space="preserve">Zákaz odbočení vlevo B24b : 1</t>
  </si>
  <si>
    <t xml:space="preserve">Vyhrazené parkoviště IP12+225 : 1</t>
  </si>
  <si>
    <t xml:space="preserve">Jednosměrný provoz IP 4b : 1</t>
  </si>
  <si>
    <t xml:space="preserve">Zákaz vjezdu všech vozidel B2 : 1</t>
  </si>
  <si>
    <t xml:space="preserve">07</t>
  </si>
  <si>
    <t xml:space="preserve">Vodorovná dopravní značka invalidy na vyhrazeném parkovacím místě</t>
  </si>
  <si>
    <t xml:space="preserve">08</t>
  </si>
  <si>
    <t xml:space="preserve">Demontáž stávající svislé dopravní značky pro budoucí použití, vč. základu</t>
  </si>
  <si>
    <t xml:space="preserve">59217421R</t>
  </si>
  <si>
    <t xml:space="preserve">obrubník chodníkový materiál beton; l = 1000,0 mm; š = 100,0 mm; h = 250,0 mm; barva šedá</t>
  </si>
  <si>
    <t xml:space="preserve">POL3_0</t>
  </si>
  <si>
    <t xml:space="preserve">(303+169)*1,01</t>
  </si>
  <si>
    <t xml:space="preserve">59217490R</t>
  </si>
  <si>
    <t xml:space="preserve">obrubník silniční nájezdový; materiál beton; l = 1000,0 mm; š = 150,0 mm; h = 150,0 mm; barva šedá</t>
  </si>
  <si>
    <t xml:space="preserve">350*1,01</t>
  </si>
  <si>
    <t xml:space="preserve">59217491R</t>
  </si>
  <si>
    <t xml:space="preserve">obrubník silniční přechodový pravý; materiál beton; l = 1000,0 mm; š = 150,0 mm; výškový rozsah h = 150 až 250 mm; barva šedá</t>
  </si>
  <si>
    <t xml:space="preserve">59217492R</t>
  </si>
  <si>
    <t xml:space="preserve">obrubník silniční přechodový levý; materiál beton; l = 1000,0 mm; š = 150,0 mm; výškový rozsah h = 150 až 250 mm; barva šedá</t>
  </si>
  <si>
    <t xml:space="preserve">979071121R00</t>
  </si>
  <si>
    <t xml:space="preserve">Očištění vybouraných dlažebních kostek drobných,  s původním vyplněním spár kamenivem těženým  </t>
  </si>
  <si>
    <t xml:space="preserve">od spojovacího materiálu, s uložením očištěných kostek na skládku, s odklizením odpadových hmot na hromady a s odklizením vybouraných kostek na vzdálenost do 3 m</t>
  </si>
  <si>
    <t xml:space="preserve">979089001R00</t>
  </si>
  <si>
    <t xml:space="preserve">Poplatek za uložení odpadní štěrk a kamenivo, tř. odpadu 010408</t>
  </si>
  <si>
    <t xml:space="preserve">t</t>
  </si>
  <si>
    <t xml:space="preserve">606,54+28,99</t>
  </si>
  <si>
    <t xml:space="preserve">09</t>
  </si>
  <si>
    <t xml:space="preserve">Odvoz a likvidace vybouraných asfaltových vrstev dle platné legislativy, do vzdálenosti dle možností dodavatele, včetně všech poplatků</t>
  </si>
  <si>
    <t xml:space="preserve">76,912+238,854</t>
  </si>
  <si>
    <t xml:space="preserve">10</t>
  </si>
  <si>
    <t xml:space="preserve">Odvoz a likvidace vybouraných betonových prvků, do vzdálenosti dle možností dodavatele, včetně všech poplatků</t>
  </si>
  <si>
    <t xml:space="preserve">zámková dlažba : 7,2</t>
  </si>
  <si>
    <t xml:space="preserve">obrubníky : 98,78+72,63</t>
  </si>
  <si>
    <t xml:space="preserve">11</t>
  </si>
  <si>
    <t xml:space="preserve">Naložení, odvoz a složení přebytečných žulových kostek do 2 km dle požadavků investora</t>
  </si>
  <si>
    <t xml:space="preserve">(414-362)*0,06*2,85</t>
  </si>
  <si>
    <t xml:space="preserve">12</t>
  </si>
  <si>
    <t xml:space="preserve">Odvoz vybouraného podkladního kameniva na skládku, do vzdálenosti dle možností dodavatele</t>
  </si>
  <si>
    <t xml:space="preserve">998225111R00</t>
  </si>
  <si>
    <t xml:space="preserve">Přesun hmot komunikací a letišť, kryt živičný jakékoliv délky objektu</t>
  </si>
  <si>
    <t xml:space="preserve">vodorovně do 200 m</t>
  </si>
  <si>
    <t xml:space="preserve">SUM</t>
  </si>
  <si>
    <t xml:space="preserve">END</t>
  </si>
  <si>
    <t xml:space="preserve">D+M Podzemní kabel pro VO AYKY 4x16 v chráničce Kopoflex 60, vč. zemních prací, napojení stožárů</t>
  </si>
  <si>
    <t xml:space="preserve">ruční výkop v ochranném pásmu IS</t>
  </si>
  <si>
    <t xml:space="preserve">POP</t>
  </si>
  <si>
    <t xml:space="preserve">D+M Podzemní kabel pro trvalé napájení kamer CYKY 3x4 v chráničce Kopoflex 60, vč. zemních prací, obsypů, výstražných fólií, atd.</t>
  </si>
  <si>
    <t xml:space="preserve">D+M Kompletní stožár veřejného osvětlení výšky 6 m nad zemí, vč. zemních prací, základů, svítidla, manžety, dle PD a požadavků správce VO</t>
  </si>
  <si>
    <t xml:space="preserve">D+M Kompletní stožár veřejného osvětlení výšky 6 m nad zemí s výložníkem 1 m, vč. zemních prací, základů, svítidla, manžety, dle PD a požadavků správce VO</t>
  </si>
  <si>
    <t xml:space="preserve">Odpojení, demontáž, odvoz a likvidace stávajícího sloupu VO výšky 6 m včetně základu</t>
  </si>
  <si>
    <t xml:space="preserve">Napojení na stávající VO</t>
  </si>
  <si>
    <t xml:space="preserve">Zajištění potřebných dokladů (revize...) pro uvedení díla do provozu</t>
  </si>
  <si>
    <t xml:space="preserve">D+M Trubička HDPE 12/8 mm, včetně zemních prací, pokládky, zaslepení či napojení na koncích, označení tras, popisu "HejkalNet" po cca 1 m</t>
  </si>
  <si>
    <t xml:space="preserve">D+M Svazek 7x HDPE 12/8 mm, včetně zemních prací, pokládky, zaslepení či napojení na koncích, označení tras, popisu "HejkalNet" po cca 1 m</t>
  </si>
  <si>
    <t xml:space="preserve">70+95</t>
  </si>
  <si>
    <t xml:space="preserve">D+M 2x trubička HDPE 12/8 mm, včetně zemních prací, pokládky, zaslepení či napojení na koncích, označení tras, popisu "HejkalNet" po cca 1 m</t>
  </si>
  <si>
    <t xml:space="preserve">96+80</t>
  </si>
  <si>
    <t xml:space="preserve">D+M 4x svazek 7x HDPE 12/8 mm, včetně zemních prací, pokládky, zaslepení či napojení na koncích, označení tras, popisu "HejkalNet" po cca 1 m</t>
  </si>
  <si>
    <t xml:space="preserve">D+M Svazek 4x HDPE 10/8 mm, včetně zemních prací, pokládky, zaslepení či napojení na koncích, označení tras, popisu "HejkalNet" po cca 1 m</t>
  </si>
  <si>
    <t xml:space="preserve">44+20+74</t>
  </si>
  <si>
    <t xml:space="preserve">13</t>
  </si>
  <si>
    <t xml:space="preserve">D+M Trubička HDPE 40/33 mm, včetně zemních prací, pokládky, zaslepení či napojení na koncích, označení tras, popisu "HejkalNet" po cca 1 m</t>
  </si>
  <si>
    <t xml:space="preserve">14</t>
  </si>
  <si>
    <t xml:space="preserve">D+M Chránička stávajícího kabelu CETINu dle požadavků správce - dělená chránička se zámkem a hrdlem, včetně zemních prací</t>
  </si>
  <si>
    <t xml:space="preserve">005111020R</t>
  </si>
  <si>
    <t xml:space="preserve">Vytyčení stavby</t>
  </si>
  <si>
    <t xml:space="preserve">Soubor</t>
  </si>
  <si>
    <t xml:space="preserve">VRN</t>
  </si>
  <si>
    <t xml:space="preserve">POL99_8</t>
  </si>
  <si>
    <t xml:space="preserve">Geodetické zaměření rohů stavby, stabilizace bodů a sestavení laviček.</t>
  </si>
  <si>
    <t xml:space="preserve">Vyhotovení protokolu o vytyčení stavby se seznamem souřadnic vytyčených bodů a jejich polohopisnými (S-JTSK) a výškopisnými (Bpv) hodnotami.</t>
  </si>
  <si>
    <t xml:space="preserve">005111021R</t>
  </si>
  <si>
    <t xml:space="preserve">Vytyčení inženýrských sítí</t>
  </si>
  <si>
    <t xml:space="preserve">Zaměření a vytýčení stávajících inženýrských sítí v místě stavby z hlediska jejich ochrany při provádění stavby.</t>
  </si>
  <si>
    <t xml:space="preserve">005121010R</t>
  </si>
  <si>
    <t xml:space="preserve">Vybudování zařízení staveniště</t>
  </si>
  <si>
    <t xml:space="preserve"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</si>
  <si>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 xml:space="preserve">005121020R</t>
  </si>
  <si>
    <t xml:space="preserve">Provoz zařízení staveniště </t>
  </si>
  <si>
    <t xml:space="preserve"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</si>
  <si>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 xml:space="preserve">005121030R</t>
  </si>
  <si>
    <t xml:space="preserve">Odstranění zařízení staveniště</t>
  </si>
  <si>
    <t xml:space="preserve"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</si>
  <si>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 xml:space="preserve">Koordinační činnost dodavatele v rámci stavby, včetně koordinační činnosti se subdodavateli</t>
  </si>
  <si>
    <t xml:space="preserve">soub.</t>
  </si>
  <si>
    <t xml:space="preserve">Inženýrská činnost pro uvedení celého díla do užívání, zajištění dokladů pro uvedení díla do provozu</t>
  </si>
  <si>
    <t xml:space="preserve">Předání a převzetí staveniště, stavby, účast na kontrolních dnech, na kolaudačních řízeních</t>
  </si>
  <si>
    <t xml:space="preserve">Splnění podmínek a dodání ostatních součástí díla dle SOD</t>
  </si>
  <si>
    <t xml:space="preserve">07T</t>
  </si>
  <si>
    <t xml:space="preserve">Geometrický plán</t>
  </si>
  <si>
    <t xml:space="preserve">Zahrnuje vyhotovení geometrického plánu včetně potvrzení příslušným Katastrálním úřadem.</t>
  </si>
  <si>
    <t xml:space="preserve">005241010R</t>
  </si>
  <si>
    <t xml:space="preserve">Dokumentace skutečného provedení </t>
  </si>
  <si>
    <t xml:space="preserve">Náklady na vyhotovení dokumentace skutečného provedení stavby a její předání objednateli v požadované formě a požadovaném počtu.</t>
  </si>
  <si>
    <t xml:space="preserve">Geodetické zaměření skutečného stavu</t>
  </si>
  <si>
    <t xml:space="preserve">Kompletní zajištění DIO - přechodné dopravní značení a zařízení, vč. návrhu a vyřízení příslušných povolení</t>
  </si>
  <si>
    <t xml:space="preserve">07 </t>
  </si>
  <si>
    <t xml:space="preserve">Provedení zkoušky zhutnění obou asfaltových vrstev, nutnost dodržet požadavky PD a SOD</t>
  </si>
  <si>
    <t xml:space="preserve">Vyhotovení a předání zaměření skutečného provedení stavby do DTM kraje a do DTM NMNM, dle platných předpisů a SOD</t>
  </si>
  <si>
    <t xml:space="preserve">Fotodokumentace postupu prací v průběhu stavby (min. 2x týdně)</t>
  </si>
  <si>
    <t xml:space="preserve">Koordinace prací s pokládáním kanalizace VAS</t>
  </si>
  <si>
    <t xml:space="preserve">Zajištění průjezdu zásobovacích vozidel pro Enpeku a Racom - viz Technická zpráva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</si>
</sst>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/m/yyyy"/>
    <numFmt numFmtId="167" formatCode="0"/>
    <numFmt numFmtId="168" formatCode="#,##0.00"/>
    <numFmt numFmtId="169" formatCode="0.00"/>
    <numFmt numFmtId="170" formatCode="#,##0"/>
    <numFmt numFmtId="171" formatCode="#,##0.0"/>
    <numFmt numFmtId="172" formatCode="#,##0.00000"/>
    <numFmt numFmtId="173" formatCode="General"/>
  </numFmts>
  <fonts count="23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0"/>
      <name val="Arial CE"/>
      <family val="0"/>
      <charset val="238"/>
    </font>
    <font>
      <sz val="9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0"/>
      <charset val="238"/>
    </font>
    <font>
      <b val="true"/>
      <sz val="12"/>
      <name val="Arial CE"/>
      <family val="0"/>
      <charset val="238"/>
    </font>
    <font>
      <sz val="11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3"/>
      <name val="Arial CE"/>
      <family val="0"/>
      <charset val="238"/>
    </font>
    <font>
      <sz val="9"/>
      <name val="Arial CE"/>
      <family val="0"/>
      <charset val="238"/>
    </font>
    <font>
      <sz val="7"/>
      <name val="Arial CE"/>
      <family val="0"/>
      <charset val="238"/>
    </font>
    <font>
      <b val="true"/>
      <sz val="9"/>
      <name val="Arial CE"/>
      <family val="0"/>
      <charset val="238"/>
    </font>
    <font>
      <sz val="9"/>
      <color rgb="FF000000"/>
      <name val="Tahoma"/>
      <family val="2"/>
      <charset val="238"/>
    </font>
    <font>
      <sz val="8"/>
      <name val="Arial CE"/>
      <family val="0"/>
      <charset val="238"/>
    </font>
    <font>
      <sz val="8"/>
      <color rgb="FFFFFFFF"/>
      <name val="Arial CE"/>
      <family val="0"/>
      <charset val="238"/>
    </font>
    <font>
      <sz val="8"/>
      <color rgb="FF0000FF"/>
      <name val="Arial CE"/>
      <family val="0"/>
      <charset val="238"/>
    </font>
    <font>
      <sz val="8"/>
      <color rgb="FF008000"/>
      <name val="Arial CE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4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0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1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1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5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1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9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3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3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2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3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3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5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6" fillId="5" borderId="1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15" fillId="5" borderId="1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0" fontId="15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13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8" fontId="6" fillId="0" borderId="13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8" fontId="0" fillId="0" borderId="13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8" fontId="5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general" vertical="center" textRotation="0" wrapText="true" indent="0" shrinkToFit="true"/>
      <protection locked="true" hidden="false"/>
    </xf>
    <xf numFmtId="168" fontId="0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3" borderId="13" xfId="0" applyFont="false" applyBorder="true" applyAlignment="true" applyProtection="false">
      <alignment horizontal="general" vertical="center" textRotation="0" wrapText="true" indent="0" shrinkToFit="true"/>
      <protection locked="true" hidden="false"/>
    </xf>
    <xf numFmtId="168" fontId="0" fillId="3" borderId="13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0" fillId="3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5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3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2" fontId="5" fillId="3" borderId="12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5" fillId="3" borderId="12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5" fillId="3" borderId="25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5" fillId="3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9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2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27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2" fontId="19" fillId="0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19" fillId="4" borderId="27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8" fontId="19" fillId="0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19" fillId="0" borderId="2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8" fontId="19" fillId="0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19" fillId="0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73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2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72" fontId="21" fillId="0" borderId="0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BUILDpowerS/Templates/Rozpocty/Sablon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875" defaultRowHeight="12.75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57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</sheetData>
  <sheetProtection sheet="true" password="9231" formatRows="false"/>
  <mergeCells count="1">
    <mergeCell ref="A2:G2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75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75" workbookViewId="0">
      <selection pane="topLeft" activeCell="A28" activeCellId="0" sqref="A28"/>
    </sheetView>
  </sheetViews>
  <sheetFormatPr defaultColWidth="9.01171875" defaultRowHeight="12.75" zeroHeight="false" outlineLevelRow="0" outlineLevelCol="0"/>
  <cols>
    <col collapsed="false" customWidth="true" hidden="true" outlineLevel="0" max="1" min="1" style="0" width="8.42"/>
    <col collapsed="false" customWidth="true" hidden="false" outlineLevel="0" max="2" min="2" style="0" width="13.43"/>
    <col collapsed="false" customWidth="true" hidden="false" outlineLevel="0" max="3" min="3" style="3" width="7.42"/>
    <col collapsed="false" customWidth="true" hidden="false" outlineLevel="0" max="4" min="4" style="3" width="13.01"/>
    <col collapsed="false" customWidth="true" hidden="false" outlineLevel="0" max="5" min="5" style="3" width="9.71"/>
    <col collapsed="false" customWidth="true" hidden="false" outlineLevel="0" max="6" min="6" style="0" width="11.71"/>
    <col collapsed="false" customWidth="true" hidden="false" outlineLevel="0" max="9" min="7" style="0" width="13.01"/>
    <col collapsed="false" customWidth="true" hidden="false" outlineLevel="0" max="10" min="10" style="0" width="5.57"/>
    <col collapsed="false" customWidth="true" hidden="false" outlineLevel="0" max="11" min="11" style="0" width="4.29"/>
    <col collapsed="false" customWidth="true" hidden="false" outlineLevel="0" max="15" min="12" style="0" width="10.71"/>
  </cols>
  <sheetData>
    <row r="1" customFormat="false" ht="33.75" hidden="false" customHeight="true" outlineLevel="0" collapsed="false">
      <c r="A1" s="4" t="s">
        <v>2</v>
      </c>
      <c r="B1" s="5" t="s">
        <v>3</v>
      </c>
      <c r="C1" s="5"/>
      <c r="D1" s="5"/>
      <c r="E1" s="5"/>
      <c r="F1" s="5"/>
      <c r="G1" s="5"/>
      <c r="H1" s="5"/>
      <c r="I1" s="5"/>
      <c r="J1" s="5"/>
    </row>
    <row r="2" customFormat="false" ht="36" hidden="false" customHeight="true" outlineLevel="0" collapsed="false">
      <c r="A2" s="6"/>
      <c r="B2" s="7" t="s">
        <v>4</v>
      </c>
      <c r="C2" s="8"/>
      <c r="D2" s="9" t="s">
        <v>5</v>
      </c>
      <c r="E2" s="10" t="s">
        <v>6</v>
      </c>
      <c r="F2" s="10"/>
      <c r="G2" s="10"/>
      <c r="H2" s="10"/>
      <c r="I2" s="10"/>
      <c r="J2" s="10"/>
      <c r="O2" s="11"/>
    </row>
    <row r="3" customFormat="false" ht="27" hidden="true" customHeight="true" outlineLevel="0" collapsed="false">
      <c r="A3" s="6"/>
      <c r="B3" s="12"/>
      <c r="C3" s="8"/>
      <c r="D3" s="13"/>
      <c r="E3" s="14"/>
      <c r="F3" s="14"/>
      <c r="G3" s="14"/>
      <c r="H3" s="14"/>
      <c r="I3" s="14"/>
      <c r="J3" s="14"/>
    </row>
    <row r="4" customFormat="false" ht="23.25" hidden="false" customHeight="true" outlineLevel="0" collapsed="false">
      <c r="A4" s="6"/>
      <c r="B4" s="15"/>
      <c r="C4" s="16"/>
      <c r="D4" s="17"/>
      <c r="E4" s="18"/>
      <c r="F4" s="18"/>
      <c r="G4" s="18"/>
      <c r="H4" s="18"/>
      <c r="I4" s="18"/>
      <c r="J4" s="18"/>
    </row>
    <row r="5" customFormat="false" ht="24" hidden="false" customHeight="true" outlineLevel="0" collapsed="false">
      <c r="A5" s="6"/>
      <c r="B5" s="19" t="s">
        <v>7</v>
      </c>
      <c r="D5" s="20"/>
      <c r="E5" s="20"/>
      <c r="F5" s="20"/>
      <c r="G5" s="20"/>
      <c r="H5" s="21" t="s">
        <v>8</v>
      </c>
      <c r="I5" s="22"/>
      <c r="J5" s="23"/>
    </row>
    <row r="6" customFormat="false" ht="15.75" hidden="false" customHeight="true" outlineLevel="0" collapsed="false">
      <c r="A6" s="6"/>
      <c r="B6" s="24"/>
      <c r="C6" s="25"/>
      <c r="D6" s="26"/>
      <c r="E6" s="26"/>
      <c r="F6" s="26"/>
      <c r="G6" s="26"/>
      <c r="H6" s="21" t="s">
        <v>9</v>
      </c>
      <c r="I6" s="22"/>
      <c r="J6" s="23"/>
    </row>
    <row r="7" customFormat="false" ht="15.75" hidden="false" customHeight="true" outlineLevel="0" collapsed="false">
      <c r="A7" s="6"/>
      <c r="B7" s="27"/>
      <c r="C7" s="28"/>
      <c r="D7" s="29"/>
      <c r="E7" s="30"/>
      <c r="F7" s="30"/>
      <c r="G7" s="30"/>
      <c r="H7" s="31"/>
      <c r="I7" s="32"/>
      <c r="J7" s="33"/>
    </row>
    <row r="8" customFormat="false" ht="24" hidden="true" customHeight="true" outlineLevel="0" collapsed="false">
      <c r="A8" s="6"/>
      <c r="B8" s="19" t="s">
        <v>10</v>
      </c>
      <c r="D8" s="34"/>
      <c r="H8" s="21" t="s">
        <v>8</v>
      </c>
      <c r="I8" s="22"/>
      <c r="J8" s="23"/>
    </row>
    <row r="9" customFormat="false" ht="15.75" hidden="true" customHeight="true" outlineLevel="0" collapsed="false">
      <c r="A9" s="6"/>
      <c r="B9" s="6"/>
      <c r="D9" s="34"/>
      <c r="H9" s="21" t="s">
        <v>9</v>
      </c>
      <c r="I9" s="22"/>
      <c r="J9" s="23"/>
    </row>
    <row r="10" customFormat="false" ht="15.75" hidden="true" customHeight="true" outlineLevel="0" collapsed="false">
      <c r="A10" s="6"/>
      <c r="B10" s="35"/>
      <c r="C10" s="28"/>
      <c r="D10" s="29"/>
      <c r="E10" s="36"/>
      <c r="F10" s="31"/>
      <c r="G10" s="37"/>
      <c r="H10" s="37"/>
      <c r="I10" s="38"/>
      <c r="J10" s="33"/>
    </row>
    <row r="11" customFormat="false" ht="24" hidden="false" customHeight="true" outlineLevel="0" collapsed="false">
      <c r="A11" s="6"/>
      <c r="B11" s="19" t="s">
        <v>11</v>
      </c>
      <c r="D11" s="39"/>
      <c r="E11" s="39"/>
      <c r="F11" s="39"/>
      <c r="G11" s="39"/>
      <c r="H11" s="21" t="s">
        <v>8</v>
      </c>
      <c r="I11" s="40"/>
      <c r="J11" s="23"/>
    </row>
    <row r="12" customFormat="false" ht="15.75" hidden="false" customHeight="true" outlineLevel="0" collapsed="false">
      <c r="A12" s="6"/>
      <c r="B12" s="24"/>
      <c r="C12" s="25"/>
      <c r="D12" s="41"/>
      <c r="E12" s="41"/>
      <c r="F12" s="41"/>
      <c r="G12" s="41"/>
      <c r="H12" s="21" t="s">
        <v>9</v>
      </c>
      <c r="I12" s="40"/>
      <c r="J12" s="23"/>
    </row>
    <row r="13" customFormat="false" ht="15.75" hidden="false" customHeight="true" outlineLevel="0" collapsed="false">
      <c r="A13" s="6"/>
      <c r="B13" s="27"/>
      <c r="C13" s="28"/>
      <c r="D13" s="42"/>
      <c r="E13" s="43"/>
      <c r="F13" s="43"/>
      <c r="G13" s="43"/>
      <c r="H13" s="44"/>
      <c r="I13" s="32"/>
      <c r="J13" s="33"/>
    </row>
    <row r="14" customFormat="false" ht="24" hidden="false" customHeight="true" outlineLevel="0" collapsed="false">
      <c r="A14" s="6"/>
      <c r="B14" s="45" t="s">
        <v>12</v>
      </c>
      <c r="C14" s="46"/>
      <c r="D14" s="47"/>
      <c r="E14" s="48"/>
      <c r="F14" s="49"/>
      <c r="G14" s="49"/>
      <c r="H14" s="50"/>
      <c r="I14" s="49"/>
      <c r="J14" s="51"/>
    </row>
    <row r="15" customFormat="false" ht="32.25" hidden="false" customHeight="true" outlineLevel="0" collapsed="false">
      <c r="A15" s="6"/>
      <c r="B15" s="35" t="s">
        <v>13</v>
      </c>
      <c r="C15" s="52"/>
      <c r="D15" s="53"/>
      <c r="E15" s="54"/>
      <c r="F15" s="54"/>
      <c r="G15" s="55"/>
      <c r="H15" s="55"/>
      <c r="I15" s="56" t="s">
        <v>14</v>
      </c>
      <c r="J15" s="56"/>
    </row>
    <row r="16" customFormat="false" ht="23.25" hidden="false" customHeight="true" outlineLevel="0" collapsed="false">
      <c r="A16" s="57" t="s">
        <v>15</v>
      </c>
      <c r="B16" s="58" t="s">
        <v>15</v>
      </c>
      <c r="C16" s="59"/>
      <c r="D16" s="60"/>
      <c r="E16" s="61"/>
      <c r="F16" s="61"/>
      <c r="G16" s="61"/>
      <c r="H16" s="61"/>
      <c r="I16" s="62" t="n">
        <f aca="false">SUMIF(F61:F71,A16,I61:I71)+SUMIF(F61:F71,"PSU",I61:I71)</f>
        <v>0</v>
      </c>
      <c r="J16" s="62"/>
    </row>
    <row r="17" customFormat="false" ht="23.25" hidden="false" customHeight="true" outlineLevel="0" collapsed="false">
      <c r="A17" s="57" t="s">
        <v>16</v>
      </c>
      <c r="B17" s="58" t="s">
        <v>16</v>
      </c>
      <c r="C17" s="59"/>
      <c r="D17" s="60"/>
      <c r="E17" s="61"/>
      <c r="F17" s="61"/>
      <c r="G17" s="61"/>
      <c r="H17" s="61"/>
      <c r="I17" s="62" t="n">
        <f aca="false">SUMIF(F61:F71,A17,I61:I71)</f>
        <v>0</v>
      </c>
      <c r="J17" s="62"/>
    </row>
    <row r="18" customFormat="false" ht="23.25" hidden="false" customHeight="true" outlineLevel="0" collapsed="false">
      <c r="A18" s="57" t="s">
        <v>17</v>
      </c>
      <c r="B18" s="58" t="s">
        <v>17</v>
      </c>
      <c r="C18" s="59"/>
      <c r="D18" s="60"/>
      <c r="E18" s="61"/>
      <c r="F18" s="61"/>
      <c r="G18" s="61"/>
      <c r="H18" s="61"/>
      <c r="I18" s="62" t="n">
        <f aca="false">SUMIF(F61:F71,A18,I61:I71)</f>
        <v>0</v>
      </c>
      <c r="J18" s="62"/>
    </row>
    <row r="19" customFormat="false" ht="23.25" hidden="false" customHeight="true" outlineLevel="0" collapsed="false">
      <c r="A19" s="57" t="s">
        <v>18</v>
      </c>
      <c r="B19" s="58" t="s">
        <v>19</v>
      </c>
      <c r="C19" s="59"/>
      <c r="D19" s="60"/>
      <c r="E19" s="61"/>
      <c r="F19" s="61"/>
      <c r="G19" s="61"/>
      <c r="H19" s="61"/>
      <c r="I19" s="62" t="n">
        <f aca="false">SUMIF(F61:F71,A19,I61:I71)</f>
        <v>0</v>
      </c>
      <c r="J19" s="62"/>
    </row>
    <row r="20" customFormat="false" ht="23.25" hidden="false" customHeight="true" outlineLevel="0" collapsed="false">
      <c r="A20" s="57" t="s">
        <v>20</v>
      </c>
      <c r="B20" s="58" t="s">
        <v>21</v>
      </c>
      <c r="C20" s="59"/>
      <c r="D20" s="60"/>
      <c r="E20" s="61"/>
      <c r="F20" s="61"/>
      <c r="G20" s="61"/>
      <c r="H20" s="61"/>
      <c r="I20" s="62" t="n">
        <f aca="false">SUMIF(F61:F71,A20,I61:I71)</f>
        <v>0</v>
      </c>
      <c r="J20" s="62"/>
    </row>
    <row r="21" customFormat="false" ht="23.25" hidden="false" customHeight="true" outlineLevel="0" collapsed="false">
      <c r="A21" s="6"/>
      <c r="B21" s="63" t="s">
        <v>14</v>
      </c>
      <c r="C21" s="64"/>
      <c r="D21" s="65"/>
      <c r="E21" s="66"/>
      <c r="F21" s="66"/>
      <c r="G21" s="66"/>
      <c r="H21" s="66"/>
      <c r="I21" s="67" t="n">
        <f aca="false">SUM(I16:J20)</f>
        <v>0</v>
      </c>
      <c r="J21" s="67"/>
    </row>
    <row r="22" customFormat="false" ht="33" hidden="false" customHeight="true" outlineLevel="0" collapsed="false">
      <c r="A22" s="6"/>
      <c r="B22" s="68" t="s">
        <v>22</v>
      </c>
      <c r="C22" s="59"/>
      <c r="D22" s="60"/>
      <c r="E22" s="69"/>
      <c r="F22" s="70"/>
      <c r="G22" s="71"/>
      <c r="H22" s="71"/>
      <c r="I22" s="71"/>
      <c r="J22" s="72"/>
    </row>
    <row r="23" customFormat="false" ht="23.25" hidden="false" customHeight="true" outlineLevel="0" collapsed="false">
      <c r="A23" s="6" t="n">
        <f aca="false">ZakladDPHSni*SazbaDPH1/100</f>
        <v>0</v>
      </c>
      <c r="B23" s="58" t="s">
        <v>23</v>
      </c>
      <c r="C23" s="59"/>
      <c r="D23" s="60"/>
      <c r="E23" s="73" t="n">
        <v>15</v>
      </c>
      <c r="F23" s="70" t="s">
        <v>24</v>
      </c>
      <c r="G23" s="74" t="n">
        <f aca="false">ZakladDPHSniVypocet</f>
        <v>0</v>
      </c>
      <c r="H23" s="74"/>
      <c r="I23" s="74"/>
      <c r="J23" s="72" t="str">
        <f aca="false">Mena</f>
        <v>CZK</v>
      </c>
    </row>
    <row r="24" customFormat="false" ht="23.25" hidden="false" customHeight="true" outlineLevel="0" collapsed="false">
      <c r="A24" s="6" t="n">
        <f aca="false">(A23-INT(A23))*100</f>
        <v>0</v>
      </c>
      <c r="B24" s="58" t="s">
        <v>25</v>
      </c>
      <c r="C24" s="59"/>
      <c r="D24" s="60"/>
      <c r="E24" s="73" t="n">
        <f aca="false">SazbaDPH1</f>
        <v>15</v>
      </c>
      <c r="F24" s="70" t="s">
        <v>24</v>
      </c>
      <c r="G24" s="75" t="n">
        <f aca="false">A23</f>
        <v>0</v>
      </c>
      <c r="H24" s="75"/>
      <c r="I24" s="75"/>
      <c r="J24" s="72" t="str">
        <f aca="false">Mena</f>
        <v>CZK</v>
      </c>
    </row>
    <row r="25" customFormat="false" ht="23.25" hidden="false" customHeight="true" outlineLevel="0" collapsed="false">
      <c r="A25" s="6" t="n">
        <f aca="false">ZakladDPHZakl*SazbaDPH2/100</f>
        <v>0</v>
      </c>
      <c r="B25" s="58" t="s">
        <v>26</v>
      </c>
      <c r="C25" s="59"/>
      <c r="D25" s="60"/>
      <c r="E25" s="73" t="n">
        <v>21</v>
      </c>
      <c r="F25" s="70" t="s">
        <v>24</v>
      </c>
      <c r="G25" s="74" t="n">
        <f aca="false">ZakladDPHZaklVypocet</f>
        <v>0</v>
      </c>
      <c r="H25" s="74"/>
      <c r="I25" s="74"/>
      <c r="J25" s="72" t="str">
        <f aca="false">Mena</f>
        <v>CZK</v>
      </c>
    </row>
    <row r="26" customFormat="false" ht="23.25" hidden="false" customHeight="true" outlineLevel="0" collapsed="false">
      <c r="A26" s="6" t="n">
        <f aca="false">(A25-INT(A25))*100</f>
        <v>0</v>
      </c>
      <c r="B26" s="76" t="s">
        <v>27</v>
      </c>
      <c r="C26" s="77"/>
      <c r="D26" s="53"/>
      <c r="E26" s="78" t="n">
        <f aca="false">SazbaDPH2</f>
        <v>21</v>
      </c>
      <c r="F26" s="79" t="s">
        <v>24</v>
      </c>
      <c r="G26" s="80" t="n">
        <f aca="false">A25</f>
        <v>0</v>
      </c>
      <c r="H26" s="80"/>
      <c r="I26" s="80"/>
      <c r="J26" s="81" t="str">
        <f aca="false">Mena</f>
        <v>CZK</v>
      </c>
    </row>
    <row r="27" customFormat="false" ht="23.25" hidden="false" customHeight="true" outlineLevel="0" collapsed="false">
      <c r="A27" s="6" t="n">
        <f aca="false">ZakladDPHSni+DPHSni+ZakladDPHZakl+DPHZakl</f>
        <v>0</v>
      </c>
      <c r="B27" s="19" t="s">
        <v>28</v>
      </c>
      <c r="C27" s="82"/>
      <c r="D27" s="83"/>
      <c r="E27" s="82"/>
      <c r="F27" s="84"/>
      <c r="G27" s="85" t="n">
        <f aca="false">CenaCelkem-(ZakladDPHSni+DPHSni+ZakladDPHZakl+DPHZakl)</f>
        <v>0</v>
      </c>
      <c r="H27" s="85"/>
      <c r="I27" s="85"/>
      <c r="J27" s="86" t="str">
        <f aca="false">Mena</f>
        <v>CZK</v>
      </c>
    </row>
    <row r="28" customFormat="false" ht="27.75" hidden="true" customHeight="true" outlineLevel="0" collapsed="false">
      <c r="A28" s="6"/>
      <c r="B28" s="87" t="s">
        <v>29</v>
      </c>
      <c r="C28" s="88"/>
      <c r="D28" s="88"/>
      <c r="E28" s="89"/>
      <c r="F28" s="90"/>
      <c r="G28" s="91" t="n">
        <f aca="false">ZakladDPHSniVypocet+ZakladDPHZaklVypocet</f>
        <v>0</v>
      </c>
      <c r="H28" s="91"/>
      <c r="I28" s="91"/>
      <c r="J28" s="92" t="str">
        <f aca="false">Mena</f>
        <v>CZK</v>
      </c>
    </row>
    <row r="29" customFormat="false" ht="27.75" hidden="false" customHeight="true" outlineLevel="0" collapsed="false">
      <c r="A29" s="6" t="n">
        <f aca="false">(A27-INT(A27))*100</f>
        <v>0</v>
      </c>
      <c r="B29" s="87" t="s">
        <v>30</v>
      </c>
      <c r="C29" s="93"/>
      <c r="D29" s="93"/>
      <c r="E29" s="93"/>
      <c r="F29" s="94"/>
      <c r="G29" s="95" t="n">
        <f aca="false">A27</f>
        <v>0</v>
      </c>
      <c r="H29" s="95"/>
      <c r="I29" s="95"/>
      <c r="J29" s="96" t="s">
        <v>31</v>
      </c>
    </row>
    <row r="30" customFormat="false" ht="12.75" hidden="false" customHeight="true" outlineLevel="0" collapsed="false">
      <c r="A30" s="6"/>
      <c r="B30" s="6"/>
      <c r="J30" s="97"/>
    </row>
    <row r="31" customFormat="false" ht="30" hidden="false" customHeight="true" outlineLevel="0" collapsed="false">
      <c r="A31" s="6"/>
      <c r="B31" s="6"/>
      <c r="J31" s="97"/>
    </row>
    <row r="32" customFormat="false" ht="18.75" hidden="false" customHeight="true" outlineLevel="0" collapsed="false">
      <c r="A32" s="6"/>
      <c r="B32" s="98"/>
      <c r="C32" s="99" t="s">
        <v>32</v>
      </c>
      <c r="D32" s="100"/>
      <c r="E32" s="100"/>
      <c r="F32" s="101" t="s">
        <v>33</v>
      </c>
      <c r="G32" s="102"/>
      <c r="H32" s="103"/>
      <c r="I32" s="102"/>
      <c r="J32" s="97"/>
    </row>
    <row r="33" customFormat="false" ht="47.25" hidden="false" customHeight="true" outlineLevel="0" collapsed="false">
      <c r="A33" s="6"/>
      <c r="B33" s="6"/>
      <c r="J33" s="97"/>
    </row>
    <row r="34" s="1" customFormat="true" ht="18.75" hidden="false" customHeight="true" outlineLevel="0" collapsed="false">
      <c r="A34" s="104"/>
      <c r="B34" s="104"/>
      <c r="C34" s="105"/>
      <c r="D34" s="106"/>
      <c r="E34" s="106"/>
      <c r="G34" s="107"/>
      <c r="H34" s="107"/>
      <c r="I34" s="107"/>
      <c r="J34" s="108"/>
    </row>
    <row r="35" customFormat="false" ht="12.75" hidden="false" customHeight="true" outlineLevel="0" collapsed="false">
      <c r="A35" s="6"/>
      <c r="B35" s="6"/>
      <c r="D35" s="109" t="s">
        <v>34</v>
      </c>
      <c r="E35" s="109"/>
      <c r="H35" s="110" t="s">
        <v>35</v>
      </c>
      <c r="J35" s="97"/>
    </row>
    <row r="36" customFormat="false" ht="13.5" hidden="false" customHeight="true" outlineLevel="0" collapsed="false">
      <c r="A36" s="111"/>
      <c r="B36" s="111"/>
      <c r="C36" s="112"/>
      <c r="D36" s="112"/>
      <c r="E36" s="112"/>
      <c r="F36" s="113"/>
      <c r="G36" s="113"/>
      <c r="H36" s="113"/>
      <c r="I36" s="113"/>
      <c r="J36" s="114"/>
    </row>
    <row r="37" customFormat="false" ht="27" hidden="false" customHeight="true" outlineLevel="0" collapsed="false">
      <c r="B37" s="115" t="s">
        <v>36</v>
      </c>
      <c r="C37" s="116"/>
      <c r="D37" s="116"/>
      <c r="E37" s="116"/>
      <c r="F37" s="117"/>
      <c r="G37" s="117"/>
      <c r="H37" s="117"/>
      <c r="I37" s="117"/>
      <c r="J37" s="118"/>
    </row>
    <row r="38" customFormat="false" ht="25.5" hidden="false" customHeight="true" outlineLevel="0" collapsed="false">
      <c r="A38" s="119" t="s">
        <v>37</v>
      </c>
      <c r="B38" s="120" t="s">
        <v>38</v>
      </c>
      <c r="C38" s="121" t="s">
        <v>39</v>
      </c>
      <c r="D38" s="121"/>
      <c r="E38" s="121"/>
      <c r="F38" s="122" t="str">
        <f aca="false">B23</f>
        <v>Základ pro sníženou DPH</v>
      </c>
      <c r="G38" s="122" t="str">
        <f aca="false">B25</f>
        <v>Základ pro základní DPH</v>
      </c>
      <c r="H38" s="123" t="s">
        <v>40</v>
      </c>
      <c r="I38" s="123" t="s">
        <v>41</v>
      </c>
      <c r="J38" s="124" t="s">
        <v>24</v>
      </c>
    </row>
    <row r="39" customFormat="false" ht="25.5" hidden="true" customHeight="true" outlineLevel="0" collapsed="false">
      <c r="A39" s="119" t="n">
        <v>1</v>
      </c>
      <c r="B39" s="125" t="s">
        <v>42</v>
      </c>
      <c r="C39" s="126"/>
      <c r="D39" s="126"/>
      <c r="E39" s="126"/>
      <c r="F39" s="127" t="n">
        <f aca="false">'1 01 Pol'!AE159+'2 01 Pol'!AE29+'999 01 Pol'!AE37</f>
        <v>0</v>
      </c>
      <c r="G39" s="128" t="n">
        <f aca="false">'1 01 Pol'!AF159+'2 01 Pol'!AF29+'999 01 Pol'!AF37</f>
        <v>0</v>
      </c>
      <c r="H39" s="129" t="n">
        <f aca="false">(F39*SazbaDPH1/100)+(G39*SazbaDPH2/100)</f>
        <v>0</v>
      </c>
      <c r="I39" s="129" t="n">
        <f aca="false">F39+G39+H39</f>
        <v>0</v>
      </c>
      <c r="J39" s="130" t="str">
        <f aca="false">IF(CenaCelkemVypocet=0,"",I39/CenaCelkemVypocet*100)</f>
        <v/>
      </c>
    </row>
    <row r="40" customFormat="false" ht="25.5" hidden="false" customHeight="true" outlineLevel="0" collapsed="false">
      <c r="A40" s="119" t="n">
        <v>2</v>
      </c>
      <c r="B40" s="131"/>
      <c r="C40" s="132" t="s">
        <v>43</v>
      </c>
      <c r="D40" s="132"/>
      <c r="E40" s="132"/>
      <c r="F40" s="133"/>
      <c r="G40" s="134"/>
      <c r="H40" s="134" t="n">
        <f aca="false">(F40*SazbaDPH1/100)+(G40*SazbaDPH2/100)</f>
        <v>0</v>
      </c>
      <c r="I40" s="134"/>
      <c r="J40" s="135"/>
    </row>
    <row r="41" customFormat="false" ht="25.5" hidden="false" customHeight="true" outlineLevel="0" collapsed="false">
      <c r="A41" s="119" t="n">
        <v>2</v>
      </c>
      <c r="B41" s="131" t="s">
        <v>44</v>
      </c>
      <c r="C41" s="132" t="s">
        <v>45</v>
      </c>
      <c r="D41" s="132"/>
      <c r="E41" s="132"/>
      <c r="F41" s="133" t="n">
        <f aca="false">'1 01 Pol'!AE159</f>
        <v>0</v>
      </c>
      <c r="G41" s="134" t="n">
        <f aca="false">'1 01 Pol'!AF159</f>
        <v>0</v>
      </c>
      <c r="H41" s="134" t="n">
        <f aca="false">(F41*SazbaDPH1/100)+(G41*SazbaDPH2/100)</f>
        <v>0</v>
      </c>
      <c r="I41" s="134" t="n">
        <f aca="false">F41+G41+H41</f>
        <v>0</v>
      </c>
      <c r="J41" s="135" t="str">
        <f aca="false">IF(CenaCelkemVypocet=0,"",I41/CenaCelkemVypocet*100)</f>
        <v/>
      </c>
    </row>
    <row r="42" customFormat="false" ht="25.5" hidden="false" customHeight="true" outlineLevel="0" collapsed="false">
      <c r="A42" s="119" t="n">
        <v>3</v>
      </c>
      <c r="B42" s="136" t="s">
        <v>46</v>
      </c>
      <c r="C42" s="126" t="s">
        <v>47</v>
      </c>
      <c r="D42" s="126"/>
      <c r="E42" s="126"/>
      <c r="F42" s="137" t="n">
        <f aca="false">'1 01 Pol'!AE159</f>
        <v>0</v>
      </c>
      <c r="G42" s="129" t="n">
        <f aca="false">'1 01 Pol'!AF159</f>
        <v>0</v>
      </c>
      <c r="H42" s="129" t="n">
        <f aca="false">(F42*SazbaDPH1/100)+(G42*SazbaDPH2/100)</f>
        <v>0</v>
      </c>
      <c r="I42" s="129" t="n">
        <f aca="false">F42+G42+H42</f>
        <v>0</v>
      </c>
      <c r="J42" s="130" t="str">
        <f aca="false">IF(CenaCelkemVypocet=0,"",I42/CenaCelkemVypocet*100)</f>
        <v/>
      </c>
    </row>
    <row r="43" customFormat="false" ht="25.5" hidden="false" customHeight="true" outlineLevel="0" collapsed="false">
      <c r="A43" s="119" t="n">
        <v>2</v>
      </c>
      <c r="B43" s="131" t="s">
        <v>48</v>
      </c>
      <c r="C43" s="132" t="s">
        <v>49</v>
      </c>
      <c r="D43" s="132"/>
      <c r="E43" s="132"/>
      <c r="F43" s="133" t="n">
        <f aca="false">'2 01 Pol'!AE29</f>
        <v>0</v>
      </c>
      <c r="G43" s="134" t="n">
        <f aca="false">'2 01 Pol'!AF29</f>
        <v>0</v>
      </c>
      <c r="H43" s="134" t="n">
        <f aca="false">(F43*SazbaDPH1/100)+(G43*SazbaDPH2/100)</f>
        <v>0</v>
      </c>
      <c r="I43" s="134" t="n">
        <f aca="false">F43+G43+H43</f>
        <v>0</v>
      </c>
      <c r="J43" s="135" t="str">
        <f aca="false">IF(CenaCelkemVypocet=0,"",I43/CenaCelkemVypocet*100)</f>
        <v/>
      </c>
    </row>
    <row r="44" customFormat="false" ht="25.5" hidden="false" customHeight="true" outlineLevel="0" collapsed="false">
      <c r="A44" s="119" t="n">
        <v>3</v>
      </c>
      <c r="B44" s="136" t="s">
        <v>46</v>
      </c>
      <c r="C44" s="126" t="s">
        <v>47</v>
      </c>
      <c r="D44" s="126"/>
      <c r="E44" s="126"/>
      <c r="F44" s="137" t="n">
        <f aca="false">'2 01 Pol'!AE29</f>
        <v>0</v>
      </c>
      <c r="G44" s="129" t="n">
        <f aca="false">'2 01 Pol'!AF29</f>
        <v>0</v>
      </c>
      <c r="H44" s="129" t="n">
        <f aca="false">(F44*SazbaDPH1/100)+(G44*SazbaDPH2/100)</f>
        <v>0</v>
      </c>
      <c r="I44" s="129" t="n">
        <f aca="false">F44+G44+H44</f>
        <v>0</v>
      </c>
      <c r="J44" s="130" t="str">
        <f aca="false">IF(CenaCelkemVypocet=0,"",I44/CenaCelkemVypocet*100)</f>
        <v/>
      </c>
    </row>
    <row r="45" customFormat="false" ht="25.5" hidden="false" customHeight="true" outlineLevel="0" collapsed="false">
      <c r="A45" s="119" t="n">
        <v>2</v>
      </c>
      <c r="B45" s="131" t="s">
        <v>50</v>
      </c>
      <c r="C45" s="132" t="s">
        <v>51</v>
      </c>
      <c r="D45" s="132"/>
      <c r="E45" s="132"/>
      <c r="F45" s="133" t="n">
        <f aca="false">'999 01 Pol'!AE37</f>
        <v>0</v>
      </c>
      <c r="G45" s="134" t="n">
        <f aca="false">'999 01 Pol'!AF37</f>
        <v>0</v>
      </c>
      <c r="H45" s="134" t="n">
        <f aca="false">(F45*SazbaDPH1/100)+(G45*SazbaDPH2/100)</f>
        <v>0</v>
      </c>
      <c r="I45" s="134" t="n">
        <f aca="false">F45+G45+H45</f>
        <v>0</v>
      </c>
      <c r="J45" s="135" t="str">
        <f aca="false">IF(CenaCelkemVypocet=0,"",I45/CenaCelkemVypocet*100)</f>
        <v/>
      </c>
    </row>
    <row r="46" customFormat="false" ht="25.5" hidden="false" customHeight="true" outlineLevel="0" collapsed="false">
      <c r="A46" s="119" t="n">
        <v>3</v>
      </c>
      <c r="B46" s="136" t="s">
        <v>46</v>
      </c>
      <c r="C46" s="126" t="s">
        <v>47</v>
      </c>
      <c r="D46" s="126"/>
      <c r="E46" s="126"/>
      <c r="F46" s="137" t="n">
        <f aca="false">'999 01 Pol'!AE37</f>
        <v>0</v>
      </c>
      <c r="G46" s="129" t="n">
        <f aca="false">'999 01 Pol'!AF37</f>
        <v>0</v>
      </c>
      <c r="H46" s="129" t="n">
        <f aca="false">(F46*SazbaDPH1/100)+(G46*SazbaDPH2/100)</f>
        <v>0</v>
      </c>
      <c r="I46" s="129" t="n">
        <f aca="false">F46+G46+H46</f>
        <v>0</v>
      </c>
      <c r="J46" s="130" t="str">
        <f aca="false">IF(CenaCelkemVypocet=0,"",I46/CenaCelkemVypocet*100)</f>
        <v/>
      </c>
    </row>
    <row r="47" customFormat="false" ht="25.5" hidden="false" customHeight="true" outlineLevel="0" collapsed="false">
      <c r="A47" s="119"/>
      <c r="B47" s="138" t="s">
        <v>52</v>
      </c>
      <c r="C47" s="138"/>
      <c r="D47" s="138"/>
      <c r="E47" s="138"/>
      <c r="F47" s="139" t="n">
        <f aca="false">SUMIF(A39:A46,"=1",F39:F46)</f>
        <v>0</v>
      </c>
      <c r="G47" s="140" t="n">
        <f aca="false">SUMIF(A39:A46,"=1",G39:G46)</f>
        <v>0</v>
      </c>
      <c r="H47" s="140" t="n">
        <f aca="false">SUMIF(A39:A46,"=1",H39:H46)</f>
        <v>0</v>
      </c>
      <c r="I47" s="140" t="n">
        <f aca="false">SUMIF(A39:A46,"=1",I39:I46)</f>
        <v>0</v>
      </c>
      <c r="J47" s="141" t="n">
        <f aca="false">SUMIF(A39:A46,"=1",J39:J46)</f>
        <v>0</v>
      </c>
    </row>
    <row r="49" customFormat="false" ht="12.75" hidden="false" customHeight="false" outlineLevel="0" collapsed="false">
      <c r="A49" s="0" t="s">
        <v>53</v>
      </c>
      <c r="B49" s="0" t="s">
        <v>54</v>
      </c>
    </row>
    <row r="50" customFormat="false" ht="12.75" hidden="false" customHeight="false" outlineLevel="0" collapsed="false">
      <c r="A50" s="0" t="s">
        <v>55</v>
      </c>
      <c r="B50" s="0" t="s">
        <v>56</v>
      </c>
    </row>
    <row r="51" customFormat="false" ht="12.75" hidden="false" customHeight="false" outlineLevel="0" collapsed="false">
      <c r="A51" s="0" t="s">
        <v>57</v>
      </c>
      <c r="B51" s="0" t="s">
        <v>58</v>
      </c>
    </row>
    <row r="52" customFormat="false" ht="12.75" hidden="false" customHeight="false" outlineLevel="0" collapsed="false">
      <c r="A52" s="0" t="s">
        <v>55</v>
      </c>
      <c r="B52" s="0" t="s">
        <v>59</v>
      </c>
    </row>
    <row r="53" customFormat="false" ht="12.75" hidden="false" customHeight="false" outlineLevel="0" collapsed="false">
      <c r="A53" s="0" t="s">
        <v>57</v>
      </c>
      <c r="B53" s="0" t="s">
        <v>58</v>
      </c>
    </row>
    <row r="54" customFormat="false" ht="12.75" hidden="false" customHeight="false" outlineLevel="0" collapsed="false">
      <c r="A54" s="0" t="s">
        <v>55</v>
      </c>
      <c r="B54" s="0" t="s">
        <v>60</v>
      </c>
    </row>
    <row r="55" customFormat="false" ht="12.75" hidden="false" customHeight="false" outlineLevel="0" collapsed="false">
      <c r="A55" s="0" t="s">
        <v>57</v>
      </c>
      <c r="B55" s="0" t="s">
        <v>58</v>
      </c>
    </row>
    <row r="58" customFormat="false" ht="15.75" hidden="false" customHeight="false" outlineLevel="0" collapsed="false">
      <c r="B58" s="142" t="s">
        <v>61</v>
      </c>
    </row>
    <row r="60" customFormat="false" ht="25.5" hidden="false" customHeight="true" outlineLevel="0" collapsed="false">
      <c r="A60" s="143"/>
      <c r="B60" s="144" t="s">
        <v>38</v>
      </c>
      <c r="C60" s="144" t="s">
        <v>39</v>
      </c>
      <c r="D60" s="145"/>
      <c r="E60" s="145"/>
      <c r="F60" s="146" t="s">
        <v>62</v>
      </c>
      <c r="G60" s="146"/>
      <c r="H60" s="146"/>
      <c r="I60" s="146" t="s">
        <v>14</v>
      </c>
      <c r="J60" s="146" t="s">
        <v>24</v>
      </c>
    </row>
    <row r="61" customFormat="false" ht="36.75" hidden="false" customHeight="true" outlineLevel="0" collapsed="false">
      <c r="A61" s="147"/>
      <c r="B61" s="148" t="s">
        <v>44</v>
      </c>
      <c r="C61" s="149" t="s">
        <v>63</v>
      </c>
      <c r="D61" s="149"/>
      <c r="E61" s="149"/>
      <c r="F61" s="150" t="s">
        <v>15</v>
      </c>
      <c r="G61" s="151"/>
      <c r="H61" s="151"/>
      <c r="I61" s="151" t="n">
        <f aca="false">'1 01 Pol'!G8</f>
        <v>0</v>
      </c>
      <c r="J61" s="152" t="str">
        <f aca="false">IF(I72=0,"",I61/I72*100)</f>
        <v/>
      </c>
    </row>
    <row r="62" customFormat="false" ht="36.75" hidden="false" customHeight="true" outlineLevel="0" collapsed="false">
      <c r="A62" s="147"/>
      <c r="B62" s="148" t="s">
        <v>48</v>
      </c>
      <c r="C62" s="149" t="s">
        <v>64</v>
      </c>
      <c r="D62" s="149"/>
      <c r="E62" s="149"/>
      <c r="F62" s="150" t="s">
        <v>15</v>
      </c>
      <c r="G62" s="151"/>
      <c r="H62" s="151"/>
      <c r="I62" s="151" t="n">
        <f aca="false">'1 01 Pol'!G54</f>
        <v>0</v>
      </c>
      <c r="J62" s="152" t="str">
        <f aca="false">IF(I72=0,"",I62/I72*100)</f>
        <v/>
      </c>
    </row>
    <row r="63" customFormat="false" ht="36.75" hidden="false" customHeight="true" outlineLevel="0" collapsed="false">
      <c r="A63" s="147"/>
      <c r="B63" s="148" t="s">
        <v>65</v>
      </c>
      <c r="C63" s="149" t="s">
        <v>66</v>
      </c>
      <c r="D63" s="149"/>
      <c r="E63" s="149"/>
      <c r="F63" s="150" t="s">
        <v>15</v>
      </c>
      <c r="G63" s="151"/>
      <c r="H63" s="151"/>
      <c r="I63" s="151" t="n">
        <f aca="false">'1 01 Pol'!G66</f>
        <v>0</v>
      </c>
      <c r="J63" s="152" t="str">
        <f aca="false">IF(I72=0,"",I63/I72*100)</f>
        <v/>
      </c>
    </row>
    <row r="64" customFormat="false" ht="36.75" hidden="false" customHeight="true" outlineLevel="0" collapsed="false">
      <c r="A64" s="147"/>
      <c r="B64" s="148" t="s">
        <v>67</v>
      </c>
      <c r="C64" s="149" t="s">
        <v>68</v>
      </c>
      <c r="D64" s="149"/>
      <c r="E64" s="149"/>
      <c r="F64" s="150" t="s">
        <v>15</v>
      </c>
      <c r="G64" s="151"/>
      <c r="H64" s="151"/>
      <c r="I64" s="151" t="n">
        <f aca="false">'1 01 Pol'!G109</f>
        <v>0</v>
      </c>
      <c r="J64" s="152" t="str">
        <f aca="false">IF(I72=0,"",I64/I72*100)</f>
        <v/>
      </c>
    </row>
    <row r="65" customFormat="false" ht="36.75" hidden="false" customHeight="true" outlineLevel="0" collapsed="false">
      <c r="A65" s="147"/>
      <c r="B65" s="148" t="s">
        <v>69</v>
      </c>
      <c r="C65" s="149" t="s">
        <v>70</v>
      </c>
      <c r="D65" s="149"/>
      <c r="E65" s="149"/>
      <c r="F65" s="150" t="s">
        <v>15</v>
      </c>
      <c r="G65" s="151"/>
      <c r="H65" s="151"/>
      <c r="I65" s="151" t="n">
        <f aca="false">'1 01 Pol'!G115</f>
        <v>0</v>
      </c>
      <c r="J65" s="152" t="str">
        <f aca="false">IF(I72=0,"",I65/I72*100)</f>
        <v/>
      </c>
    </row>
    <row r="66" customFormat="false" ht="36.75" hidden="false" customHeight="true" outlineLevel="0" collapsed="false">
      <c r="A66" s="147"/>
      <c r="B66" s="148" t="s">
        <v>71</v>
      </c>
      <c r="C66" s="149" t="s">
        <v>72</v>
      </c>
      <c r="D66" s="149"/>
      <c r="E66" s="149"/>
      <c r="F66" s="150" t="s">
        <v>15</v>
      </c>
      <c r="G66" s="151"/>
      <c r="H66" s="151"/>
      <c r="I66" s="151" t="n">
        <f aca="false">'1 01 Pol'!G141</f>
        <v>0</v>
      </c>
      <c r="J66" s="152" t="str">
        <f aca="false">IF(I72=0,"",I66/I72*100)</f>
        <v/>
      </c>
    </row>
    <row r="67" customFormat="false" ht="36.75" hidden="false" customHeight="true" outlineLevel="0" collapsed="false">
      <c r="A67" s="147"/>
      <c r="B67" s="148" t="s">
        <v>73</v>
      </c>
      <c r="C67" s="149" t="s">
        <v>74</v>
      </c>
      <c r="D67" s="149"/>
      <c r="E67" s="149"/>
      <c r="F67" s="150" t="s">
        <v>15</v>
      </c>
      <c r="G67" s="151"/>
      <c r="H67" s="151"/>
      <c r="I67" s="151" t="n">
        <f aca="false">'1 01 Pol'!G144</f>
        <v>0</v>
      </c>
      <c r="J67" s="152" t="str">
        <f aca="false">IF(I72=0,"",I67/I72*100)</f>
        <v/>
      </c>
    </row>
    <row r="68" customFormat="false" ht="36.75" hidden="false" customHeight="true" outlineLevel="0" collapsed="false">
      <c r="A68" s="147"/>
      <c r="B68" s="148" t="s">
        <v>75</v>
      </c>
      <c r="C68" s="149" t="s">
        <v>76</v>
      </c>
      <c r="D68" s="149"/>
      <c r="E68" s="149"/>
      <c r="F68" s="150" t="s">
        <v>15</v>
      </c>
      <c r="G68" s="151"/>
      <c r="H68" s="151"/>
      <c r="I68" s="151" t="n">
        <f aca="false">'1 01 Pol'!G155</f>
        <v>0</v>
      </c>
      <c r="J68" s="152" t="str">
        <f aca="false">IF(I72=0,"",I68/I72*100)</f>
        <v/>
      </c>
    </row>
    <row r="69" customFormat="false" ht="36.75" hidden="false" customHeight="true" outlineLevel="0" collapsed="false">
      <c r="A69" s="147"/>
      <c r="B69" s="148" t="s">
        <v>77</v>
      </c>
      <c r="C69" s="149" t="s">
        <v>78</v>
      </c>
      <c r="D69" s="149"/>
      <c r="E69" s="149"/>
      <c r="F69" s="150" t="s">
        <v>17</v>
      </c>
      <c r="G69" s="151"/>
      <c r="H69" s="151"/>
      <c r="I69" s="151" t="n">
        <f aca="false">'2 01 Pol'!G8</f>
        <v>0</v>
      </c>
      <c r="J69" s="152" t="str">
        <f aca="false">IF(I72=0,"",I69/I72*100)</f>
        <v/>
      </c>
    </row>
    <row r="70" customFormat="false" ht="36.75" hidden="false" customHeight="true" outlineLevel="0" collapsed="false">
      <c r="A70" s="147"/>
      <c r="B70" s="148" t="s">
        <v>18</v>
      </c>
      <c r="C70" s="149" t="s">
        <v>19</v>
      </c>
      <c r="D70" s="149"/>
      <c r="E70" s="149"/>
      <c r="F70" s="150" t="s">
        <v>18</v>
      </c>
      <c r="G70" s="151"/>
      <c r="H70" s="151"/>
      <c r="I70" s="151" t="n">
        <f aca="false">'999 01 Pol'!G8</f>
        <v>0</v>
      </c>
      <c r="J70" s="152" t="str">
        <f aca="false">IF(I72=0,"",I70/I72*100)</f>
        <v/>
      </c>
    </row>
    <row r="71" customFormat="false" ht="36.75" hidden="false" customHeight="true" outlineLevel="0" collapsed="false">
      <c r="A71" s="147"/>
      <c r="B71" s="148" t="s">
        <v>20</v>
      </c>
      <c r="C71" s="149" t="s">
        <v>21</v>
      </c>
      <c r="D71" s="149"/>
      <c r="E71" s="149"/>
      <c r="F71" s="150" t="s">
        <v>20</v>
      </c>
      <c r="G71" s="151"/>
      <c r="H71" s="151"/>
      <c r="I71" s="151" t="n">
        <f aca="false">'999 01 Pol'!G24</f>
        <v>0</v>
      </c>
      <c r="J71" s="152" t="str">
        <f aca="false">IF(I72=0,"",I71/I72*100)</f>
        <v/>
      </c>
    </row>
    <row r="72" customFormat="false" ht="25.5" hidden="false" customHeight="true" outlineLevel="0" collapsed="false">
      <c r="A72" s="153"/>
      <c r="B72" s="154" t="s">
        <v>41</v>
      </c>
      <c r="C72" s="155"/>
      <c r="D72" s="156"/>
      <c r="E72" s="156"/>
      <c r="F72" s="157"/>
      <c r="G72" s="158"/>
      <c r="H72" s="158"/>
      <c r="I72" s="158" t="n">
        <f aca="false">SUM(I61:I71)</f>
        <v>0</v>
      </c>
      <c r="J72" s="159" t="n">
        <f aca="false">SUM(J61:J71)</f>
        <v>0</v>
      </c>
    </row>
    <row r="73" customFormat="false" ht="12.75" hidden="false" customHeight="false" outlineLevel="0" collapsed="false">
      <c r="F73" s="160"/>
      <c r="G73" s="160"/>
      <c r="H73" s="160"/>
      <c r="I73" s="160"/>
      <c r="J73" s="161"/>
    </row>
    <row r="74" customFormat="false" ht="12.75" hidden="false" customHeight="false" outlineLevel="0" collapsed="false">
      <c r="F74" s="160"/>
      <c r="G74" s="160"/>
      <c r="H74" s="160"/>
      <c r="I74" s="160"/>
      <c r="J74" s="161"/>
    </row>
    <row r="75" customFormat="false" ht="12.75" hidden="false" customHeight="false" outlineLevel="0" collapsed="false">
      <c r="F75" s="160"/>
      <c r="G75" s="160"/>
      <c r="H75" s="160"/>
      <c r="I75" s="160"/>
      <c r="J75" s="161"/>
    </row>
  </sheetData>
  <sheetProtection sheet="true" password="9231" formatRows="false"/>
  <mergeCells count="61">
    <mergeCell ref="B1:J1"/>
    <mergeCell ref="E2:J2"/>
    <mergeCell ref="E3:J3"/>
    <mergeCell ref="E4:J4"/>
    <mergeCell ref="D5:G5"/>
    <mergeCell ref="D6:G6"/>
    <mergeCell ref="E7:G7"/>
    <mergeCell ref="D11:G11"/>
    <mergeCell ref="D12:G12"/>
    <mergeCell ref="E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C40:E40"/>
    <mergeCell ref="C41:E41"/>
    <mergeCell ref="C42:E42"/>
    <mergeCell ref="C43:E43"/>
    <mergeCell ref="C44:E44"/>
    <mergeCell ref="C45:E45"/>
    <mergeCell ref="C46:E46"/>
    <mergeCell ref="B47:E47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</mergeCells>
  <printOptions headings="false" gridLines="false" gridLinesSet="true" horizontalCentered="false" verticalCentered="false"/>
  <pageMargins left="0.39375" right="0.196527777777778" top="0.590277777777778" bottom="0.393055555555556" header="0.511811023622047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BUILDpower S,  © RTS, a.s.&amp;R&amp;9Stránka &amp;P z &amp;N</oddFooter>
  </headerFooter>
  <rowBreaks count="2" manualBreakCount="2">
    <brk id="36" man="true" max="16383" min="0"/>
    <brk id="55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I8" activeCellId="0" sqref="I8"/>
    </sheetView>
  </sheetViews>
  <sheetFormatPr defaultColWidth="9.15625" defaultRowHeight="12.75" zeroHeight="false" outlineLevelRow="0" outlineLevelCol="0"/>
  <cols>
    <col collapsed="false" customWidth="true" hidden="false" outlineLevel="0" max="1" min="1" style="162" width="4.29"/>
    <col collapsed="false" customWidth="true" hidden="false" outlineLevel="0" max="2" min="2" style="162" width="14.43"/>
    <col collapsed="false" customWidth="true" hidden="false" outlineLevel="0" max="3" min="3" style="163" width="38.29"/>
    <col collapsed="false" customWidth="true" hidden="false" outlineLevel="0" max="4" min="4" style="162" width="4.57"/>
    <col collapsed="false" customWidth="true" hidden="false" outlineLevel="0" max="5" min="5" style="162" width="10.58"/>
    <col collapsed="false" customWidth="true" hidden="false" outlineLevel="0" max="6" min="6" style="162" width="9.85"/>
    <col collapsed="false" customWidth="true" hidden="false" outlineLevel="0" max="7" min="7" style="162" width="12.71"/>
    <col collapsed="false" customWidth="false" hidden="false" outlineLevel="0" max="1024" min="8" style="162" width="9.14"/>
  </cols>
  <sheetData>
    <row r="1" customFormat="false" ht="15.75" hidden="false" customHeight="false" outlineLevel="0" collapsed="false">
      <c r="A1" s="164" t="s">
        <v>79</v>
      </c>
      <c r="B1" s="164"/>
      <c r="C1" s="164"/>
      <c r="D1" s="164"/>
      <c r="E1" s="164"/>
      <c r="F1" s="164"/>
      <c r="G1" s="164"/>
    </row>
    <row r="2" customFormat="false" ht="24.95" hidden="false" customHeight="true" outlineLevel="0" collapsed="false">
      <c r="A2" s="165" t="s">
        <v>80</v>
      </c>
      <c r="B2" s="166"/>
      <c r="C2" s="167"/>
      <c r="D2" s="167"/>
      <c r="E2" s="167"/>
      <c r="F2" s="167"/>
      <c r="G2" s="167"/>
    </row>
    <row r="3" customFormat="false" ht="24.95" hidden="false" customHeight="true" outlineLevel="0" collapsed="false">
      <c r="A3" s="165" t="s">
        <v>81</v>
      </c>
      <c r="B3" s="166"/>
      <c r="C3" s="167"/>
      <c r="D3" s="167"/>
      <c r="E3" s="167"/>
      <c r="F3" s="167"/>
      <c r="G3" s="167"/>
    </row>
    <row r="4" customFormat="false" ht="24.95" hidden="false" customHeight="true" outlineLevel="0" collapsed="false">
      <c r="A4" s="165" t="s">
        <v>82</v>
      </c>
      <c r="B4" s="166"/>
      <c r="C4" s="167"/>
      <c r="D4" s="167"/>
      <c r="E4" s="167"/>
      <c r="F4" s="167"/>
      <c r="G4" s="167"/>
    </row>
    <row r="5" customFormat="false" ht="12.75" hidden="false" customHeight="false" outlineLevel="0" collapsed="false">
      <c r="B5" s="168"/>
      <c r="C5" s="169"/>
      <c r="D5" s="170"/>
    </row>
  </sheetData>
  <sheetProtection sheet="true" password="9231" formatRows="false"/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590277777777778" right="0.39375" top="0.59027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875" defaultRowHeight="12.75" zeroHeight="false" outlineLevelRow="3" outlineLevelCol="0"/>
  <cols>
    <col collapsed="false" customWidth="true" hidden="false" outlineLevel="0" max="1" min="1" style="0" width="3.42"/>
    <col collapsed="false" customWidth="true" hidden="false" outlineLevel="0" max="2" min="2" style="171" width="12.57"/>
    <col collapsed="false" customWidth="true" hidden="false" outlineLevel="0" max="3" min="3" style="171" width="63.29"/>
    <col collapsed="false" customWidth="true" hidden="false" outlineLevel="0" max="4" min="4" style="0" width="4.86"/>
    <col collapsed="false" customWidth="true" hidden="false" outlineLevel="0" max="5" min="5" style="0" width="10.58"/>
    <col collapsed="false" customWidth="true" hidden="false" outlineLevel="0" max="6" min="6" style="0" width="9.85"/>
    <col collapsed="false" customWidth="true" hidden="false" outlineLevel="0" max="7" min="7" style="0" width="12.71"/>
    <col collapsed="false" customWidth="true" hidden="true" outlineLevel="0" max="17" min="8" style="0" width="11.52"/>
    <col collapsed="false" customWidth="true" hidden="false" outlineLevel="0" max="18" min="18" style="0" width="6.86"/>
    <col collapsed="false" customWidth="true" hidden="true" outlineLevel="0" max="25" min="20" style="0" width="11.52"/>
    <col collapsed="false" customWidth="true" hidden="true" outlineLevel="0" max="29" min="29" style="0" width="11.52"/>
    <col collapsed="false" customWidth="true" hidden="true" outlineLevel="0" max="41" min="31" style="0" width="11.52"/>
    <col collapsed="false" customWidth="true" hidden="false" outlineLevel="0" max="53" min="53" style="0" width="98.7"/>
  </cols>
  <sheetData>
    <row r="1" customFormat="false" ht="15.75" hidden="false" customHeight="true" outlineLevel="0" collapsed="false">
      <c r="A1" s="172" t="s">
        <v>83</v>
      </c>
      <c r="B1" s="172"/>
      <c r="C1" s="172"/>
      <c r="D1" s="172"/>
      <c r="E1" s="172"/>
      <c r="F1" s="172"/>
      <c r="G1" s="172"/>
      <c r="AG1" s="0" t="s">
        <v>84</v>
      </c>
    </row>
    <row r="2" customFormat="false" ht="24.95" hidden="false" customHeight="true" outlineLevel="0" collapsed="false">
      <c r="A2" s="165" t="s">
        <v>80</v>
      </c>
      <c r="B2" s="166" t="s">
        <v>5</v>
      </c>
      <c r="C2" s="173" t="s">
        <v>6</v>
      </c>
      <c r="D2" s="173"/>
      <c r="E2" s="173"/>
      <c r="F2" s="173"/>
      <c r="G2" s="173"/>
      <c r="AG2" s="0" t="s">
        <v>85</v>
      </c>
    </row>
    <row r="3" customFormat="false" ht="24.95" hidden="false" customHeight="true" outlineLevel="0" collapsed="false">
      <c r="A3" s="165" t="s">
        <v>81</v>
      </c>
      <c r="B3" s="166" t="s">
        <v>44</v>
      </c>
      <c r="C3" s="173" t="s">
        <v>45</v>
      </c>
      <c r="D3" s="173"/>
      <c r="E3" s="173"/>
      <c r="F3" s="173"/>
      <c r="G3" s="173"/>
      <c r="AC3" s="171" t="s">
        <v>85</v>
      </c>
      <c r="AG3" s="0" t="s">
        <v>86</v>
      </c>
    </row>
    <row r="4" customFormat="false" ht="24.95" hidden="false" customHeight="true" outlineLevel="0" collapsed="false">
      <c r="A4" s="174" t="s">
        <v>82</v>
      </c>
      <c r="B4" s="175" t="s">
        <v>46</v>
      </c>
      <c r="C4" s="176" t="s">
        <v>47</v>
      </c>
      <c r="D4" s="176"/>
      <c r="E4" s="176"/>
      <c r="F4" s="176"/>
      <c r="G4" s="176"/>
      <c r="AG4" s="0" t="s">
        <v>87</v>
      </c>
    </row>
    <row r="5" customFormat="false" ht="12.75" hidden="false" customHeight="false" outlineLevel="0" collapsed="false">
      <c r="D5" s="110"/>
    </row>
    <row r="6" customFormat="false" ht="38.25" hidden="false" customHeight="false" outlineLevel="0" collapsed="false">
      <c r="A6" s="177" t="s">
        <v>88</v>
      </c>
      <c r="B6" s="178" t="s">
        <v>89</v>
      </c>
      <c r="C6" s="178" t="s">
        <v>90</v>
      </c>
      <c r="D6" s="179" t="s">
        <v>91</v>
      </c>
      <c r="E6" s="177" t="s">
        <v>92</v>
      </c>
      <c r="F6" s="177" t="s">
        <v>93</v>
      </c>
      <c r="G6" s="177" t="s">
        <v>14</v>
      </c>
      <c r="H6" s="180" t="s">
        <v>94</v>
      </c>
      <c r="I6" s="180" t="s">
        <v>95</v>
      </c>
      <c r="J6" s="180" t="s">
        <v>96</v>
      </c>
      <c r="K6" s="180" t="s">
        <v>97</v>
      </c>
      <c r="L6" s="180" t="s">
        <v>98</v>
      </c>
      <c r="M6" s="180" t="s">
        <v>99</v>
      </c>
      <c r="N6" s="180" t="s">
        <v>100</v>
      </c>
      <c r="O6" s="180" t="s">
        <v>101</v>
      </c>
      <c r="P6" s="180" t="s">
        <v>102</v>
      </c>
      <c r="Q6" s="180" t="s">
        <v>103</v>
      </c>
      <c r="R6" s="180" t="s">
        <v>104</v>
      </c>
      <c r="S6" s="180" t="s">
        <v>105</v>
      </c>
      <c r="T6" s="180" t="s">
        <v>106</v>
      </c>
      <c r="U6" s="180" t="s">
        <v>107</v>
      </c>
      <c r="V6" s="180" t="s">
        <v>108</v>
      </c>
      <c r="W6" s="180" t="s">
        <v>109</v>
      </c>
      <c r="X6" s="180" t="s">
        <v>110</v>
      </c>
      <c r="Y6" s="180" t="s">
        <v>111</v>
      </c>
    </row>
    <row r="7" customFormat="false" ht="12.75" hidden="true" customHeight="false" outlineLevel="0" collapsed="false">
      <c r="A7" s="162"/>
      <c r="B7" s="168"/>
      <c r="C7" s="168"/>
      <c r="D7" s="170"/>
      <c r="E7" s="181"/>
      <c r="F7" s="182"/>
      <c r="G7" s="182"/>
      <c r="H7" s="182"/>
      <c r="I7" s="182"/>
      <c r="J7" s="182"/>
      <c r="K7" s="182"/>
      <c r="L7" s="182"/>
      <c r="M7" s="182"/>
      <c r="N7" s="181"/>
      <c r="O7" s="181"/>
      <c r="P7" s="181"/>
      <c r="Q7" s="181"/>
      <c r="R7" s="182"/>
      <c r="S7" s="182"/>
      <c r="T7" s="182"/>
      <c r="U7" s="182"/>
      <c r="V7" s="182"/>
      <c r="W7" s="182"/>
      <c r="X7" s="182"/>
      <c r="Y7" s="182"/>
    </row>
    <row r="8" customFormat="false" ht="12.75" hidden="false" customHeight="false" outlineLevel="0" collapsed="false">
      <c r="A8" s="183" t="s">
        <v>112</v>
      </c>
      <c r="B8" s="184" t="s">
        <v>44</v>
      </c>
      <c r="C8" s="185" t="s">
        <v>63</v>
      </c>
      <c r="D8" s="186"/>
      <c r="E8" s="187"/>
      <c r="F8" s="188"/>
      <c r="G8" s="188" t="n">
        <f aca="false">SUMIF(AG9:AG53,"&lt;&gt;NOR",G9:G53)</f>
        <v>0</v>
      </c>
      <c r="H8" s="188"/>
      <c r="I8" s="188" t="n">
        <f aca="false">SUM(I9:I53)</f>
        <v>0</v>
      </c>
      <c r="J8" s="188"/>
      <c r="K8" s="188" t="n">
        <f aca="false">SUM(K9:K53)</f>
        <v>0</v>
      </c>
      <c r="L8" s="188"/>
      <c r="M8" s="188" t="n">
        <f aca="false">SUM(M9:M53)</f>
        <v>0</v>
      </c>
      <c r="N8" s="187"/>
      <c r="O8" s="187" t="n">
        <f aca="false">SUM(O9:O53)</f>
        <v>0.01</v>
      </c>
      <c r="P8" s="187"/>
      <c r="Q8" s="187" t="n">
        <f aca="false">SUM(Q9:Q53)</f>
        <v>1212.7</v>
      </c>
      <c r="R8" s="188"/>
      <c r="S8" s="188"/>
      <c r="T8" s="189"/>
      <c r="U8" s="190"/>
      <c r="V8" s="190" t="n">
        <f aca="false">SUM(V9:V53)</f>
        <v>485.01</v>
      </c>
      <c r="W8" s="190"/>
      <c r="X8" s="190"/>
      <c r="Y8" s="190"/>
      <c r="AG8" s="0" t="s">
        <v>113</v>
      </c>
    </row>
    <row r="9" customFormat="false" ht="12.75" hidden="false" customHeight="false" outlineLevel="1" collapsed="false">
      <c r="A9" s="191" t="n">
        <v>1</v>
      </c>
      <c r="B9" s="192" t="s">
        <v>114</v>
      </c>
      <c r="C9" s="193" t="s">
        <v>115</v>
      </c>
      <c r="D9" s="194" t="s">
        <v>116</v>
      </c>
      <c r="E9" s="195" t="n">
        <v>1</v>
      </c>
      <c r="F9" s="196"/>
      <c r="G9" s="197" t="n">
        <f aca="false">ROUND(E9*F9,2)</f>
        <v>0</v>
      </c>
      <c r="H9" s="196"/>
      <c r="I9" s="197" t="n">
        <f aca="false">ROUND(E9*H9,2)</f>
        <v>0</v>
      </c>
      <c r="J9" s="196"/>
      <c r="K9" s="197" t="n">
        <f aca="false">ROUND(E9*J9,2)</f>
        <v>0</v>
      </c>
      <c r="L9" s="197" t="n">
        <v>21</v>
      </c>
      <c r="M9" s="197" t="n">
        <f aca="false">G9*(1+L9/100)</f>
        <v>0</v>
      </c>
      <c r="N9" s="195" t="n">
        <v>5E-005</v>
      </c>
      <c r="O9" s="195" t="n">
        <f aca="false">ROUND(E9*N9,2)</f>
        <v>0</v>
      </c>
      <c r="P9" s="195" t="n">
        <v>0</v>
      </c>
      <c r="Q9" s="195" t="n">
        <f aca="false">ROUND(E9*P9,2)</f>
        <v>0</v>
      </c>
      <c r="R9" s="197" t="s">
        <v>117</v>
      </c>
      <c r="S9" s="197" t="s">
        <v>118</v>
      </c>
      <c r="T9" s="198" t="s">
        <v>118</v>
      </c>
      <c r="U9" s="199" t="n">
        <v>1.655</v>
      </c>
      <c r="V9" s="199" t="n">
        <f aca="false">ROUND(E9*U9,2)</f>
        <v>1.66</v>
      </c>
      <c r="W9" s="199"/>
      <c r="X9" s="199" t="s">
        <v>119</v>
      </c>
      <c r="Y9" s="199" t="s">
        <v>120</v>
      </c>
      <c r="Z9" s="200"/>
      <c r="AA9" s="200"/>
      <c r="AB9" s="200"/>
      <c r="AC9" s="200"/>
      <c r="AD9" s="200"/>
      <c r="AE9" s="200"/>
      <c r="AF9" s="200"/>
      <c r="AG9" s="200" t="s">
        <v>121</v>
      </c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customFormat="false" ht="22.5" hidden="false" customHeight="true" outlineLevel="2" collapsed="false">
      <c r="A10" s="201"/>
      <c r="B10" s="202"/>
      <c r="C10" s="203" t="s">
        <v>122</v>
      </c>
      <c r="D10" s="203"/>
      <c r="E10" s="203"/>
      <c r="F10" s="203"/>
      <c r="G10" s="203"/>
      <c r="H10" s="199"/>
      <c r="I10" s="199"/>
      <c r="J10" s="199"/>
      <c r="K10" s="199"/>
      <c r="L10" s="199"/>
      <c r="M10" s="199"/>
      <c r="N10" s="204"/>
      <c r="O10" s="204"/>
      <c r="P10" s="204"/>
      <c r="Q10" s="204"/>
      <c r="R10" s="199"/>
      <c r="S10" s="199"/>
      <c r="T10" s="199"/>
      <c r="U10" s="199"/>
      <c r="V10" s="199"/>
      <c r="W10" s="199"/>
      <c r="X10" s="199"/>
      <c r="Y10" s="199"/>
      <c r="Z10" s="200"/>
      <c r="AA10" s="200"/>
      <c r="AB10" s="200"/>
      <c r="AC10" s="200"/>
      <c r="AD10" s="200"/>
      <c r="AE10" s="200"/>
      <c r="AF10" s="200"/>
      <c r="AG10" s="200" t="s">
        <v>123</v>
      </c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5" t="str">
        <f aca="false">C10</f>
        <v>s jejich vykopáním nebo vytrháním, s přesekáním kořenů a s případným nutným přemístěním pařezů na hromady do vzdálenosti do 50 m nebo s naložením na dopravní prostředek,</v>
      </c>
      <c r="BB10" s="200"/>
      <c r="BC10" s="200"/>
      <c r="BD10" s="200"/>
      <c r="BE10" s="200"/>
      <c r="BF10" s="200"/>
      <c r="BG10" s="200"/>
      <c r="BH10" s="200"/>
    </row>
    <row r="11" customFormat="false" ht="12.75" hidden="false" customHeight="false" outlineLevel="1" collapsed="false">
      <c r="A11" s="191" t="n">
        <v>2</v>
      </c>
      <c r="B11" s="192" t="s">
        <v>124</v>
      </c>
      <c r="C11" s="193" t="s">
        <v>125</v>
      </c>
      <c r="D11" s="194" t="s">
        <v>116</v>
      </c>
      <c r="E11" s="195" t="n">
        <v>2</v>
      </c>
      <c r="F11" s="196"/>
      <c r="G11" s="197" t="n">
        <f aca="false">ROUND(E11*F11,2)</f>
        <v>0</v>
      </c>
      <c r="H11" s="196"/>
      <c r="I11" s="197" t="n">
        <f aca="false">ROUND(E11*H11,2)</f>
        <v>0</v>
      </c>
      <c r="J11" s="196"/>
      <c r="K11" s="197" t="n">
        <f aca="false">ROUND(E11*J11,2)</f>
        <v>0</v>
      </c>
      <c r="L11" s="197" t="n">
        <v>21</v>
      </c>
      <c r="M11" s="197" t="n">
        <f aca="false">G11*(1+L11/100)</f>
        <v>0</v>
      </c>
      <c r="N11" s="195" t="n">
        <v>0.0001</v>
      </c>
      <c r="O11" s="195" t="n">
        <f aca="false">ROUND(E11*N11,2)</f>
        <v>0</v>
      </c>
      <c r="P11" s="195" t="n">
        <v>0</v>
      </c>
      <c r="Q11" s="195" t="n">
        <f aca="false">ROUND(E11*P11,2)</f>
        <v>0</v>
      </c>
      <c r="R11" s="197" t="s">
        <v>117</v>
      </c>
      <c r="S11" s="197" t="s">
        <v>118</v>
      </c>
      <c r="T11" s="198" t="s">
        <v>118</v>
      </c>
      <c r="U11" s="199" t="n">
        <v>2.562</v>
      </c>
      <c r="V11" s="199" t="n">
        <f aca="false">ROUND(E11*U11,2)</f>
        <v>5.12</v>
      </c>
      <c r="W11" s="199"/>
      <c r="X11" s="199" t="s">
        <v>119</v>
      </c>
      <c r="Y11" s="199" t="s">
        <v>120</v>
      </c>
      <c r="Z11" s="200"/>
      <c r="AA11" s="200"/>
      <c r="AB11" s="200"/>
      <c r="AC11" s="200"/>
      <c r="AD11" s="200"/>
      <c r="AE11" s="200"/>
      <c r="AF11" s="200"/>
      <c r="AG11" s="200" t="s">
        <v>121</v>
      </c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customFormat="false" ht="22.5" hidden="false" customHeight="true" outlineLevel="2" collapsed="false">
      <c r="A12" s="201"/>
      <c r="B12" s="202"/>
      <c r="C12" s="203" t="s">
        <v>122</v>
      </c>
      <c r="D12" s="203"/>
      <c r="E12" s="203"/>
      <c r="F12" s="203"/>
      <c r="G12" s="203"/>
      <c r="H12" s="199"/>
      <c r="I12" s="199"/>
      <c r="J12" s="199"/>
      <c r="K12" s="199"/>
      <c r="L12" s="199"/>
      <c r="M12" s="199"/>
      <c r="N12" s="204"/>
      <c r="O12" s="204"/>
      <c r="P12" s="204"/>
      <c r="Q12" s="204"/>
      <c r="R12" s="199"/>
      <c r="S12" s="199"/>
      <c r="T12" s="199"/>
      <c r="U12" s="199"/>
      <c r="V12" s="199"/>
      <c r="W12" s="199"/>
      <c r="X12" s="199"/>
      <c r="Y12" s="199"/>
      <c r="Z12" s="200"/>
      <c r="AA12" s="200"/>
      <c r="AB12" s="200"/>
      <c r="AC12" s="200"/>
      <c r="AD12" s="200"/>
      <c r="AE12" s="200"/>
      <c r="AF12" s="200"/>
      <c r="AG12" s="200" t="s">
        <v>123</v>
      </c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5" t="str">
        <f aca="false">C12</f>
        <v>s jejich vykopáním nebo vytrháním, s přesekáním kořenů a s případným nutným přemístěním pařezů na hromady do vzdálenosti do 50 m nebo s naložením na dopravní prostředek,</v>
      </c>
      <c r="BB12" s="200"/>
      <c r="BC12" s="200"/>
      <c r="BD12" s="200"/>
      <c r="BE12" s="200"/>
      <c r="BF12" s="200"/>
      <c r="BG12" s="200"/>
      <c r="BH12" s="200"/>
    </row>
    <row r="13" customFormat="false" ht="12.75" hidden="false" customHeight="false" outlineLevel="1" collapsed="false">
      <c r="A13" s="191" t="n">
        <v>3</v>
      </c>
      <c r="B13" s="192" t="s">
        <v>126</v>
      </c>
      <c r="C13" s="193" t="s">
        <v>127</v>
      </c>
      <c r="D13" s="194" t="s">
        <v>116</v>
      </c>
      <c r="E13" s="195" t="n">
        <v>1</v>
      </c>
      <c r="F13" s="196"/>
      <c r="G13" s="197" t="n">
        <f aca="false">ROUND(E13*F13,2)</f>
        <v>0</v>
      </c>
      <c r="H13" s="196"/>
      <c r="I13" s="197" t="n">
        <f aca="false">ROUND(E13*H13,2)</f>
        <v>0</v>
      </c>
      <c r="J13" s="196"/>
      <c r="K13" s="197" t="n">
        <f aca="false">ROUND(E13*J13,2)</f>
        <v>0</v>
      </c>
      <c r="L13" s="197" t="n">
        <v>21</v>
      </c>
      <c r="M13" s="197" t="n">
        <f aca="false">G13*(1+L13/100)</f>
        <v>0</v>
      </c>
      <c r="N13" s="195" t="n">
        <v>0</v>
      </c>
      <c r="O13" s="195" t="n">
        <f aca="false">ROUND(E13*N13,2)</f>
        <v>0</v>
      </c>
      <c r="P13" s="195" t="n">
        <v>0</v>
      </c>
      <c r="Q13" s="195" t="n">
        <f aca="false">ROUND(E13*P13,2)</f>
        <v>0</v>
      </c>
      <c r="R13" s="197" t="s">
        <v>128</v>
      </c>
      <c r="S13" s="197" t="s">
        <v>118</v>
      </c>
      <c r="T13" s="198" t="s">
        <v>118</v>
      </c>
      <c r="U13" s="199" t="n">
        <v>21.991</v>
      </c>
      <c r="V13" s="199" t="n">
        <f aca="false">ROUND(E13*U13,2)</f>
        <v>21.99</v>
      </c>
      <c r="W13" s="199"/>
      <c r="X13" s="199" t="s">
        <v>119</v>
      </c>
      <c r="Y13" s="199" t="s">
        <v>120</v>
      </c>
      <c r="Z13" s="200"/>
      <c r="AA13" s="200"/>
      <c r="AB13" s="200"/>
      <c r="AC13" s="200"/>
      <c r="AD13" s="200"/>
      <c r="AE13" s="200"/>
      <c r="AF13" s="200"/>
      <c r="AG13" s="200" t="s">
        <v>121</v>
      </c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customFormat="false" ht="22.5" hidden="false" customHeight="true" outlineLevel="2" collapsed="false">
      <c r="A14" s="201"/>
      <c r="B14" s="202"/>
      <c r="C14" s="203" t="s">
        <v>129</v>
      </c>
      <c r="D14" s="203"/>
      <c r="E14" s="203"/>
      <c r="F14" s="203"/>
      <c r="G14" s="203"/>
      <c r="H14" s="199"/>
      <c r="I14" s="199"/>
      <c r="J14" s="199"/>
      <c r="K14" s="199"/>
      <c r="L14" s="199"/>
      <c r="M14" s="199"/>
      <c r="N14" s="204"/>
      <c r="O14" s="204"/>
      <c r="P14" s="204"/>
      <c r="Q14" s="204"/>
      <c r="R14" s="199"/>
      <c r="S14" s="199"/>
      <c r="T14" s="199"/>
      <c r="U14" s="199"/>
      <c r="V14" s="199"/>
      <c r="W14" s="199"/>
      <c r="X14" s="199"/>
      <c r="Y14" s="199"/>
      <c r="Z14" s="200"/>
      <c r="AA14" s="200"/>
      <c r="AB14" s="200"/>
      <c r="AC14" s="200"/>
      <c r="AD14" s="200"/>
      <c r="AE14" s="200"/>
      <c r="AF14" s="200"/>
      <c r="AG14" s="200" t="s">
        <v>123</v>
      </c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5" t="str">
        <f aca="false">C14</f>
        <v>s odklizením získaného dřeva na vzdálenost do 20 m, se složením na hromady nebo s naložením na dopravní prostředek, se zasypáním jámy, doplněním zeminy, zhutněním a úpravou terénu,</v>
      </c>
      <c r="BB14" s="200"/>
      <c r="BC14" s="200"/>
      <c r="BD14" s="200"/>
      <c r="BE14" s="200"/>
      <c r="BF14" s="200"/>
      <c r="BG14" s="200"/>
      <c r="BH14" s="200"/>
    </row>
    <row r="15" customFormat="false" ht="22.5" hidden="false" customHeight="false" outlineLevel="1" collapsed="false">
      <c r="A15" s="191" t="n">
        <v>4</v>
      </c>
      <c r="B15" s="192" t="s">
        <v>130</v>
      </c>
      <c r="C15" s="193" t="s">
        <v>131</v>
      </c>
      <c r="D15" s="194" t="s">
        <v>132</v>
      </c>
      <c r="E15" s="195" t="n">
        <v>32</v>
      </c>
      <c r="F15" s="196"/>
      <c r="G15" s="197" t="n">
        <f aca="false">ROUND(E15*F15,2)</f>
        <v>0</v>
      </c>
      <c r="H15" s="196"/>
      <c r="I15" s="197" t="n">
        <f aca="false">ROUND(E15*H15,2)</f>
        <v>0</v>
      </c>
      <c r="J15" s="196"/>
      <c r="K15" s="197" t="n">
        <f aca="false">ROUND(E15*J15,2)</f>
        <v>0</v>
      </c>
      <c r="L15" s="197" t="n">
        <v>21</v>
      </c>
      <c r="M15" s="197" t="n">
        <f aca="false">G15*(1+L15/100)</f>
        <v>0</v>
      </c>
      <c r="N15" s="195" t="n">
        <v>0</v>
      </c>
      <c r="O15" s="195" t="n">
        <f aca="false">ROUND(E15*N15,2)</f>
        <v>0</v>
      </c>
      <c r="P15" s="195" t="n">
        <v>0.225</v>
      </c>
      <c r="Q15" s="195" t="n">
        <f aca="false">ROUND(E15*P15,2)</f>
        <v>7.2</v>
      </c>
      <c r="R15" s="197" t="s">
        <v>133</v>
      </c>
      <c r="S15" s="197" t="s">
        <v>118</v>
      </c>
      <c r="T15" s="198" t="s">
        <v>118</v>
      </c>
      <c r="U15" s="199" t="n">
        <v>0.14</v>
      </c>
      <c r="V15" s="199" t="n">
        <f aca="false">ROUND(E15*U15,2)</f>
        <v>4.48</v>
      </c>
      <c r="W15" s="199"/>
      <c r="X15" s="199" t="s">
        <v>119</v>
      </c>
      <c r="Y15" s="199" t="s">
        <v>120</v>
      </c>
      <c r="Z15" s="200"/>
      <c r="AA15" s="200"/>
      <c r="AB15" s="200"/>
      <c r="AC15" s="200"/>
      <c r="AD15" s="200"/>
      <c r="AE15" s="200"/>
      <c r="AF15" s="200"/>
      <c r="AG15" s="200" t="s">
        <v>121</v>
      </c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customFormat="false" ht="12.75" hidden="false" customHeight="true" outlineLevel="2" collapsed="false">
      <c r="A16" s="201"/>
      <c r="B16" s="202"/>
      <c r="C16" s="203" t="s">
        <v>134</v>
      </c>
      <c r="D16" s="203"/>
      <c r="E16" s="203"/>
      <c r="F16" s="203"/>
      <c r="G16" s="203"/>
      <c r="H16" s="199"/>
      <c r="I16" s="199"/>
      <c r="J16" s="199"/>
      <c r="K16" s="199"/>
      <c r="L16" s="199"/>
      <c r="M16" s="199"/>
      <c r="N16" s="204"/>
      <c r="O16" s="204"/>
      <c r="P16" s="204"/>
      <c r="Q16" s="204"/>
      <c r="R16" s="199"/>
      <c r="S16" s="199"/>
      <c r="T16" s="199"/>
      <c r="U16" s="199"/>
      <c r="V16" s="199"/>
      <c r="W16" s="199"/>
      <c r="X16" s="199"/>
      <c r="Y16" s="199"/>
      <c r="Z16" s="200"/>
      <c r="AA16" s="200"/>
      <c r="AB16" s="200"/>
      <c r="AC16" s="200"/>
      <c r="AD16" s="200"/>
      <c r="AE16" s="200"/>
      <c r="AF16" s="200"/>
      <c r="AG16" s="200" t="s">
        <v>123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customFormat="false" ht="12.75" hidden="false" customHeight="false" outlineLevel="2" collapsed="false">
      <c r="A17" s="201"/>
      <c r="B17" s="202"/>
      <c r="C17" s="206" t="s">
        <v>135</v>
      </c>
      <c r="D17" s="207"/>
      <c r="E17" s="208" t="n">
        <v>32</v>
      </c>
      <c r="F17" s="199"/>
      <c r="G17" s="199"/>
      <c r="H17" s="199"/>
      <c r="I17" s="199"/>
      <c r="J17" s="199"/>
      <c r="K17" s="199"/>
      <c r="L17" s="199"/>
      <c r="M17" s="199"/>
      <c r="N17" s="204"/>
      <c r="O17" s="204"/>
      <c r="P17" s="204"/>
      <c r="Q17" s="204"/>
      <c r="R17" s="199"/>
      <c r="S17" s="199"/>
      <c r="T17" s="199"/>
      <c r="U17" s="199"/>
      <c r="V17" s="199"/>
      <c r="W17" s="199"/>
      <c r="X17" s="199"/>
      <c r="Y17" s="199"/>
      <c r="Z17" s="200"/>
      <c r="AA17" s="200"/>
      <c r="AB17" s="200"/>
      <c r="AC17" s="200"/>
      <c r="AD17" s="200"/>
      <c r="AE17" s="200"/>
      <c r="AF17" s="200"/>
      <c r="AG17" s="200" t="s">
        <v>136</v>
      </c>
      <c r="AH17" s="200" t="n">
        <v>0</v>
      </c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customFormat="false" ht="33.75" hidden="false" customHeight="false" outlineLevel="1" collapsed="false">
      <c r="A18" s="191" t="n">
        <v>5</v>
      </c>
      <c r="B18" s="192" t="s">
        <v>137</v>
      </c>
      <c r="C18" s="193" t="s">
        <v>138</v>
      </c>
      <c r="D18" s="194" t="s">
        <v>132</v>
      </c>
      <c r="E18" s="195" t="n">
        <v>414</v>
      </c>
      <c r="F18" s="196"/>
      <c r="G18" s="197" t="n">
        <f aca="false">ROUND(E18*F18,2)</f>
        <v>0</v>
      </c>
      <c r="H18" s="196"/>
      <c r="I18" s="197" t="n">
        <f aca="false">ROUND(E18*H18,2)</f>
        <v>0</v>
      </c>
      <c r="J18" s="196"/>
      <c r="K18" s="197" t="n">
        <f aca="false">ROUND(E18*J18,2)</f>
        <v>0</v>
      </c>
      <c r="L18" s="197" t="n">
        <v>21</v>
      </c>
      <c r="M18" s="197" t="n">
        <f aca="false">G18*(1+L18/100)</f>
        <v>0</v>
      </c>
      <c r="N18" s="195" t="n">
        <v>0</v>
      </c>
      <c r="O18" s="195" t="n">
        <f aca="false">ROUND(E18*N18,2)</f>
        <v>0</v>
      </c>
      <c r="P18" s="195" t="n">
        <v>0.2</v>
      </c>
      <c r="Q18" s="195" t="n">
        <f aca="false">ROUND(E18*P18,2)</f>
        <v>82.8</v>
      </c>
      <c r="R18" s="197" t="s">
        <v>133</v>
      </c>
      <c r="S18" s="197" t="s">
        <v>118</v>
      </c>
      <c r="T18" s="198" t="s">
        <v>118</v>
      </c>
      <c r="U18" s="199" t="n">
        <v>0.02</v>
      </c>
      <c r="V18" s="199" t="n">
        <f aca="false">ROUND(E18*U18,2)</f>
        <v>8.28</v>
      </c>
      <c r="W18" s="199"/>
      <c r="X18" s="199" t="s">
        <v>119</v>
      </c>
      <c r="Y18" s="199" t="s">
        <v>120</v>
      </c>
      <c r="Z18" s="200"/>
      <c r="AA18" s="200"/>
      <c r="AB18" s="200"/>
      <c r="AC18" s="200"/>
      <c r="AD18" s="200"/>
      <c r="AE18" s="200"/>
      <c r="AF18" s="200"/>
      <c r="AG18" s="200" t="s">
        <v>121</v>
      </c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customFormat="false" ht="12.75" hidden="false" customHeight="true" outlineLevel="2" collapsed="false">
      <c r="A19" s="201"/>
      <c r="B19" s="202"/>
      <c r="C19" s="203" t="s">
        <v>134</v>
      </c>
      <c r="D19" s="203"/>
      <c r="E19" s="203"/>
      <c r="F19" s="203"/>
      <c r="G19" s="203"/>
      <c r="H19" s="199"/>
      <c r="I19" s="199"/>
      <c r="J19" s="199"/>
      <c r="K19" s="199"/>
      <c r="L19" s="199"/>
      <c r="M19" s="199"/>
      <c r="N19" s="204"/>
      <c r="O19" s="204"/>
      <c r="P19" s="204"/>
      <c r="Q19" s="204"/>
      <c r="R19" s="199"/>
      <c r="S19" s="199"/>
      <c r="T19" s="199"/>
      <c r="U19" s="199"/>
      <c r="V19" s="199"/>
      <c r="W19" s="199"/>
      <c r="X19" s="199"/>
      <c r="Y19" s="199"/>
      <c r="Z19" s="200"/>
      <c r="AA19" s="200"/>
      <c r="AB19" s="200"/>
      <c r="AC19" s="200"/>
      <c r="AD19" s="200"/>
      <c r="AE19" s="200"/>
      <c r="AF19" s="200"/>
      <c r="AG19" s="200" t="s">
        <v>123</v>
      </c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customFormat="false" ht="22.5" hidden="false" customHeight="false" outlineLevel="1" collapsed="false">
      <c r="A20" s="191" t="n">
        <v>6</v>
      </c>
      <c r="B20" s="192" t="s">
        <v>139</v>
      </c>
      <c r="C20" s="193" t="s">
        <v>140</v>
      </c>
      <c r="D20" s="194" t="s">
        <v>132</v>
      </c>
      <c r="E20" s="195" t="n">
        <v>1838</v>
      </c>
      <c r="F20" s="196"/>
      <c r="G20" s="197" t="n">
        <f aca="false">ROUND(E20*F20,2)</f>
        <v>0</v>
      </c>
      <c r="H20" s="196"/>
      <c r="I20" s="197" t="n">
        <f aca="false">ROUND(E20*H20,2)</f>
        <v>0</v>
      </c>
      <c r="J20" s="196"/>
      <c r="K20" s="197" t="n">
        <f aca="false">ROUND(E20*J20,2)</f>
        <v>0</v>
      </c>
      <c r="L20" s="197" t="n">
        <v>21</v>
      </c>
      <c r="M20" s="197" t="n">
        <f aca="false">G20*(1+L20/100)</f>
        <v>0</v>
      </c>
      <c r="N20" s="195" t="n">
        <v>0</v>
      </c>
      <c r="O20" s="195" t="n">
        <f aca="false">ROUND(E20*N20,2)</f>
        <v>0</v>
      </c>
      <c r="P20" s="195" t="n">
        <v>0.33</v>
      </c>
      <c r="Q20" s="195" t="n">
        <f aca="false">ROUND(E20*P20,2)</f>
        <v>606.54</v>
      </c>
      <c r="R20" s="197" t="s">
        <v>133</v>
      </c>
      <c r="S20" s="197" t="s">
        <v>118</v>
      </c>
      <c r="T20" s="198" t="s">
        <v>118</v>
      </c>
      <c r="U20" s="199" t="n">
        <v>0.06</v>
      </c>
      <c r="V20" s="199" t="n">
        <f aca="false">ROUND(E20*U20,2)</f>
        <v>110.28</v>
      </c>
      <c r="W20" s="199"/>
      <c r="X20" s="199" t="s">
        <v>119</v>
      </c>
      <c r="Y20" s="199" t="s">
        <v>120</v>
      </c>
      <c r="Z20" s="200"/>
      <c r="AA20" s="200"/>
      <c r="AB20" s="200"/>
      <c r="AC20" s="200"/>
      <c r="AD20" s="200"/>
      <c r="AE20" s="200"/>
      <c r="AF20" s="200"/>
      <c r="AG20" s="200" t="s">
        <v>121</v>
      </c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customFormat="false" ht="12.75" hidden="false" customHeight="false" outlineLevel="2" collapsed="false">
      <c r="A21" s="201"/>
      <c r="B21" s="202"/>
      <c r="C21" s="206" t="s">
        <v>141</v>
      </c>
      <c r="D21" s="207"/>
      <c r="E21" s="208" t="n">
        <v>1838</v>
      </c>
      <c r="F21" s="199"/>
      <c r="G21" s="199"/>
      <c r="H21" s="199"/>
      <c r="I21" s="199"/>
      <c r="J21" s="199"/>
      <c r="K21" s="199"/>
      <c r="L21" s="199"/>
      <c r="M21" s="199"/>
      <c r="N21" s="204"/>
      <c r="O21" s="204"/>
      <c r="P21" s="204"/>
      <c r="Q21" s="204"/>
      <c r="R21" s="199"/>
      <c r="S21" s="199"/>
      <c r="T21" s="199"/>
      <c r="U21" s="199"/>
      <c r="V21" s="199"/>
      <c r="W21" s="199"/>
      <c r="X21" s="199"/>
      <c r="Y21" s="199"/>
      <c r="Z21" s="200"/>
      <c r="AA21" s="200"/>
      <c r="AB21" s="200"/>
      <c r="AC21" s="200"/>
      <c r="AD21" s="200"/>
      <c r="AE21" s="200"/>
      <c r="AF21" s="200"/>
      <c r="AG21" s="200" t="s">
        <v>136</v>
      </c>
      <c r="AH21" s="200" t="n">
        <v>0</v>
      </c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customFormat="false" ht="22.5" hidden="false" customHeight="false" outlineLevel="1" collapsed="false">
      <c r="A22" s="191" t="n">
        <v>7</v>
      </c>
      <c r="B22" s="192" t="s">
        <v>142</v>
      </c>
      <c r="C22" s="193" t="s">
        <v>143</v>
      </c>
      <c r="D22" s="194" t="s">
        <v>132</v>
      </c>
      <c r="E22" s="195" t="n">
        <v>437</v>
      </c>
      <c r="F22" s="196"/>
      <c r="G22" s="197" t="n">
        <f aca="false">ROUND(E22*F22,2)</f>
        <v>0</v>
      </c>
      <c r="H22" s="196"/>
      <c r="I22" s="197" t="n">
        <f aca="false">ROUND(E22*H22,2)</f>
        <v>0</v>
      </c>
      <c r="J22" s="196"/>
      <c r="K22" s="197" t="n">
        <f aca="false">ROUND(E22*J22,2)</f>
        <v>0</v>
      </c>
      <c r="L22" s="197" t="n">
        <v>21</v>
      </c>
      <c r="M22" s="197" t="n">
        <f aca="false">G22*(1+L22/100)</f>
        <v>0</v>
      </c>
      <c r="N22" s="195" t="n">
        <v>0</v>
      </c>
      <c r="O22" s="195" t="n">
        <f aca="false">ROUND(E22*N22,2)</f>
        <v>0</v>
      </c>
      <c r="P22" s="195" t="n">
        <v>0.176</v>
      </c>
      <c r="Q22" s="195" t="n">
        <f aca="false">ROUND(E22*P22,2)</f>
        <v>76.91</v>
      </c>
      <c r="R22" s="197" t="s">
        <v>133</v>
      </c>
      <c r="S22" s="197" t="s">
        <v>118</v>
      </c>
      <c r="T22" s="198" t="s">
        <v>118</v>
      </c>
      <c r="U22" s="199" t="n">
        <v>0.0592</v>
      </c>
      <c r="V22" s="199" t="n">
        <f aca="false">ROUND(E22*U22,2)</f>
        <v>25.87</v>
      </c>
      <c r="W22" s="199"/>
      <c r="X22" s="199" t="s">
        <v>119</v>
      </c>
      <c r="Y22" s="199" t="s">
        <v>120</v>
      </c>
      <c r="Z22" s="200"/>
      <c r="AA22" s="200"/>
      <c r="AB22" s="200"/>
      <c r="AC22" s="200"/>
      <c r="AD22" s="200"/>
      <c r="AE22" s="200"/>
      <c r="AF22" s="200"/>
      <c r="AG22" s="200" t="s">
        <v>121</v>
      </c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customFormat="false" ht="12.75" hidden="false" customHeight="false" outlineLevel="2" collapsed="false">
      <c r="A23" s="201"/>
      <c r="B23" s="202"/>
      <c r="C23" s="206" t="s">
        <v>144</v>
      </c>
      <c r="D23" s="207"/>
      <c r="E23" s="208" t="n">
        <v>437</v>
      </c>
      <c r="F23" s="199"/>
      <c r="G23" s="199"/>
      <c r="H23" s="199"/>
      <c r="I23" s="199"/>
      <c r="J23" s="199"/>
      <c r="K23" s="199"/>
      <c r="L23" s="199"/>
      <c r="M23" s="199"/>
      <c r="N23" s="204"/>
      <c r="O23" s="204"/>
      <c r="P23" s="204"/>
      <c r="Q23" s="204"/>
      <c r="R23" s="199"/>
      <c r="S23" s="199"/>
      <c r="T23" s="199"/>
      <c r="U23" s="199"/>
      <c r="V23" s="199"/>
      <c r="W23" s="199"/>
      <c r="X23" s="199"/>
      <c r="Y23" s="199"/>
      <c r="Z23" s="200"/>
      <c r="AA23" s="200"/>
      <c r="AB23" s="200"/>
      <c r="AC23" s="200"/>
      <c r="AD23" s="200"/>
      <c r="AE23" s="200"/>
      <c r="AF23" s="200"/>
      <c r="AG23" s="200" t="s">
        <v>136</v>
      </c>
      <c r="AH23" s="200" t="n">
        <v>0</v>
      </c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customFormat="false" ht="22.5" hidden="false" customHeight="false" outlineLevel="1" collapsed="false">
      <c r="A24" s="191" t="n">
        <v>8</v>
      </c>
      <c r="B24" s="192" t="s">
        <v>145</v>
      </c>
      <c r="C24" s="193" t="s">
        <v>146</v>
      </c>
      <c r="D24" s="194" t="s">
        <v>132</v>
      </c>
      <c r="E24" s="195" t="n">
        <v>987</v>
      </c>
      <c r="F24" s="196"/>
      <c r="G24" s="197" t="n">
        <f aca="false">ROUND(E24*F24,2)</f>
        <v>0</v>
      </c>
      <c r="H24" s="196"/>
      <c r="I24" s="197" t="n">
        <f aca="false">ROUND(E24*H24,2)</f>
        <v>0</v>
      </c>
      <c r="J24" s="196"/>
      <c r="K24" s="197" t="n">
        <f aca="false">ROUND(E24*J24,2)</f>
        <v>0</v>
      </c>
      <c r="L24" s="197" t="n">
        <v>21</v>
      </c>
      <c r="M24" s="197" t="n">
        <f aca="false">G24*(1+L24/100)</f>
        <v>0</v>
      </c>
      <c r="N24" s="195" t="n">
        <v>0</v>
      </c>
      <c r="O24" s="195" t="n">
        <f aca="false">ROUND(E24*N24,2)</f>
        <v>0</v>
      </c>
      <c r="P24" s="195" t="n">
        <v>0.242</v>
      </c>
      <c r="Q24" s="195" t="n">
        <f aca="false">ROUND(E24*P24,2)</f>
        <v>238.85</v>
      </c>
      <c r="R24" s="197" t="s">
        <v>133</v>
      </c>
      <c r="S24" s="197" t="s">
        <v>118</v>
      </c>
      <c r="T24" s="198" t="s">
        <v>118</v>
      </c>
      <c r="U24" s="199" t="n">
        <v>0.08</v>
      </c>
      <c r="V24" s="199" t="n">
        <f aca="false">ROUND(E24*U24,2)</f>
        <v>78.96</v>
      </c>
      <c r="W24" s="199"/>
      <c r="X24" s="199" t="s">
        <v>119</v>
      </c>
      <c r="Y24" s="199" t="s">
        <v>120</v>
      </c>
      <c r="Z24" s="200"/>
      <c r="AA24" s="200"/>
      <c r="AB24" s="200"/>
      <c r="AC24" s="200"/>
      <c r="AD24" s="200"/>
      <c r="AE24" s="200"/>
      <c r="AF24" s="200"/>
      <c r="AG24" s="200" t="s">
        <v>121</v>
      </c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customFormat="false" ht="12.75" hidden="false" customHeight="false" outlineLevel="1" collapsed="false">
      <c r="A25" s="191" t="n">
        <v>9</v>
      </c>
      <c r="B25" s="192" t="s">
        <v>147</v>
      </c>
      <c r="C25" s="193" t="s">
        <v>148</v>
      </c>
      <c r="D25" s="194" t="s">
        <v>149</v>
      </c>
      <c r="E25" s="195" t="n">
        <v>22.3</v>
      </c>
      <c r="F25" s="196"/>
      <c r="G25" s="197" t="n">
        <f aca="false">ROUND(E25*F25,2)</f>
        <v>0</v>
      </c>
      <c r="H25" s="196"/>
      <c r="I25" s="197" t="n">
        <f aca="false">ROUND(E25*H25,2)</f>
        <v>0</v>
      </c>
      <c r="J25" s="196"/>
      <c r="K25" s="197" t="n">
        <f aca="false">ROUND(E25*J25,2)</f>
        <v>0</v>
      </c>
      <c r="L25" s="197" t="n">
        <v>21</v>
      </c>
      <c r="M25" s="197" t="n">
        <f aca="false">G25*(1+L25/100)</f>
        <v>0</v>
      </c>
      <c r="N25" s="195" t="n">
        <v>0</v>
      </c>
      <c r="O25" s="195" t="n">
        <f aca="false">ROUND(E25*N25,2)</f>
        <v>0</v>
      </c>
      <c r="P25" s="195" t="n">
        <v>1.3</v>
      </c>
      <c r="Q25" s="195" t="n">
        <f aca="false">ROUND(E25*P25,2)</f>
        <v>28.99</v>
      </c>
      <c r="R25" s="197" t="s">
        <v>150</v>
      </c>
      <c r="S25" s="197" t="s">
        <v>118</v>
      </c>
      <c r="T25" s="198" t="s">
        <v>118</v>
      </c>
      <c r="U25" s="199" t="n">
        <v>0.51</v>
      </c>
      <c r="V25" s="199" t="n">
        <f aca="false">ROUND(E25*U25,2)</f>
        <v>11.37</v>
      </c>
      <c r="W25" s="199"/>
      <c r="X25" s="199" t="s">
        <v>119</v>
      </c>
      <c r="Y25" s="199" t="s">
        <v>120</v>
      </c>
      <c r="Z25" s="200"/>
      <c r="AA25" s="200"/>
      <c r="AB25" s="200"/>
      <c r="AC25" s="200"/>
      <c r="AD25" s="200"/>
      <c r="AE25" s="200"/>
      <c r="AF25" s="200"/>
      <c r="AG25" s="200" t="s">
        <v>121</v>
      </c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customFormat="false" ht="12.75" hidden="false" customHeight="true" outlineLevel="2" collapsed="false">
      <c r="A26" s="201"/>
      <c r="B26" s="202"/>
      <c r="C26" s="203" t="s">
        <v>151</v>
      </c>
      <c r="D26" s="203"/>
      <c r="E26" s="203"/>
      <c r="F26" s="203"/>
      <c r="G26" s="203"/>
      <c r="H26" s="199"/>
      <c r="I26" s="199"/>
      <c r="J26" s="199"/>
      <c r="K26" s="199"/>
      <c r="L26" s="199"/>
      <c r="M26" s="199"/>
      <c r="N26" s="204"/>
      <c r="O26" s="204"/>
      <c r="P26" s="204"/>
      <c r="Q26" s="204"/>
      <c r="R26" s="199"/>
      <c r="S26" s="199"/>
      <c r="T26" s="199"/>
      <c r="U26" s="199"/>
      <c r="V26" s="199"/>
      <c r="W26" s="199"/>
      <c r="X26" s="199"/>
      <c r="Y26" s="199"/>
      <c r="Z26" s="200"/>
      <c r="AA26" s="200"/>
      <c r="AB26" s="200"/>
      <c r="AC26" s="200"/>
      <c r="AD26" s="200"/>
      <c r="AE26" s="200"/>
      <c r="AF26" s="200"/>
      <c r="AG26" s="200" t="s">
        <v>123</v>
      </c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customFormat="false" ht="12.75" hidden="false" customHeight="false" outlineLevel="2" collapsed="false">
      <c r="A27" s="201"/>
      <c r="B27" s="202"/>
      <c r="C27" s="206" t="s">
        <v>152</v>
      </c>
      <c r="D27" s="207"/>
      <c r="E27" s="208" t="n">
        <v>22.3</v>
      </c>
      <c r="F27" s="199"/>
      <c r="G27" s="199"/>
      <c r="H27" s="199"/>
      <c r="I27" s="199"/>
      <c r="J27" s="199"/>
      <c r="K27" s="199"/>
      <c r="L27" s="199"/>
      <c r="M27" s="199"/>
      <c r="N27" s="204"/>
      <c r="O27" s="204"/>
      <c r="P27" s="204"/>
      <c r="Q27" s="204"/>
      <c r="R27" s="199"/>
      <c r="S27" s="199"/>
      <c r="T27" s="199"/>
      <c r="U27" s="199"/>
      <c r="V27" s="199"/>
      <c r="W27" s="199"/>
      <c r="X27" s="199"/>
      <c r="Y27" s="199"/>
      <c r="Z27" s="200"/>
      <c r="AA27" s="200"/>
      <c r="AB27" s="200"/>
      <c r="AC27" s="200"/>
      <c r="AD27" s="200"/>
      <c r="AE27" s="200"/>
      <c r="AF27" s="200"/>
      <c r="AG27" s="200" t="s">
        <v>136</v>
      </c>
      <c r="AH27" s="200" t="n">
        <v>0</v>
      </c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customFormat="false" ht="12.75" hidden="false" customHeight="false" outlineLevel="1" collapsed="false">
      <c r="A28" s="191" t="n">
        <v>10</v>
      </c>
      <c r="B28" s="192" t="s">
        <v>153</v>
      </c>
      <c r="C28" s="193" t="s">
        <v>154</v>
      </c>
      <c r="D28" s="194" t="s">
        <v>155</v>
      </c>
      <c r="E28" s="195" t="n">
        <v>449</v>
      </c>
      <c r="F28" s="196"/>
      <c r="G28" s="197" t="n">
        <f aca="false">ROUND(E28*F28,2)</f>
        <v>0</v>
      </c>
      <c r="H28" s="196"/>
      <c r="I28" s="197" t="n">
        <f aca="false">ROUND(E28*H28,2)</f>
        <v>0</v>
      </c>
      <c r="J28" s="196"/>
      <c r="K28" s="197" t="n">
        <f aca="false">ROUND(E28*J28,2)</f>
        <v>0</v>
      </c>
      <c r="L28" s="197" t="n">
        <v>21</v>
      </c>
      <c r="M28" s="197" t="n">
        <f aca="false">G28*(1+L28/100)</f>
        <v>0</v>
      </c>
      <c r="N28" s="195" t="n">
        <v>0</v>
      </c>
      <c r="O28" s="195" t="n">
        <f aca="false">ROUND(E28*N28,2)</f>
        <v>0</v>
      </c>
      <c r="P28" s="195" t="n">
        <v>0.22</v>
      </c>
      <c r="Q28" s="195" t="n">
        <f aca="false">ROUND(E28*P28,2)</f>
        <v>98.78</v>
      </c>
      <c r="R28" s="197" t="s">
        <v>133</v>
      </c>
      <c r="S28" s="197" t="s">
        <v>118</v>
      </c>
      <c r="T28" s="198" t="s">
        <v>118</v>
      </c>
      <c r="U28" s="199" t="n">
        <v>0.143</v>
      </c>
      <c r="V28" s="199" t="n">
        <f aca="false">ROUND(E28*U28,2)</f>
        <v>64.21</v>
      </c>
      <c r="W28" s="199"/>
      <c r="X28" s="199" t="s">
        <v>119</v>
      </c>
      <c r="Y28" s="199" t="s">
        <v>120</v>
      </c>
      <c r="Z28" s="200"/>
      <c r="AA28" s="200"/>
      <c r="AB28" s="200"/>
      <c r="AC28" s="200"/>
      <c r="AD28" s="200"/>
      <c r="AE28" s="200"/>
      <c r="AF28" s="200"/>
      <c r="AG28" s="200" t="s">
        <v>121</v>
      </c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</row>
    <row r="29" customFormat="false" ht="12.75" hidden="false" customHeight="true" outlineLevel="2" collapsed="false">
      <c r="A29" s="201"/>
      <c r="B29" s="202"/>
      <c r="C29" s="203" t="s">
        <v>156</v>
      </c>
      <c r="D29" s="203"/>
      <c r="E29" s="203"/>
      <c r="F29" s="203"/>
      <c r="G29" s="203"/>
      <c r="H29" s="199"/>
      <c r="I29" s="199"/>
      <c r="J29" s="199"/>
      <c r="K29" s="199"/>
      <c r="L29" s="199"/>
      <c r="M29" s="199"/>
      <c r="N29" s="204"/>
      <c r="O29" s="204"/>
      <c r="P29" s="204"/>
      <c r="Q29" s="204"/>
      <c r="R29" s="199"/>
      <c r="S29" s="199"/>
      <c r="T29" s="199"/>
      <c r="U29" s="199"/>
      <c r="V29" s="199"/>
      <c r="W29" s="199"/>
      <c r="X29" s="199"/>
      <c r="Y29" s="199"/>
      <c r="Z29" s="200"/>
      <c r="AA29" s="200"/>
      <c r="AB29" s="200"/>
      <c r="AC29" s="200"/>
      <c r="AD29" s="200"/>
      <c r="AE29" s="200"/>
      <c r="AF29" s="200"/>
      <c r="AG29" s="200" t="s">
        <v>123</v>
      </c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5" t="str">
        <f aca="false">C29</f>
        <v>s vybouráním lože, s přemístěním hmot na skládku na vzdálenost do 3 m nebo naložením na dopravní prostředek</v>
      </c>
      <c r="BB29" s="200"/>
      <c r="BC29" s="200"/>
      <c r="BD29" s="200"/>
      <c r="BE29" s="200"/>
      <c r="BF29" s="200"/>
      <c r="BG29" s="200"/>
      <c r="BH29" s="200"/>
    </row>
    <row r="30" customFormat="false" ht="12.75" hidden="false" customHeight="false" outlineLevel="1" collapsed="false">
      <c r="A30" s="191" t="n">
        <v>11</v>
      </c>
      <c r="B30" s="192" t="s">
        <v>157</v>
      </c>
      <c r="C30" s="193" t="s">
        <v>158</v>
      </c>
      <c r="D30" s="194" t="s">
        <v>155</v>
      </c>
      <c r="E30" s="195" t="n">
        <v>269</v>
      </c>
      <c r="F30" s="196"/>
      <c r="G30" s="197" t="n">
        <f aca="false">ROUND(E30*F30,2)</f>
        <v>0</v>
      </c>
      <c r="H30" s="196"/>
      <c r="I30" s="197" t="n">
        <f aca="false">ROUND(E30*H30,2)</f>
        <v>0</v>
      </c>
      <c r="J30" s="196"/>
      <c r="K30" s="197" t="n">
        <f aca="false">ROUND(E30*J30,2)</f>
        <v>0</v>
      </c>
      <c r="L30" s="197" t="n">
        <v>21</v>
      </c>
      <c r="M30" s="197" t="n">
        <f aca="false">G30*(1+L30/100)</f>
        <v>0</v>
      </c>
      <c r="N30" s="195" t="n">
        <v>0</v>
      </c>
      <c r="O30" s="195" t="n">
        <f aca="false">ROUND(E30*N30,2)</f>
        <v>0</v>
      </c>
      <c r="P30" s="195" t="n">
        <v>0.27</v>
      </c>
      <c r="Q30" s="195" t="n">
        <f aca="false">ROUND(E30*P30,2)</f>
        <v>72.63</v>
      </c>
      <c r="R30" s="197" t="s">
        <v>133</v>
      </c>
      <c r="S30" s="197" t="s">
        <v>118</v>
      </c>
      <c r="T30" s="198" t="s">
        <v>118</v>
      </c>
      <c r="U30" s="199" t="n">
        <v>0.123</v>
      </c>
      <c r="V30" s="199" t="n">
        <f aca="false">ROUND(E30*U30,2)</f>
        <v>33.09</v>
      </c>
      <c r="W30" s="199"/>
      <c r="X30" s="199" t="s">
        <v>119</v>
      </c>
      <c r="Y30" s="199" t="s">
        <v>120</v>
      </c>
      <c r="Z30" s="200"/>
      <c r="AA30" s="200"/>
      <c r="AB30" s="200"/>
      <c r="AC30" s="200"/>
      <c r="AD30" s="200"/>
      <c r="AE30" s="200"/>
      <c r="AF30" s="200"/>
      <c r="AG30" s="200" t="s">
        <v>121</v>
      </c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customFormat="false" ht="12.75" hidden="false" customHeight="true" outlineLevel="2" collapsed="false">
      <c r="A31" s="201"/>
      <c r="B31" s="202"/>
      <c r="C31" s="203" t="s">
        <v>156</v>
      </c>
      <c r="D31" s="203"/>
      <c r="E31" s="203"/>
      <c r="F31" s="203"/>
      <c r="G31" s="203"/>
      <c r="H31" s="199"/>
      <c r="I31" s="199"/>
      <c r="J31" s="199"/>
      <c r="K31" s="199"/>
      <c r="L31" s="199"/>
      <c r="M31" s="199"/>
      <c r="N31" s="204"/>
      <c r="O31" s="204"/>
      <c r="P31" s="204"/>
      <c r="Q31" s="204"/>
      <c r="R31" s="199"/>
      <c r="S31" s="199"/>
      <c r="T31" s="199"/>
      <c r="U31" s="199"/>
      <c r="V31" s="199"/>
      <c r="W31" s="199"/>
      <c r="X31" s="199"/>
      <c r="Y31" s="199"/>
      <c r="Z31" s="200"/>
      <c r="AA31" s="200"/>
      <c r="AB31" s="200"/>
      <c r="AC31" s="200"/>
      <c r="AD31" s="200"/>
      <c r="AE31" s="200"/>
      <c r="AF31" s="200"/>
      <c r="AG31" s="200" t="s">
        <v>123</v>
      </c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5" t="str">
        <f aca="false">C31</f>
        <v>s vybouráním lože, s přemístěním hmot na skládku na vzdálenost do 3 m nebo naložením na dopravní prostředek</v>
      </c>
      <c r="BB31" s="200"/>
      <c r="BC31" s="200"/>
      <c r="BD31" s="200"/>
      <c r="BE31" s="200"/>
      <c r="BF31" s="200"/>
      <c r="BG31" s="200"/>
      <c r="BH31" s="200"/>
    </row>
    <row r="32" customFormat="false" ht="12.75" hidden="false" customHeight="false" outlineLevel="1" collapsed="false">
      <c r="A32" s="191" t="n">
        <v>12</v>
      </c>
      <c r="B32" s="192" t="s">
        <v>159</v>
      </c>
      <c r="C32" s="193" t="s">
        <v>160</v>
      </c>
      <c r="D32" s="194" t="s">
        <v>149</v>
      </c>
      <c r="E32" s="195" t="n">
        <v>23.1</v>
      </c>
      <c r="F32" s="196"/>
      <c r="G32" s="197" t="n">
        <f aca="false">ROUND(E32*F32,2)</f>
        <v>0</v>
      </c>
      <c r="H32" s="196"/>
      <c r="I32" s="197" t="n">
        <f aca="false">ROUND(E32*H32,2)</f>
        <v>0</v>
      </c>
      <c r="J32" s="196"/>
      <c r="K32" s="197" t="n">
        <f aca="false">ROUND(E32*J32,2)</f>
        <v>0</v>
      </c>
      <c r="L32" s="197" t="n">
        <v>21</v>
      </c>
      <c r="M32" s="197" t="n">
        <f aca="false">G32*(1+L32/100)</f>
        <v>0</v>
      </c>
      <c r="N32" s="195" t="n">
        <v>0</v>
      </c>
      <c r="O32" s="195" t="n">
        <f aca="false">ROUND(E32*N32,2)</f>
        <v>0</v>
      </c>
      <c r="P32" s="195" t="n">
        <v>0</v>
      </c>
      <c r="Q32" s="195" t="n">
        <f aca="false">ROUND(E32*P32,2)</f>
        <v>0</v>
      </c>
      <c r="R32" s="197" t="s">
        <v>117</v>
      </c>
      <c r="S32" s="197" t="s">
        <v>118</v>
      </c>
      <c r="T32" s="198" t="s">
        <v>118</v>
      </c>
      <c r="U32" s="199" t="n">
        <v>0.097</v>
      </c>
      <c r="V32" s="199" t="n">
        <f aca="false">ROUND(E32*U32,2)</f>
        <v>2.24</v>
      </c>
      <c r="W32" s="199"/>
      <c r="X32" s="199" t="s">
        <v>119</v>
      </c>
      <c r="Y32" s="199" t="s">
        <v>120</v>
      </c>
      <c r="Z32" s="200"/>
      <c r="AA32" s="200"/>
      <c r="AB32" s="200"/>
      <c r="AC32" s="200"/>
      <c r="AD32" s="200"/>
      <c r="AE32" s="200"/>
      <c r="AF32" s="200"/>
      <c r="AG32" s="200" t="s">
        <v>161</v>
      </c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customFormat="false" ht="12.75" hidden="false" customHeight="true" outlineLevel="2" collapsed="false">
      <c r="A33" s="201"/>
      <c r="B33" s="202"/>
      <c r="C33" s="203" t="s">
        <v>162</v>
      </c>
      <c r="D33" s="203"/>
      <c r="E33" s="203"/>
      <c r="F33" s="203"/>
      <c r="G33" s="203"/>
      <c r="H33" s="199"/>
      <c r="I33" s="199"/>
      <c r="J33" s="199"/>
      <c r="K33" s="199"/>
      <c r="L33" s="199"/>
      <c r="M33" s="199"/>
      <c r="N33" s="204"/>
      <c r="O33" s="204"/>
      <c r="P33" s="204"/>
      <c r="Q33" s="204"/>
      <c r="R33" s="199"/>
      <c r="S33" s="199"/>
      <c r="T33" s="199"/>
      <c r="U33" s="199"/>
      <c r="V33" s="199"/>
      <c r="W33" s="199"/>
      <c r="X33" s="199"/>
      <c r="Y33" s="199"/>
      <c r="Z33" s="200"/>
      <c r="AA33" s="200"/>
      <c r="AB33" s="200"/>
      <c r="AC33" s="200"/>
      <c r="AD33" s="200"/>
      <c r="AE33" s="200"/>
      <c r="AF33" s="200"/>
      <c r="AG33" s="200" t="s">
        <v>123</v>
      </c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5" t="str">
        <f aca="false">C33</f>
        <v>nebo lesní půdy, s vodorovným přemístěním na hromady v místě upotřebení nebo na dočasné či trvalé skládky se složením</v>
      </c>
      <c r="BB33" s="200"/>
      <c r="BC33" s="200"/>
      <c r="BD33" s="200"/>
      <c r="BE33" s="200"/>
      <c r="BF33" s="200"/>
      <c r="BG33" s="200"/>
      <c r="BH33" s="200"/>
    </row>
    <row r="34" customFormat="false" ht="12.75" hidden="false" customHeight="false" outlineLevel="2" collapsed="false">
      <c r="A34" s="201"/>
      <c r="B34" s="202"/>
      <c r="C34" s="206" t="s">
        <v>163</v>
      </c>
      <c r="D34" s="207"/>
      <c r="E34" s="208" t="n">
        <v>23.1</v>
      </c>
      <c r="F34" s="199"/>
      <c r="G34" s="199"/>
      <c r="H34" s="199"/>
      <c r="I34" s="199"/>
      <c r="J34" s="199"/>
      <c r="K34" s="199"/>
      <c r="L34" s="199"/>
      <c r="M34" s="199"/>
      <c r="N34" s="204"/>
      <c r="O34" s="204"/>
      <c r="P34" s="204"/>
      <c r="Q34" s="204"/>
      <c r="R34" s="199"/>
      <c r="S34" s="199"/>
      <c r="T34" s="199"/>
      <c r="U34" s="199"/>
      <c r="V34" s="199"/>
      <c r="W34" s="199"/>
      <c r="X34" s="199"/>
      <c r="Y34" s="199"/>
      <c r="Z34" s="200"/>
      <c r="AA34" s="200"/>
      <c r="AB34" s="200"/>
      <c r="AC34" s="200"/>
      <c r="AD34" s="200"/>
      <c r="AE34" s="200"/>
      <c r="AF34" s="200"/>
      <c r="AG34" s="200" t="s">
        <v>136</v>
      </c>
      <c r="AH34" s="200" t="n">
        <v>0</v>
      </c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customFormat="false" ht="12.75" hidden="false" customHeight="false" outlineLevel="1" collapsed="false">
      <c r="A35" s="191" t="n">
        <v>13</v>
      </c>
      <c r="B35" s="192" t="s">
        <v>164</v>
      </c>
      <c r="C35" s="193" t="s">
        <v>165</v>
      </c>
      <c r="D35" s="194" t="s">
        <v>149</v>
      </c>
      <c r="E35" s="195" t="n">
        <v>95.91</v>
      </c>
      <c r="F35" s="196"/>
      <c r="G35" s="197" t="n">
        <f aca="false">ROUND(E35*F35,2)</f>
        <v>0</v>
      </c>
      <c r="H35" s="196"/>
      <c r="I35" s="197" t="n">
        <f aca="false">ROUND(E35*H35,2)</f>
        <v>0</v>
      </c>
      <c r="J35" s="196"/>
      <c r="K35" s="197" t="n">
        <f aca="false">ROUND(E35*J35,2)</f>
        <v>0</v>
      </c>
      <c r="L35" s="197" t="n">
        <v>21</v>
      </c>
      <c r="M35" s="197" t="n">
        <f aca="false">G35*(1+L35/100)</f>
        <v>0</v>
      </c>
      <c r="N35" s="195" t="n">
        <v>0</v>
      </c>
      <c r="O35" s="195" t="n">
        <f aca="false">ROUND(E35*N35,2)</f>
        <v>0</v>
      </c>
      <c r="P35" s="195" t="n">
        <v>0</v>
      </c>
      <c r="Q35" s="195" t="n">
        <f aca="false">ROUND(E35*P35,2)</f>
        <v>0</v>
      </c>
      <c r="R35" s="197" t="s">
        <v>117</v>
      </c>
      <c r="S35" s="197" t="s">
        <v>118</v>
      </c>
      <c r="T35" s="198" t="s">
        <v>118</v>
      </c>
      <c r="U35" s="199" t="n">
        <v>0.42</v>
      </c>
      <c r="V35" s="199" t="n">
        <f aca="false">ROUND(E35*U35,2)</f>
        <v>40.28</v>
      </c>
      <c r="W35" s="199"/>
      <c r="X35" s="199" t="s">
        <v>119</v>
      </c>
      <c r="Y35" s="199" t="s">
        <v>120</v>
      </c>
      <c r="Z35" s="200"/>
      <c r="AA35" s="200"/>
      <c r="AB35" s="200"/>
      <c r="AC35" s="200"/>
      <c r="AD35" s="200"/>
      <c r="AE35" s="200"/>
      <c r="AF35" s="200"/>
      <c r="AG35" s="200" t="s">
        <v>121</v>
      </c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customFormat="false" ht="12.75" hidden="false" customHeight="true" outlineLevel="2" collapsed="false">
      <c r="A36" s="201"/>
      <c r="B36" s="202"/>
      <c r="C36" s="203" t="s">
        <v>166</v>
      </c>
      <c r="D36" s="203"/>
      <c r="E36" s="203"/>
      <c r="F36" s="203"/>
      <c r="G36" s="203"/>
      <c r="H36" s="199"/>
      <c r="I36" s="199"/>
      <c r="J36" s="199"/>
      <c r="K36" s="199"/>
      <c r="L36" s="199"/>
      <c r="M36" s="199"/>
      <c r="N36" s="204"/>
      <c r="O36" s="204"/>
      <c r="P36" s="204"/>
      <c r="Q36" s="204"/>
      <c r="R36" s="199"/>
      <c r="S36" s="199"/>
      <c r="T36" s="199"/>
      <c r="U36" s="199"/>
      <c r="V36" s="199"/>
      <c r="W36" s="199"/>
      <c r="X36" s="199"/>
      <c r="Y36" s="199"/>
      <c r="Z36" s="200"/>
      <c r="AA36" s="200"/>
      <c r="AB36" s="200"/>
      <c r="AC36" s="200"/>
      <c r="AD36" s="200"/>
      <c r="AE36" s="200"/>
      <c r="AF36" s="200"/>
      <c r="AG36" s="200" t="s">
        <v>123</v>
      </c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5" t="str">
        <f aca="false">C36</f>
        <v>s přemístěním výkopku v příčných profilech na vzdálenost do 15 m nebo s naložením na dopravní prostředek.</v>
      </c>
      <c r="BB36" s="200"/>
      <c r="BC36" s="200"/>
      <c r="BD36" s="200"/>
      <c r="BE36" s="200"/>
      <c r="BF36" s="200"/>
      <c r="BG36" s="200"/>
      <c r="BH36" s="200"/>
    </row>
    <row r="37" customFormat="false" ht="12.75" hidden="false" customHeight="false" outlineLevel="2" collapsed="false">
      <c r="A37" s="201"/>
      <c r="B37" s="202"/>
      <c r="C37" s="206" t="s">
        <v>167</v>
      </c>
      <c r="D37" s="207"/>
      <c r="E37" s="208" t="n">
        <v>50.82</v>
      </c>
      <c r="F37" s="199"/>
      <c r="G37" s="199"/>
      <c r="H37" s="199"/>
      <c r="I37" s="199"/>
      <c r="J37" s="199"/>
      <c r="K37" s="199"/>
      <c r="L37" s="199"/>
      <c r="M37" s="199"/>
      <c r="N37" s="204"/>
      <c r="O37" s="204"/>
      <c r="P37" s="204"/>
      <c r="Q37" s="204"/>
      <c r="R37" s="199"/>
      <c r="S37" s="199"/>
      <c r="T37" s="199"/>
      <c r="U37" s="199"/>
      <c r="V37" s="199"/>
      <c r="W37" s="199"/>
      <c r="X37" s="199"/>
      <c r="Y37" s="199"/>
      <c r="Z37" s="200"/>
      <c r="AA37" s="200"/>
      <c r="AB37" s="200"/>
      <c r="AC37" s="200"/>
      <c r="AD37" s="200"/>
      <c r="AE37" s="200"/>
      <c r="AF37" s="200"/>
      <c r="AG37" s="200" t="s">
        <v>136</v>
      </c>
      <c r="AH37" s="200" t="n">
        <v>0</v>
      </c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</row>
    <row r="38" customFormat="false" ht="12.75" hidden="false" customHeight="false" outlineLevel="3" collapsed="false">
      <c r="A38" s="201"/>
      <c r="B38" s="202"/>
      <c r="C38" s="206" t="s">
        <v>168</v>
      </c>
      <c r="D38" s="207"/>
      <c r="E38" s="208" t="n">
        <v>45.09</v>
      </c>
      <c r="F38" s="199"/>
      <c r="G38" s="199"/>
      <c r="H38" s="199"/>
      <c r="I38" s="199"/>
      <c r="J38" s="199"/>
      <c r="K38" s="199"/>
      <c r="L38" s="199"/>
      <c r="M38" s="199"/>
      <c r="N38" s="204"/>
      <c r="O38" s="204"/>
      <c r="P38" s="204"/>
      <c r="Q38" s="204"/>
      <c r="R38" s="199"/>
      <c r="S38" s="199"/>
      <c r="T38" s="199"/>
      <c r="U38" s="199"/>
      <c r="V38" s="199"/>
      <c r="W38" s="199"/>
      <c r="X38" s="199"/>
      <c r="Y38" s="199"/>
      <c r="Z38" s="200"/>
      <c r="AA38" s="200"/>
      <c r="AB38" s="200"/>
      <c r="AC38" s="200"/>
      <c r="AD38" s="200"/>
      <c r="AE38" s="200"/>
      <c r="AF38" s="200"/>
      <c r="AG38" s="200" t="s">
        <v>136</v>
      </c>
      <c r="AH38" s="200" t="n">
        <v>0</v>
      </c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</row>
    <row r="39" customFormat="false" ht="12.75" hidden="false" customHeight="false" outlineLevel="1" collapsed="false">
      <c r="A39" s="191" t="n">
        <v>14</v>
      </c>
      <c r="B39" s="192" t="s">
        <v>169</v>
      </c>
      <c r="C39" s="193" t="s">
        <v>170</v>
      </c>
      <c r="D39" s="194" t="s">
        <v>149</v>
      </c>
      <c r="E39" s="195" t="n">
        <v>1.23552</v>
      </c>
      <c r="F39" s="196"/>
      <c r="G39" s="197" t="n">
        <f aca="false">ROUND(E39*F39,2)</f>
        <v>0</v>
      </c>
      <c r="H39" s="196"/>
      <c r="I39" s="197" t="n">
        <f aca="false">ROUND(E39*H39,2)</f>
        <v>0</v>
      </c>
      <c r="J39" s="196"/>
      <c r="K39" s="197" t="n">
        <f aca="false">ROUND(E39*J39,2)</f>
        <v>0</v>
      </c>
      <c r="L39" s="197" t="n">
        <v>21</v>
      </c>
      <c r="M39" s="197" t="n">
        <f aca="false">G39*(1+L39/100)</f>
        <v>0</v>
      </c>
      <c r="N39" s="195" t="n">
        <v>0</v>
      </c>
      <c r="O39" s="195" t="n">
        <f aca="false">ROUND(E39*N39,2)</f>
        <v>0</v>
      </c>
      <c r="P39" s="195" t="n">
        <v>0</v>
      </c>
      <c r="Q39" s="195" t="n">
        <f aca="false">ROUND(E39*P39,2)</f>
        <v>0</v>
      </c>
      <c r="R39" s="197" t="s">
        <v>117</v>
      </c>
      <c r="S39" s="197" t="s">
        <v>118</v>
      </c>
      <c r="T39" s="198" t="s">
        <v>118</v>
      </c>
      <c r="U39" s="199" t="n">
        <v>0.26666</v>
      </c>
      <c r="V39" s="199" t="n">
        <f aca="false">ROUND(E39*U39,2)</f>
        <v>0.33</v>
      </c>
      <c r="W39" s="199"/>
      <c r="X39" s="199" t="s">
        <v>119</v>
      </c>
      <c r="Y39" s="199" t="s">
        <v>120</v>
      </c>
      <c r="Z39" s="200"/>
      <c r="AA39" s="200"/>
      <c r="AB39" s="200"/>
      <c r="AC39" s="200"/>
      <c r="AD39" s="200"/>
      <c r="AE39" s="200"/>
      <c r="AF39" s="200"/>
      <c r="AG39" s="200" t="s">
        <v>121</v>
      </c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customFormat="false" ht="33.75" hidden="false" customHeight="true" outlineLevel="2" collapsed="false">
      <c r="A40" s="201"/>
      <c r="B40" s="202"/>
      <c r="C40" s="203" t="s">
        <v>171</v>
      </c>
      <c r="D40" s="203"/>
      <c r="E40" s="203"/>
      <c r="F40" s="203"/>
      <c r="G40" s="203"/>
      <c r="H40" s="199"/>
      <c r="I40" s="199"/>
      <c r="J40" s="199"/>
      <c r="K40" s="199"/>
      <c r="L40" s="199"/>
      <c r="M40" s="199"/>
      <c r="N40" s="204"/>
      <c r="O40" s="204"/>
      <c r="P40" s="204"/>
      <c r="Q40" s="204"/>
      <c r="R40" s="199"/>
      <c r="S40" s="199"/>
      <c r="T40" s="199"/>
      <c r="U40" s="199"/>
      <c r="V40" s="199"/>
      <c r="W40" s="199"/>
      <c r="X40" s="199"/>
      <c r="Y40" s="199"/>
      <c r="Z40" s="200"/>
      <c r="AA40" s="200"/>
      <c r="AB40" s="200"/>
      <c r="AC40" s="200"/>
      <c r="AD40" s="200"/>
      <c r="AE40" s="200"/>
      <c r="AF40" s="200"/>
      <c r="AG40" s="200" t="s">
        <v>123</v>
      </c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5" t="str">
        <f aca="false">C40</f>
        <v>kromě zářezů se šikmými stěnami pro podzemní vedení, s urovnáním dna do předepsaného profilu a spádu, s případným nutným přemístěním ve výkopišti a dále buď s přemístěním výkopku na přilehlém terénu na vzdálenost do 3 m od okraje jámy nebo s naložením na dopravní prostředek,</v>
      </c>
      <c r="BB40" s="200"/>
      <c r="BC40" s="200"/>
      <c r="BD40" s="200"/>
      <c r="BE40" s="200"/>
      <c r="BF40" s="200"/>
      <c r="BG40" s="200"/>
      <c r="BH40" s="200"/>
    </row>
    <row r="41" customFormat="false" ht="12.75" hidden="false" customHeight="false" outlineLevel="2" collapsed="false">
      <c r="A41" s="201"/>
      <c r="B41" s="202"/>
      <c r="C41" s="206" t="s">
        <v>172</v>
      </c>
      <c r="D41" s="207"/>
      <c r="E41" s="208" t="n">
        <v>1.23552</v>
      </c>
      <c r="F41" s="199"/>
      <c r="G41" s="199"/>
      <c r="H41" s="199"/>
      <c r="I41" s="199"/>
      <c r="J41" s="199"/>
      <c r="K41" s="199"/>
      <c r="L41" s="199"/>
      <c r="M41" s="199"/>
      <c r="N41" s="204"/>
      <c r="O41" s="204"/>
      <c r="P41" s="204"/>
      <c r="Q41" s="204"/>
      <c r="R41" s="199"/>
      <c r="S41" s="199"/>
      <c r="T41" s="199"/>
      <c r="U41" s="199"/>
      <c r="V41" s="199"/>
      <c r="W41" s="199"/>
      <c r="X41" s="199"/>
      <c r="Y41" s="199"/>
      <c r="Z41" s="200"/>
      <c r="AA41" s="200"/>
      <c r="AB41" s="200"/>
      <c r="AC41" s="200"/>
      <c r="AD41" s="200"/>
      <c r="AE41" s="200"/>
      <c r="AF41" s="200"/>
      <c r="AG41" s="200" t="s">
        <v>136</v>
      </c>
      <c r="AH41" s="200" t="n">
        <v>0</v>
      </c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customFormat="false" ht="22.5" hidden="false" customHeight="false" outlineLevel="1" collapsed="false">
      <c r="A42" s="191" t="n">
        <v>15</v>
      </c>
      <c r="B42" s="192" t="s">
        <v>173</v>
      </c>
      <c r="C42" s="193" t="s">
        <v>174</v>
      </c>
      <c r="D42" s="194" t="s">
        <v>149</v>
      </c>
      <c r="E42" s="195" t="n">
        <v>12</v>
      </c>
      <c r="F42" s="196"/>
      <c r="G42" s="197" t="n">
        <f aca="false">ROUND(E42*F42,2)</f>
        <v>0</v>
      </c>
      <c r="H42" s="196"/>
      <c r="I42" s="197" t="n">
        <f aca="false">ROUND(E42*H42,2)</f>
        <v>0</v>
      </c>
      <c r="J42" s="196"/>
      <c r="K42" s="197" t="n">
        <f aca="false">ROUND(E42*J42,2)</f>
        <v>0</v>
      </c>
      <c r="L42" s="197" t="n">
        <v>21</v>
      </c>
      <c r="M42" s="197" t="n">
        <f aca="false">G42*(1+L42/100)</f>
        <v>0</v>
      </c>
      <c r="N42" s="195" t="n">
        <v>0</v>
      </c>
      <c r="O42" s="195" t="n">
        <f aca="false">ROUND(E42*N42,2)</f>
        <v>0</v>
      </c>
      <c r="P42" s="195" t="n">
        <v>0</v>
      </c>
      <c r="Q42" s="195" t="n">
        <f aca="false">ROUND(E42*P42,2)</f>
        <v>0</v>
      </c>
      <c r="R42" s="197" t="s">
        <v>117</v>
      </c>
      <c r="S42" s="197" t="s">
        <v>118</v>
      </c>
      <c r="T42" s="198" t="s">
        <v>118</v>
      </c>
      <c r="U42" s="199" t="n">
        <v>0.04</v>
      </c>
      <c r="V42" s="199" t="n">
        <f aca="false">ROUND(E42*U42,2)</f>
        <v>0.48</v>
      </c>
      <c r="W42" s="199"/>
      <c r="X42" s="199" t="s">
        <v>119</v>
      </c>
      <c r="Y42" s="199" t="s">
        <v>120</v>
      </c>
      <c r="Z42" s="200"/>
      <c r="AA42" s="200"/>
      <c r="AB42" s="200"/>
      <c r="AC42" s="200"/>
      <c r="AD42" s="200"/>
      <c r="AE42" s="200"/>
      <c r="AF42" s="200"/>
      <c r="AG42" s="200" t="s">
        <v>121</v>
      </c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customFormat="false" ht="12.75" hidden="false" customHeight="true" outlineLevel="2" collapsed="false">
      <c r="A43" s="201"/>
      <c r="B43" s="202"/>
      <c r="C43" s="203" t="s">
        <v>175</v>
      </c>
      <c r="D43" s="203"/>
      <c r="E43" s="203"/>
      <c r="F43" s="203"/>
      <c r="G43" s="203"/>
      <c r="H43" s="199"/>
      <c r="I43" s="199"/>
      <c r="J43" s="199"/>
      <c r="K43" s="199"/>
      <c r="L43" s="199"/>
      <c r="M43" s="199"/>
      <c r="N43" s="204"/>
      <c r="O43" s="204"/>
      <c r="P43" s="204"/>
      <c r="Q43" s="204"/>
      <c r="R43" s="199"/>
      <c r="S43" s="199"/>
      <c r="T43" s="199"/>
      <c r="U43" s="199"/>
      <c r="V43" s="199"/>
      <c r="W43" s="199"/>
      <c r="X43" s="199"/>
      <c r="Y43" s="199"/>
      <c r="Z43" s="200"/>
      <c r="AA43" s="200"/>
      <c r="AB43" s="200"/>
      <c r="AC43" s="200"/>
      <c r="AD43" s="200"/>
      <c r="AE43" s="200"/>
      <c r="AF43" s="200"/>
      <c r="AG43" s="200" t="s">
        <v>123</v>
      </c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customFormat="false" ht="12.75" hidden="false" customHeight="false" outlineLevel="1" collapsed="false">
      <c r="A44" s="191" t="n">
        <v>16</v>
      </c>
      <c r="B44" s="192" t="s">
        <v>176</v>
      </c>
      <c r="C44" s="193" t="s">
        <v>177</v>
      </c>
      <c r="D44" s="194" t="s">
        <v>132</v>
      </c>
      <c r="E44" s="195" t="n">
        <v>236</v>
      </c>
      <c r="F44" s="196"/>
      <c r="G44" s="197" t="n">
        <f aca="false">ROUND(E44*F44,2)</f>
        <v>0</v>
      </c>
      <c r="H44" s="196"/>
      <c r="I44" s="197" t="n">
        <f aca="false">ROUND(E44*H44,2)</f>
        <v>0</v>
      </c>
      <c r="J44" s="196"/>
      <c r="K44" s="197" t="n">
        <f aca="false">ROUND(E44*J44,2)</f>
        <v>0</v>
      </c>
      <c r="L44" s="197" t="n">
        <v>21</v>
      </c>
      <c r="M44" s="197" t="n">
        <f aca="false">G44*(1+L44/100)</f>
        <v>0</v>
      </c>
      <c r="N44" s="195" t="n">
        <v>0</v>
      </c>
      <c r="O44" s="195" t="n">
        <f aca="false">ROUND(E44*N44,2)</f>
        <v>0</v>
      </c>
      <c r="P44" s="195" t="n">
        <v>0</v>
      </c>
      <c r="Q44" s="195" t="n">
        <f aca="false">ROUND(E44*P44,2)</f>
        <v>0</v>
      </c>
      <c r="R44" s="197" t="s">
        <v>128</v>
      </c>
      <c r="S44" s="197" t="s">
        <v>118</v>
      </c>
      <c r="T44" s="198" t="s">
        <v>118</v>
      </c>
      <c r="U44" s="199" t="n">
        <v>0.06</v>
      </c>
      <c r="V44" s="199" t="n">
        <f aca="false">ROUND(E44*U44,2)</f>
        <v>14.16</v>
      </c>
      <c r="W44" s="199"/>
      <c r="X44" s="199" t="s">
        <v>119</v>
      </c>
      <c r="Y44" s="199" t="s">
        <v>120</v>
      </c>
      <c r="Z44" s="200"/>
      <c r="AA44" s="200"/>
      <c r="AB44" s="200"/>
      <c r="AC44" s="200"/>
      <c r="AD44" s="200"/>
      <c r="AE44" s="200"/>
      <c r="AF44" s="200"/>
      <c r="AG44" s="200" t="s">
        <v>161</v>
      </c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customFormat="false" ht="12.75" hidden="false" customHeight="true" outlineLevel="2" collapsed="false">
      <c r="A45" s="201"/>
      <c r="B45" s="202"/>
      <c r="C45" s="203" t="s">
        <v>178</v>
      </c>
      <c r="D45" s="203"/>
      <c r="E45" s="203"/>
      <c r="F45" s="203"/>
      <c r="G45" s="203"/>
      <c r="H45" s="199"/>
      <c r="I45" s="199"/>
      <c r="J45" s="199"/>
      <c r="K45" s="199"/>
      <c r="L45" s="199"/>
      <c r="M45" s="199"/>
      <c r="N45" s="204"/>
      <c r="O45" s="204"/>
      <c r="P45" s="204"/>
      <c r="Q45" s="204"/>
      <c r="R45" s="199"/>
      <c r="S45" s="199"/>
      <c r="T45" s="199"/>
      <c r="U45" s="199"/>
      <c r="V45" s="199"/>
      <c r="W45" s="199"/>
      <c r="X45" s="199"/>
      <c r="Y45" s="199"/>
      <c r="Z45" s="200"/>
      <c r="AA45" s="200"/>
      <c r="AB45" s="200"/>
      <c r="AC45" s="200"/>
      <c r="AD45" s="200"/>
      <c r="AE45" s="200"/>
      <c r="AF45" s="200"/>
      <c r="AG45" s="200" t="s">
        <v>123</v>
      </c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customFormat="false" ht="22.5" hidden="false" customHeight="false" outlineLevel="1" collapsed="false">
      <c r="A46" s="191" t="n">
        <v>17</v>
      </c>
      <c r="B46" s="192" t="s">
        <v>179</v>
      </c>
      <c r="C46" s="193" t="s">
        <v>180</v>
      </c>
      <c r="D46" s="194" t="s">
        <v>132</v>
      </c>
      <c r="E46" s="195" t="n">
        <v>236</v>
      </c>
      <c r="F46" s="196"/>
      <c r="G46" s="197" t="n">
        <f aca="false">ROUND(E46*F46,2)</f>
        <v>0</v>
      </c>
      <c r="H46" s="196"/>
      <c r="I46" s="197" t="n">
        <f aca="false">ROUND(E46*H46,2)</f>
        <v>0</v>
      </c>
      <c r="J46" s="196"/>
      <c r="K46" s="197" t="n">
        <f aca="false">ROUND(E46*J46,2)</f>
        <v>0</v>
      </c>
      <c r="L46" s="197" t="n">
        <v>21</v>
      </c>
      <c r="M46" s="197" t="n">
        <f aca="false">G46*(1+L46/100)</f>
        <v>0</v>
      </c>
      <c r="N46" s="195" t="n">
        <v>0</v>
      </c>
      <c r="O46" s="195" t="n">
        <f aca="false">ROUND(E46*N46,2)</f>
        <v>0</v>
      </c>
      <c r="P46" s="195" t="n">
        <v>0</v>
      </c>
      <c r="Q46" s="195" t="n">
        <f aca="false">ROUND(E46*P46,2)</f>
        <v>0</v>
      </c>
      <c r="R46" s="197" t="s">
        <v>117</v>
      </c>
      <c r="S46" s="197" t="s">
        <v>118</v>
      </c>
      <c r="T46" s="198" t="s">
        <v>118</v>
      </c>
      <c r="U46" s="199" t="n">
        <v>0.26</v>
      </c>
      <c r="V46" s="199" t="n">
        <f aca="false">ROUND(E46*U46,2)</f>
        <v>61.36</v>
      </c>
      <c r="W46" s="199"/>
      <c r="X46" s="199" t="s">
        <v>119</v>
      </c>
      <c r="Y46" s="199" t="s">
        <v>120</v>
      </c>
      <c r="Z46" s="200"/>
      <c r="AA46" s="200"/>
      <c r="AB46" s="200"/>
      <c r="AC46" s="200"/>
      <c r="AD46" s="200"/>
      <c r="AE46" s="200"/>
      <c r="AF46" s="200"/>
      <c r="AG46" s="200" t="s">
        <v>121</v>
      </c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customFormat="false" ht="12.75" hidden="false" customHeight="true" outlineLevel="2" collapsed="false">
      <c r="A47" s="201"/>
      <c r="B47" s="202"/>
      <c r="C47" s="203" t="s">
        <v>181</v>
      </c>
      <c r="D47" s="203"/>
      <c r="E47" s="203"/>
      <c r="F47" s="203"/>
      <c r="G47" s="203"/>
      <c r="H47" s="199"/>
      <c r="I47" s="199"/>
      <c r="J47" s="199"/>
      <c r="K47" s="199"/>
      <c r="L47" s="199"/>
      <c r="M47" s="199"/>
      <c r="N47" s="204"/>
      <c r="O47" s="204"/>
      <c r="P47" s="204"/>
      <c r="Q47" s="204"/>
      <c r="R47" s="199"/>
      <c r="S47" s="199"/>
      <c r="T47" s="199"/>
      <c r="U47" s="199"/>
      <c r="V47" s="199"/>
      <c r="W47" s="199"/>
      <c r="X47" s="199"/>
      <c r="Y47" s="199"/>
      <c r="Z47" s="200"/>
      <c r="AA47" s="200"/>
      <c r="AB47" s="200"/>
      <c r="AC47" s="200"/>
      <c r="AD47" s="200"/>
      <c r="AE47" s="200"/>
      <c r="AF47" s="200"/>
      <c r="AG47" s="200" t="s">
        <v>123</v>
      </c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5" t="str">
        <f aca="false">C47</f>
        <v>s případným nutným přemístěním hromad nebo dočasných skládek na místo potřeby ze vzdálenosti do 30 m, ve svahu sklonu přes 1 : 5,</v>
      </c>
      <c r="BB47" s="200"/>
      <c r="BC47" s="200"/>
      <c r="BD47" s="200"/>
      <c r="BE47" s="200"/>
      <c r="BF47" s="200"/>
      <c r="BG47" s="200"/>
      <c r="BH47" s="200"/>
    </row>
    <row r="48" customFormat="false" ht="12.75" hidden="false" customHeight="false" outlineLevel="1" collapsed="false">
      <c r="A48" s="191" t="n">
        <v>18</v>
      </c>
      <c r="B48" s="192" t="s">
        <v>182</v>
      </c>
      <c r="C48" s="193" t="s">
        <v>183</v>
      </c>
      <c r="D48" s="194" t="s">
        <v>149</v>
      </c>
      <c r="E48" s="195" t="n">
        <v>85.14552</v>
      </c>
      <c r="F48" s="196"/>
      <c r="G48" s="197" t="n">
        <f aca="false">ROUND(E48*F48,2)</f>
        <v>0</v>
      </c>
      <c r="H48" s="196"/>
      <c r="I48" s="197" t="n">
        <f aca="false">ROUND(E48*H48,2)</f>
        <v>0</v>
      </c>
      <c r="J48" s="196"/>
      <c r="K48" s="197" t="n">
        <f aca="false">ROUND(E48*J48,2)</f>
        <v>0</v>
      </c>
      <c r="L48" s="197" t="n">
        <v>21</v>
      </c>
      <c r="M48" s="197" t="n">
        <f aca="false">G48*(1+L48/100)</f>
        <v>0</v>
      </c>
      <c r="N48" s="195" t="n">
        <v>0</v>
      </c>
      <c r="O48" s="195" t="n">
        <f aca="false">ROUND(E48*N48,2)</f>
        <v>0</v>
      </c>
      <c r="P48" s="195" t="n">
        <v>0</v>
      </c>
      <c r="Q48" s="195" t="n">
        <f aca="false">ROUND(E48*P48,2)</f>
        <v>0</v>
      </c>
      <c r="R48" s="197" t="s">
        <v>117</v>
      </c>
      <c r="S48" s="197" t="s">
        <v>118</v>
      </c>
      <c r="T48" s="198" t="s">
        <v>118</v>
      </c>
      <c r="U48" s="199" t="n">
        <v>0</v>
      </c>
      <c r="V48" s="199" t="n">
        <f aca="false">ROUND(E48*U48,2)</f>
        <v>0</v>
      </c>
      <c r="W48" s="199"/>
      <c r="X48" s="199" t="s">
        <v>119</v>
      </c>
      <c r="Y48" s="199" t="s">
        <v>120</v>
      </c>
      <c r="Z48" s="200"/>
      <c r="AA48" s="200"/>
      <c r="AB48" s="200"/>
      <c r="AC48" s="200"/>
      <c r="AD48" s="200"/>
      <c r="AE48" s="200"/>
      <c r="AF48" s="200"/>
      <c r="AG48" s="200" t="s">
        <v>121</v>
      </c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customFormat="false" ht="22.5" hidden="false" customHeight="false" outlineLevel="1" collapsed="false">
      <c r="A49" s="191" t="n">
        <v>19</v>
      </c>
      <c r="B49" s="192" t="s">
        <v>46</v>
      </c>
      <c r="C49" s="193" t="s">
        <v>184</v>
      </c>
      <c r="D49" s="194" t="s">
        <v>149</v>
      </c>
      <c r="E49" s="195" t="n">
        <v>85.14552</v>
      </c>
      <c r="F49" s="196"/>
      <c r="G49" s="197" t="n">
        <f aca="false">ROUND(E49*F49,2)</f>
        <v>0</v>
      </c>
      <c r="H49" s="196"/>
      <c r="I49" s="197" t="n">
        <f aca="false">ROUND(E49*H49,2)</f>
        <v>0</v>
      </c>
      <c r="J49" s="196"/>
      <c r="K49" s="197" t="n">
        <f aca="false">ROUND(E49*J49,2)</f>
        <v>0</v>
      </c>
      <c r="L49" s="197" t="n">
        <v>21</v>
      </c>
      <c r="M49" s="197" t="n">
        <f aca="false">G49*(1+L49/100)</f>
        <v>0</v>
      </c>
      <c r="N49" s="195" t="n">
        <v>0</v>
      </c>
      <c r="O49" s="195" t="n">
        <f aca="false">ROUND(E49*N49,2)</f>
        <v>0</v>
      </c>
      <c r="P49" s="195" t="n">
        <v>0</v>
      </c>
      <c r="Q49" s="195" t="n">
        <f aca="false">ROUND(E49*P49,2)</f>
        <v>0</v>
      </c>
      <c r="R49" s="197"/>
      <c r="S49" s="197" t="s">
        <v>185</v>
      </c>
      <c r="T49" s="198" t="s">
        <v>186</v>
      </c>
      <c r="U49" s="199" t="n">
        <v>0.01</v>
      </c>
      <c r="V49" s="199" t="n">
        <f aca="false">ROUND(E49*U49,2)</f>
        <v>0.85</v>
      </c>
      <c r="W49" s="199"/>
      <c r="X49" s="199" t="s">
        <v>119</v>
      </c>
      <c r="Y49" s="199" t="s">
        <v>120</v>
      </c>
      <c r="Z49" s="200"/>
      <c r="AA49" s="200"/>
      <c r="AB49" s="200"/>
      <c r="AC49" s="200"/>
      <c r="AD49" s="200"/>
      <c r="AE49" s="200"/>
      <c r="AF49" s="200"/>
      <c r="AG49" s="200" t="s">
        <v>121</v>
      </c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</row>
    <row r="50" customFormat="false" ht="12.75" hidden="false" customHeight="false" outlineLevel="2" collapsed="false">
      <c r="A50" s="201"/>
      <c r="B50" s="202"/>
      <c r="C50" s="206" t="s">
        <v>187</v>
      </c>
      <c r="D50" s="207"/>
      <c r="E50" s="208" t="n">
        <v>85.14552</v>
      </c>
      <c r="F50" s="199"/>
      <c r="G50" s="199"/>
      <c r="H50" s="199"/>
      <c r="I50" s="199"/>
      <c r="J50" s="199"/>
      <c r="K50" s="199"/>
      <c r="L50" s="199"/>
      <c r="M50" s="199"/>
      <c r="N50" s="204"/>
      <c r="O50" s="204"/>
      <c r="P50" s="204"/>
      <c r="Q50" s="204"/>
      <c r="R50" s="199"/>
      <c r="S50" s="199"/>
      <c r="T50" s="199"/>
      <c r="U50" s="199"/>
      <c r="V50" s="199"/>
      <c r="W50" s="199"/>
      <c r="X50" s="199"/>
      <c r="Y50" s="199"/>
      <c r="Z50" s="200"/>
      <c r="AA50" s="200"/>
      <c r="AB50" s="200"/>
      <c r="AC50" s="200"/>
      <c r="AD50" s="200"/>
      <c r="AE50" s="200"/>
      <c r="AF50" s="200"/>
      <c r="AG50" s="200" t="s">
        <v>136</v>
      </c>
      <c r="AH50" s="200" t="n">
        <v>0</v>
      </c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customFormat="false" ht="12.75" hidden="false" customHeight="false" outlineLevel="1" collapsed="false">
      <c r="A51" s="191" t="n">
        <v>20</v>
      </c>
      <c r="B51" s="192" t="s">
        <v>188</v>
      </c>
      <c r="C51" s="193" t="s">
        <v>189</v>
      </c>
      <c r="D51" s="194" t="s">
        <v>190</v>
      </c>
      <c r="E51" s="195" t="n">
        <v>4</v>
      </c>
      <c r="F51" s="196"/>
      <c r="G51" s="197" t="n">
        <f aca="false">ROUND(E51*F51,2)</f>
        <v>0</v>
      </c>
      <c r="H51" s="196"/>
      <c r="I51" s="197" t="n">
        <f aca="false">ROUND(E51*H51,2)</f>
        <v>0</v>
      </c>
      <c r="J51" s="196"/>
      <c r="K51" s="197" t="n">
        <f aca="false">ROUND(E51*J51,2)</f>
        <v>0</v>
      </c>
      <c r="L51" s="197" t="n">
        <v>21</v>
      </c>
      <c r="M51" s="197" t="n">
        <f aca="false">G51*(1+L51/100)</f>
        <v>0</v>
      </c>
      <c r="N51" s="195" t="n">
        <v>0</v>
      </c>
      <c r="O51" s="195" t="n">
        <f aca="false">ROUND(E51*N51,2)</f>
        <v>0</v>
      </c>
      <c r="P51" s="195" t="n">
        <v>0</v>
      </c>
      <c r="Q51" s="195" t="n">
        <f aca="false">ROUND(E51*P51,2)</f>
        <v>0</v>
      </c>
      <c r="R51" s="197"/>
      <c r="S51" s="197" t="s">
        <v>185</v>
      </c>
      <c r="T51" s="198" t="s">
        <v>186</v>
      </c>
      <c r="U51" s="199" t="n">
        <v>0</v>
      </c>
      <c r="V51" s="199" t="n">
        <f aca="false">ROUND(E51*U51,2)</f>
        <v>0</v>
      </c>
      <c r="W51" s="199"/>
      <c r="X51" s="199" t="s">
        <v>119</v>
      </c>
      <c r="Y51" s="199" t="s">
        <v>120</v>
      </c>
      <c r="Z51" s="200"/>
      <c r="AA51" s="200"/>
      <c r="AB51" s="200"/>
      <c r="AC51" s="200"/>
      <c r="AD51" s="200"/>
      <c r="AE51" s="200"/>
      <c r="AF51" s="200"/>
      <c r="AG51" s="200" t="s">
        <v>121</v>
      </c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</row>
    <row r="52" customFormat="false" ht="12.75" hidden="false" customHeight="false" outlineLevel="1" collapsed="false">
      <c r="A52" s="191" t="n">
        <v>21</v>
      </c>
      <c r="B52" s="192" t="s">
        <v>191</v>
      </c>
      <c r="C52" s="193" t="s">
        <v>192</v>
      </c>
      <c r="D52" s="194" t="s">
        <v>193</v>
      </c>
      <c r="E52" s="195" t="n">
        <v>9.44</v>
      </c>
      <c r="F52" s="196"/>
      <c r="G52" s="197" t="n">
        <f aca="false">ROUND(E52*F52,2)</f>
        <v>0</v>
      </c>
      <c r="H52" s="196"/>
      <c r="I52" s="197" t="n">
        <f aca="false">ROUND(E52*H52,2)</f>
        <v>0</v>
      </c>
      <c r="J52" s="196"/>
      <c r="K52" s="197" t="n">
        <f aca="false">ROUND(E52*J52,2)</f>
        <v>0</v>
      </c>
      <c r="L52" s="197" t="n">
        <v>21</v>
      </c>
      <c r="M52" s="197" t="n">
        <f aca="false">G52*(1+L52/100)</f>
        <v>0</v>
      </c>
      <c r="N52" s="195" t="n">
        <v>0.001</v>
      </c>
      <c r="O52" s="195" t="n">
        <f aca="false">ROUND(E52*N52,2)</f>
        <v>0.01</v>
      </c>
      <c r="P52" s="195" t="n">
        <v>0</v>
      </c>
      <c r="Q52" s="195" t="n">
        <f aca="false">ROUND(E52*P52,2)</f>
        <v>0</v>
      </c>
      <c r="R52" s="197" t="s">
        <v>194</v>
      </c>
      <c r="S52" s="197" t="s">
        <v>118</v>
      </c>
      <c r="T52" s="198" t="s">
        <v>118</v>
      </c>
      <c r="U52" s="199" t="n">
        <v>0</v>
      </c>
      <c r="V52" s="199" t="n">
        <f aca="false">ROUND(E52*U52,2)</f>
        <v>0</v>
      </c>
      <c r="W52" s="199"/>
      <c r="X52" s="199" t="s">
        <v>195</v>
      </c>
      <c r="Y52" s="199" t="s">
        <v>120</v>
      </c>
      <c r="Z52" s="200"/>
      <c r="AA52" s="200"/>
      <c r="AB52" s="200"/>
      <c r="AC52" s="200"/>
      <c r="AD52" s="200"/>
      <c r="AE52" s="200"/>
      <c r="AF52" s="200"/>
      <c r="AG52" s="200" t="s">
        <v>196</v>
      </c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</row>
    <row r="53" customFormat="false" ht="12.75" hidden="false" customHeight="false" outlineLevel="2" collapsed="false">
      <c r="A53" s="201"/>
      <c r="B53" s="202"/>
      <c r="C53" s="206" t="s">
        <v>197</v>
      </c>
      <c r="D53" s="207"/>
      <c r="E53" s="208" t="n">
        <v>9.44</v>
      </c>
      <c r="F53" s="199"/>
      <c r="G53" s="199"/>
      <c r="H53" s="199"/>
      <c r="I53" s="199"/>
      <c r="J53" s="199"/>
      <c r="K53" s="199"/>
      <c r="L53" s="199"/>
      <c r="M53" s="199"/>
      <c r="N53" s="204"/>
      <c r="O53" s="204"/>
      <c r="P53" s="204"/>
      <c r="Q53" s="204"/>
      <c r="R53" s="199"/>
      <c r="S53" s="199"/>
      <c r="T53" s="199"/>
      <c r="U53" s="199"/>
      <c r="V53" s="199"/>
      <c r="W53" s="199"/>
      <c r="X53" s="199"/>
      <c r="Y53" s="199"/>
      <c r="Z53" s="200"/>
      <c r="AA53" s="200"/>
      <c r="AB53" s="200"/>
      <c r="AC53" s="200"/>
      <c r="AD53" s="200"/>
      <c r="AE53" s="200"/>
      <c r="AF53" s="200"/>
      <c r="AG53" s="200" t="s">
        <v>136</v>
      </c>
      <c r="AH53" s="200" t="n">
        <v>0</v>
      </c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</row>
    <row r="54" customFormat="false" ht="12.75" hidden="false" customHeight="false" outlineLevel="0" collapsed="false">
      <c r="A54" s="183" t="s">
        <v>112</v>
      </c>
      <c r="B54" s="184" t="s">
        <v>48</v>
      </c>
      <c r="C54" s="185" t="s">
        <v>64</v>
      </c>
      <c r="D54" s="186"/>
      <c r="E54" s="187"/>
      <c r="F54" s="188"/>
      <c r="G54" s="188" t="n">
        <f aca="false">SUMIF(AG55:AG65,"&lt;&gt;NOR",G55:G65)</f>
        <v>0</v>
      </c>
      <c r="H54" s="188"/>
      <c r="I54" s="188" t="n">
        <f aca="false">SUM(I55:I65)</f>
        <v>0</v>
      </c>
      <c r="J54" s="188"/>
      <c r="K54" s="188" t="n">
        <f aca="false">SUM(K55:K65)</f>
        <v>0</v>
      </c>
      <c r="L54" s="188"/>
      <c r="M54" s="188" t="n">
        <f aca="false">SUM(M55:M65)</f>
        <v>0</v>
      </c>
      <c r="N54" s="187"/>
      <c r="O54" s="187" t="n">
        <f aca="false">SUM(O55:O65)</f>
        <v>4.05</v>
      </c>
      <c r="P54" s="187"/>
      <c r="Q54" s="187" t="n">
        <f aca="false">SUM(Q55:Q65)</f>
        <v>0</v>
      </c>
      <c r="R54" s="188"/>
      <c r="S54" s="188"/>
      <c r="T54" s="189"/>
      <c r="U54" s="190"/>
      <c r="V54" s="190" t="n">
        <f aca="false">SUM(V55:V65)</f>
        <v>28.05</v>
      </c>
      <c r="W54" s="190"/>
      <c r="X54" s="190"/>
      <c r="Y54" s="190"/>
      <c r="AG54" s="0" t="s">
        <v>113</v>
      </c>
    </row>
    <row r="55" customFormat="false" ht="22.5" hidden="false" customHeight="false" outlineLevel="1" collapsed="false">
      <c r="A55" s="191" t="n">
        <v>22</v>
      </c>
      <c r="B55" s="192" t="s">
        <v>198</v>
      </c>
      <c r="C55" s="193" t="s">
        <v>199</v>
      </c>
      <c r="D55" s="194" t="s">
        <v>132</v>
      </c>
      <c r="E55" s="195" t="n">
        <v>2218.2</v>
      </c>
      <c r="F55" s="196"/>
      <c r="G55" s="197" t="n">
        <f aca="false">ROUND(E55*F55,2)</f>
        <v>0</v>
      </c>
      <c r="H55" s="196"/>
      <c r="I55" s="197" t="n">
        <f aca="false">ROUND(E55*H55,2)</f>
        <v>0</v>
      </c>
      <c r="J55" s="196"/>
      <c r="K55" s="197" t="n">
        <f aca="false">ROUND(E55*J55,2)</f>
        <v>0</v>
      </c>
      <c r="L55" s="197" t="n">
        <v>21</v>
      </c>
      <c r="M55" s="197" t="n">
        <f aca="false">G55*(1+L55/100)</f>
        <v>0</v>
      </c>
      <c r="N55" s="195" t="n">
        <v>0</v>
      </c>
      <c r="O55" s="195" t="n">
        <f aca="false">ROUND(E55*N55,2)</f>
        <v>0</v>
      </c>
      <c r="P55" s="195" t="n">
        <v>0</v>
      </c>
      <c r="Q55" s="195" t="n">
        <f aca="false">ROUND(E55*P55,2)</f>
        <v>0</v>
      </c>
      <c r="R55" s="197" t="s">
        <v>117</v>
      </c>
      <c r="S55" s="197" t="s">
        <v>118</v>
      </c>
      <c r="T55" s="198" t="s">
        <v>118</v>
      </c>
      <c r="U55" s="199" t="n">
        <v>0.01</v>
      </c>
      <c r="V55" s="199" t="n">
        <f aca="false">ROUND(E55*U55,2)</f>
        <v>22.18</v>
      </c>
      <c r="W55" s="199"/>
      <c r="X55" s="199" t="s">
        <v>119</v>
      </c>
      <c r="Y55" s="199" t="s">
        <v>120</v>
      </c>
      <c r="Z55" s="200"/>
      <c r="AA55" s="200"/>
      <c r="AB55" s="200"/>
      <c r="AC55" s="200"/>
      <c r="AD55" s="200"/>
      <c r="AE55" s="200"/>
      <c r="AF55" s="200"/>
      <c r="AG55" s="200" t="s">
        <v>121</v>
      </c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</row>
    <row r="56" customFormat="false" ht="12.75" hidden="false" customHeight="true" outlineLevel="2" collapsed="false">
      <c r="A56" s="201"/>
      <c r="B56" s="202"/>
      <c r="C56" s="203" t="s">
        <v>200</v>
      </c>
      <c r="D56" s="203"/>
      <c r="E56" s="203"/>
      <c r="F56" s="203"/>
      <c r="G56" s="203"/>
      <c r="H56" s="199"/>
      <c r="I56" s="199"/>
      <c r="J56" s="199"/>
      <c r="K56" s="199"/>
      <c r="L56" s="199"/>
      <c r="M56" s="199"/>
      <c r="N56" s="204"/>
      <c r="O56" s="204"/>
      <c r="P56" s="204"/>
      <c r="Q56" s="204"/>
      <c r="R56" s="199"/>
      <c r="S56" s="199"/>
      <c r="T56" s="199"/>
      <c r="U56" s="199"/>
      <c r="V56" s="199"/>
      <c r="W56" s="199"/>
      <c r="X56" s="199"/>
      <c r="Y56" s="199"/>
      <c r="Z56" s="200"/>
      <c r="AA56" s="200"/>
      <c r="AB56" s="200"/>
      <c r="AC56" s="200"/>
      <c r="AD56" s="200"/>
      <c r="AE56" s="200"/>
      <c r="AF56" s="200"/>
      <c r="AG56" s="200" t="s">
        <v>123</v>
      </c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5" t="str">
        <f aca="false">C56</f>
        <v>z rostlé horniny tř.1 - 4 pod násypy z hornin soudržných do 92% PS a hornin nesoudržných sypkých relativní ulehlosti I(d) do 0,8</v>
      </c>
      <c r="BB56" s="200"/>
      <c r="BC56" s="200"/>
      <c r="BD56" s="200"/>
      <c r="BE56" s="200"/>
      <c r="BF56" s="200"/>
      <c r="BG56" s="200"/>
      <c r="BH56" s="200"/>
    </row>
    <row r="57" customFormat="false" ht="12.75" hidden="false" customHeight="false" outlineLevel="2" collapsed="false">
      <c r="A57" s="201"/>
      <c r="B57" s="202"/>
      <c r="C57" s="206" t="s">
        <v>201</v>
      </c>
      <c r="D57" s="207"/>
      <c r="E57" s="208" t="n">
        <v>2002</v>
      </c>
      <c r="F57" s="199"/>
      <c r="G57" s="199"/>
      <c r="H57" s="199"/>
      <c r="I57" s="199"/>
      <c r="J57" s="199"/>
      <c r="K57" s="199"/>
      <c r="L57" s="199"/>
      <c r="M57" s="199"/>
      <c r="N57" s="204"/>
      <c r="O57" s="204"/>
      <c r="P57" s="204"/>
      <c r="Q57" s="204"/>
      <c r="R57" s="199"/>
      <c r="S57" s="199"/>
      <c r="T57" s="199"/>
      <c r="U57" s="199"/>
      <c r="V57" s="199"/>
      <c r="W57" s="199"/>
      <c r="X57" s="199"/>
      <c r="Y57" s="199"/>
      <c r="Z57" s="200"/>
      <c r="AA57" s="200"/>
      <c r="AB57" s="200"/>
      <c r="AC57" s="200"/>
      <c r="AD57" s="200"/>
      <c r="AE57" s="200"/>
      <c r="AF57" s="200"/>
      <c r="AG57" s="200" t="s">
        <v>136</v>
      </c>
      <c r="AH57" s="200" t="n">
        <v>0</v>
      </c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</row>
    <row r="58" customFormat="false" ht="12.75" hidden="false" customHeight="false" outlineLevel="3" collapsed="false">
      <c r="A58" s="201"/>
      <c r="B58" s="202"/>
      <c r="C58" s="206" t="s">
        <v>202</v>
      </c>
      <c r="D58" s="207"/>
      <c r="E58" s="208" t="n">
        <v>216.2</v>
      </c>
      <c r="F58" s="199"/>
      <c r="G58" s="199"/>
      <c r="H58" s="199"/>
      <c r="I58" s="199"/>
      <c r="J58" s="199"/>
      <c r="K58" s="199"/>
      <c r="L58" s="199"/>
      <c r="M58" s="199"/>
      <c r="N58" s="204"/>
      <c r="O58" s="204"/>
      <c r="P58" s="204"/>
      <c r="Q58" s="204"/>
      <c r="R58" s="199"/>
      <c r="S58" s="199"/>
      <c r="T58" s="199"/>
      <c r="U58" s="199"/>
      <c r="V58" s="199"/>
      <c r="W58" s="199"/>
      <c r="X58" s="199"/>
      <c r="Y58" s="199"/>
      <c r="Z58" s="200"/>
      <c r="AA58" s="200"/>
      <c r="AB58" s="200"/>
      <c r="AC58" s="200"/>
      <c r="AD58" s="200"/>
      <c r="AE58" s="200"/>
      <c r="AF58" s="200"/>
      <c r="AG58" s="200" t="s">
        <v>136</v>
      </c>
      <c r="AH58" s="200" t="n">
        <v>0</v>
      </c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</row>
    <row r="59" customFormat="false" ht="12.75" hidden="false" customHeight="false" outlineLevel="1" collapsed="false">
      <c r="A59" s="191" t="n">
        <v>23</v>
      </c>
      <c r="B59" s="192" t="s">
        <v>203</v>
      </c>
      <c r="C59" s="193" t="s">
        <v>204</v>
      </c>
      <c r="D59" s="194" t="s">
        <v>149</v>
      </c>
      <c r="E59" s="195" t="n">
        <v>1.5444</v>
      </c>
      <c r="F59" s="196"/>
      <c r="G59" s="197" t="n">
        <f aca="false">ROUND(E59*F59,2)</f>
        <v>0</v>
      </c>
      <c r="H59" s="196"/>
      <c r="I59" s="197" t="n">
        <f aca="false">ROUND(E59*H59,2)</f>
        <v>0</v>
      </c>
      <c r="J59" s="196"/>
      <c r="K59" s="197" t="n">
        <f aca="false">ROUND(E59*J59,2)</f>
        <v>0</v>
      </c>
      <c r="L59" s="197" t="n">
        <v>21</v>
      </c>
      <c r="M59" s="197" t="n">
        <f aca="false">G59*(1+L59/100)</f>
        <v>0</v>
      </c>
      <c r="N59" s="195" t="n">
        <v>2.525</v>
      </c>
      <c r="O59" s="195" t="n">
        <f aca="false">ROUND(E59*N59,2)</f>
        <v>3.9</v>
      </c>
      <c r="P59" s="195" t="n">
        <v>0</v>
      </c>
      <c r="Q59" s="195" t="n">
        <f aca="false">ROUND(E59*P59,2)</f>
        <v>0</v>
      </c>
      <c r="R59" s="197" t="s">
        <v>205</v>
      </c>
      <c r="S59" s="197" t="s">
        <v>118</v>
      </c>
      <c r="T59" s="198" t="s">
        <v>118</v>
      </c>
      <c r="U59" s="199" t="n">
        <v>0.48</v>
      </c>
      <c r="V59" s="199" t="n">
        <f aca="false">ROUND(E59*U59,2)</f>
        <v>0.74</v>
      </c>
      <c r="W59" s="199"/>
      <c r="X59" s="199" t="s">
        <v>119</v>
      </c>
      <c r="Y59" s="199" t="s">
        <v>120</v>
      </c>
      <c r="Z59" s="200"/>
      <c r="AA59" s="200"/>
      <c r="AB59" s="200"/>
      <c r="AC59" s="200"/>
      <c r="AD59" s="200"/>
      <c r="AE59" s="200"/>
      <c r="AF59" s="200"/>
      <c r="AG59" s="200" t="s">
        <v>121</v>
      </c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</row>
    <row r="60" customFormat="false" ht="12.75" hidden="false" customHeight="false" outlineLevel="2" collapsed="false">
      <c r="A60" s="201"/>
      <c r="B60" s="202"/>
      <c r="C60" s="206" t="s">
        <v>206</v>
      </c>
      <c r="D60" s="207"/>
      <c r="E60" s="208" t="n">
        <v>1.5444</v>
      </c>
      <c r="F60" s="199"/>
      <c r="G60" s="199"/>
      <c r="H60" s="199"/>
      <c r="I60" s="199"/>
      <c r="J60" s="199"/>
      <c r="K60" s="199"/>
      <c r="L60" s="199"/>
      <c r="M60" s="199"/>
      <c r="N60" s="204"/>
      <c r="O60" s="204"/>
      <c r="P60" s="204"/>
      <c r="Q60" s="204"/>
      <c r="R60" s="199"/>
      <c r="S60" s="199"/>
      <c r="T60" s="199"/>
      <c r="U60" s="199"/>
      <c r="V60" s="199"/>
      <c r="W60" s="199"/>
      <c r="X60" s="199"/>
      <c r="Y60" s="199"/>
      <c r="Z60" s="200"/>
      <c r="AA60" s="200"/>
      <c r="AB60" s="200"/>
      <c r="AC60" s="200"/>
      <c r="AD60" s="200"/>
      <c r="AE60" s="200"/>
      <c r="AF60" s="200"/>
      <c r="AG60" s="200" t="s">
        <v>136</v>
      </c>
      <c r="AH60" s="200" t="n">
        <v>0</v>
      </c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customFormat="false" ht="12.75" hidden="false" customHeight="false" outlineLevel="1" collapsed="false">
      <c r="A61" s="191" t="n">
        <v>24</v>
      </c>
      <c r="B61" s="192" t="s">
        <v>207</v>
      </c>
      <c r="C61" s="193" t="s">
        <v>208</v>
      </c>
      <c r="D61" s="194" t="s">
        <v>132</v>
      </c>
      <c r="E61" s="195" t="n">
        <v>3.744</v>
      </c>
      <c r="F61" s="196"/>
      <c r="G61" s="197" t="n">
        <f aca="false">ROUND(E61*F61,2)</f>
        <v>0</v>
      </c>
      <c r="H61" s="196"/>
      <c r="I61" s="197" t="n">
        <f aca="false">ROUND(E61*H61,2)</f>
        <v>0</v>
      </c>
      <c r="J61" s="196"/>
      <c r="K61" s="197" t="n">
        <f aca="false">ROUND(E61*J61,2)</f>
        <v>0</v>
      </c>
      <c r="L61" s="197" t="n">
        <v>21</v>
      </c>
      <c r="M61" s="197" t="n">
        <f aca="false">G61*(1+L61/100)</f>
        <v>0</v>
      </c>
      <c r="N61" s="195" t="n">
        <v>0.03919</v>
      </c>
      <c r="O61" s="195" t="n">
        <f aca="false">ROUND(E61*N61,2)</f>
        <v>0.15</v>
      </c>
      <c r="P61" s="195" t="n">
        <v>0</v>
      </c>
      <c r="Q61" s="195" t="n">
        <f aca="false">ROUND(E61*P61,2)</f>
        <v>0</v>
      </c>
      <c r="R61" s="197" t="s">
        <v>205</v>
      </c>
      <c r="S61" s="197" t="s">
        <v>118</v>
      </c>
      <c r="T61" s="198" t="s">
        <v>118</v>
      </c>
      <c r="U61" s="199" t="n">
        <v>1.05</v>
      </c>
      <c r="V61" s="199" t="n">
        <f aca="false">ROUND(E61*U61,2)</f>
        <v>3.93</v>
      </c>
      <c r="W61" s="199"/>
      <c r="X61" s="199" t="s">
        <v>119</v>
      </c>
      <c r="Y61" s="199" t="s">
        <v>120</v>
      </c>
      <c r="Z61" s="200"/>
      <c r="AA61" s="200"/>
      <c r="AB61" s="200"/>
      <c r="AC61" s="200"/>
      <c r="AD61" s="200"/>
      <c r="AE61" s="200"/>
      <c r="AF61" s="200"/>
      <c r="AG61" s="200" t="s">
        <v>121</v>
      </c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  <row r="62" customFormat="false" ht="22.5" hidden="false" customHeight="true" outlineLevel="2" collapsed="false">
      <c r="A62" s="201"/>
      <c r="B62" s="202"/>
      <c r="C62" s="203" t="s">
        <v>209</v>
      </c>
      <c r="D62" s="203"/>
      <c r="E62" s="203"/>
      <c r="F62" s="203"/>
      <c r="G62" s="203"/>
      <c r="H62" s="199"/>
      <c r="I62" s="199"/>
      <c r="J62" s="199"/>
      <c r="K62" s="199"/>
      <c r="L62" s="199"/>
      <c r="M62" s="199"/>
      <c r="N62" s="204"/>
      <c r="O62" s="204"/>
      <c r="P62" s="204"/>
      <c r="Q62" s="204"/>
      <c r="R62" s="199"/>
      <c r="S62" s="199"/>
      <c r="T62" s="199"/>
      <c r="U62" s="199"/>
      <c r="V62" s="199"/>
      <c r="W62" s="199"/>
      <c r="X62" s="199"/>
      <c r="Y62" s="199"/>
      <c r="Z62" s="200"/>
      <c r="AA62" s="200"/>
      <c r="AB62" s="200"/>
      <c r="AC62" s="200"/>
      <c r="AD62" s="200"/>
      <c r="AE62" s="200"/>
      <c r="AF62" s="200"/>
      <c r="AG62" s="200" t="s">
        <v>123</v>
      </c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5" t="str">
        <f aca="false">C62</f>
        <v>bednění svislé nebo šikmé (odkloněné), půdorysně přímé nebo zalomené, stěn základových patek ve volných nebo zapažených jámách, rýhách, šachtách, včetně případných vzpěr,</v>
      </c>
      <c r="BB62" s="200"/>
      <c r="BC62" s="200"/>
      <c r="BD62" s="200"/>
      <c r="BE62" s="200"/>
      <c r="BF62" s="200"/>
      <c r="BG62" s="200"/>
      <c r="BH62" s="200"/>
    </row>
    <row r="63" customFormat="false" ht="12.75" hidden="false" customHeight="false" outlineLevel="2" collapsed="false">
      <c r="A63" s="201"/>
      <c r="B63" s="202"/>
      <c r="C63" s="206" t="s">
        <v>210</v>
      </c>
      <c r="D63" s="207"/>
      <c r="E63" s="208" t="n">
        <v>3.744</v>
      </c>
      <c r="F63" s="199"/>
      <c r="G63" s="199"/>
      <c r="H63" s="199"/>
      <c r="I63" s="199"/>
      <c r="J63" s="199"/>
      <c r="K63" s="199"/>
      <c r="L63" s="199"/>
      <c r="M63" s="199"/>
      <c r="N63" s="204"/>
      <c r="O63" s="204"/>
      <c r="P63" s="204"/>
      <c r="Q63" s="204"/>
      <c r="R63" s="199"/>
      <c r="S63" s="199"/>
      <c r="T63" s="199"/>
      <c r="U63" s="199"/>
      <c r="V63" s="199"/>
      <c r="W63" s="199"/>
      <c r="X63" s="199"/>
      <c r="Y63" s="199"/>
      <c r="Z63" s="200"/>
      <c r="AA63" s="200"/>
      <c r="AB63" s="200"/>
      <c r="AC63" s="200"/>
      <c r="AD63" s="200"/>
      <c r="AE63" s="200"/>
      <c r="AF63" s="200"/>
      <c r="AG63" s="200" t="s">
        <v>136</v>
      </c>
      <c r="AH63" s="200" t="n">
        <v>0</v>
      </c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</row>
    <row r="64" customFormat="false" ht="12.75" hidden="false" customHeight="false" outlineLevel="1" collapsed="false">
      <c r="A64" s="191" t="n">
        <v>25</v>
      </c>
      <c r="B64" s="192" t="s">
        <v>211</v>
      </c>
      <c r="C64" s="193" t="s">
        <v>212</v>
      </c>
      <c r="D64" s="194" t="s">
        <v>132</v>
      </c>
      <c r="E64" s="195" t="n">
        <v>3.744</v>
      </c>
      <c r="F64" s="196"/>
      <c r="G64" s="197" t="n">
        <f aca="false">ROUND(E64*F64,2)</f>
        <v>0</v>
      </c>
      <c r="H64" s="196"/>
      <c r="I64" s="197" t="n">
        <f aca="false">ROUND(E64*H64,2)</f>
        <v>0</v>
      </c>
      <c r="J64" s="196"/>
      <c r="K64" s="197" t="n">
        <f aca="false">ROUND(E64*J64,2)</f>
        <v>0</v>
      </c>
      <c r="L64" s="197" t="n">
        <v>21</v>
      </c>
      <c r="M64" s="197" t="n">
        <f aca="false">G64*(1+L64/100)</f>
        <v>0</v>
      </c>
      <c r="N64" s="195" t="n">
        <v>0</v>
      </c>
      <c r="O64" s="195" t="n">
        <f aca="false">ROUND(E64*N64,2)</f>
        <v>0</v>
      </c>
      <c r="P64" s="195" t="n">
        <v>0</v>
      </c>
      <c r="Q64" s="195" t="n">
        <f aca="false">ROUND(E64*P64,2)</f>
        <v>0</v>
      </c>
      <c r="R64" s="197" t="s">
        <v>205</v>
      </c>
      <c r="S64" s="197" t="s">
        <v>118</v>
      </c>
      <c r="T64" s="198" t="s">
        <v>118</v>
      </c>
      <c r="U64" s="199" t="n">
        <v>0.32</v>
      </c>
      <c r="V64" s="199" t="n">
        <f aca="false">ROUND(E64*U64,2)</f>
        <v>1.2</v>
      </c>
      <c r="W64" s="199"/>
      <c r="X64" s="199" t="s">
        <v>119</v>
      </c>
      <c r="Y64" s="199" t="s">
        <v>120</v>
      </c>
      <c r="Z64" s="200"/>
      <c r="AA64" s="200"/>
      <c r="AB64" s="200"/>
      <c r="AC64" s="200"/>
      <c r="AD64" s="200"/>
      <c r="AE64" s="200"/>
      <c r="AF64" s="200"/>
      <c r="AG64" s="200" t="s">
        <v>121</v>
      </c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</row>
    <row r="65" customFormat="false" ht="22.5" hidden="false" customHeight="true" outlineLevel="2" collapsed="false">
      <c r="A65" s="201"/>
      <c r="B65" s="202"/>
      <c r="C65" s="203" t="s">
        <v>209</v>
      </c>
      <c r="D65" s="203"/>
      <c r="E65" s="203"/>
      <c r="F65" s="203"/>
      <c r="G65" s="203"/>
      <c r="H65" s="199"/>
      <c r="I65" s="199"/>
      <c r="J65" s="199"/>
      <c r="K65" s="199"/>
      <c r="L65" s="199"/>
      <c r="M65" s="199"/>
      <c r="N65" s="204"/>
      <c r="O65" s="204"/>
      <c r="P65" s="204"/>
      <c r="Q65" s="204"/>
      <c r="R65" s="199"/>
      <c r="S65" s="199"/>
      <c r="T65" s="199"/>
      <c r="U65" s="199"/>
      <c r="V65" s="199"/>
      <c r="W65" s="199"/>
      <c r="X65" s="199"/>
      <c r="Y65" s="199"/>
      <c r="Z65" s="200"/>
      <c r="AA65" s="200"/>
      <c r="AB65" s="200"/>
      <c r="AC65" s="200"/>
      <c r="AD65" s="200"/>
      <c r="AE65" s="200"/>
      <c r="AF65" s="200"/>
      <c r="AG65" s="200" t="s">
        <v>123</v>
      </c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5" t="str">
        <f aca="false">C65</f>
        <v>bednění svislé nebo šikmé (odkloněné), půdorysně přímé nebo zalomené, stěn základových patek ve volných nebo zapažených jámách, rýhách, šachtách, včetně případných vzpěr,</v>
      </c>
      <c r="BB65" s="200"/>
      <c r="BC65" s="200"/>
      <c r="BD65" s="200"/>
      <c r="BE65" s="200"/>
      <c r="BF65" s="200"/>
      <c r="BG65" s="200"/>
      <c r="BH65" s="200"/>
    </row>
    <row r="66" customFormat="false" ht="12.75" hidden="false" customHeight="false" outlineLevel="0" collapsed="false">
      <c r="A66" s="183" t="s">
        <v>112</v>
      </c>
      <c r="B66" s="184" t="s">
        <v>65</v>
      </c>
      <c r="C66" s="185" t="s">
        <v>66</v>
      </c>
      <c r="D66" s="186"/>
      <c r="E66" s="187"/>
      <c r="F66" s="188"/>
      <c r="G66" s="188" t="n">
        <f aca="false">SUMIF(AG67:AG108,"&lt;&gt;NOR",G67:G108)</f>
        <v>0</v>
      </c>
      <c r="H66" s="188"/>
      <c r="I66" s="188" t="n">
        <f aca="false">SUM(I67:I108)</f>
        <v>0</v>
      </c>
      <c r="J66" s="188"/>
      <c r="K66" s="188" t="n">
        <f aca="false">SUM(K67:K108)</f>
        <v>0</v>
      </c>
      <c r="L66" s="188"/>
      <c r="M66" s="188" t="n">
        <f aca="false">SUM(M67:M108)</f>
        <v>0</v>
      </c>
      <c r="N66" s="187"/>
      <c r="O66" s="187" t="n">
        <f aca="false">SUM(O67:O108)</f>
        <v>1409.42</v>
      </c>
      <c r="P66" s="187"/>
      <c r="Q66" s="187" t="n">
        <f aca="false">SUM(Q67:Q108)</f>
        <v>0</v>
      </c>
      <c r="R66" s="188"/>
      <c r="S66" s="188"/>
      <c r="T66" s="189"/>
      <c r="U66" s="190"/>
      <c r="V66" s="190" t="n">
        <f aca="false">SUM(V67:V108)</f>
        <v>1095.21</v>
      </c>
      <c r="W66" s="190"/>
      <c r="X66" s="190"/>
      <c r="Y66" s="190"/>
      <c r="AG66" s="0" t="s">
        <v>113</v>
      </c>
    </row>
    <row r="67" customFormat="false" ht="22.5" hidden="false" customHeight="false" outlineLevel="1" collapsed="false">
      <c r="A67" s="191" t="n">
        <v>26</v>
      </c>
      <c r="B67" s="192" t="s">
        <v>213</v>
      </c>
      <c r="C67" s="193" t="s">
        <v>214</v>
      </c>
      <c r="D67" s="194" t="s">
        <v>132</v>
      </c>
      <c r="E67" s="195" t="n">
        <v>1121</v>
      </c>
      <c r="F67" s="196"/>
      <c r="G67" s="197" t="n">
        <f aca="false">ROUND(E67*F67,2)</f>
        <v>0</v>
      </c>
      <c r="H67" s="196"/>
      <c r="I67" s="197" t="n">
        <f aca="false">ROUND(E67*H67,2)</f>
        <v>0</v>
      </c>
      <c r="J67" s="196"/>
      <c r="K67" s="197" t="n">
        <f aca="false">ROUND(E67*J67,2)</f>
        <v>0</v>
      </c>
      <c r="L67" s="197" t="n">
        <v>21</v>
      </c>
      <c r="M67" s="197" t="n">
        <f aca="false">G67*(1+L67/100)</f>
        <v>0</v>
      </c>
      <c r="N67" s="195" t="n">
        <v>0.345</v>
      </c>
      <c r="O67" s="195" t="n">
        <f aca="false">ROUND(E67*N67,2)</f>
        <v>386.75</v>
      </c>
      <c r="P67" s="195" t="n">
        <v>0</v>
      </c>
      <c r="Q67" s="195" t="n">
        <f aca="false">ROUND(E67*P67,2)</f>
        <v>0</v>
      </c>
      <c r="R67" s="197" t="s">
        <v>133</v>
      </c>
      <c r="S67" s="197" t="s">
        <v>118</v>
      </c>
      <c r="T67" s="198" t="s">
        <v>118</v>
      </c>
      <c r="U67" s="199" t="n">
        <v>0.026</v>
      </c>
      <c r="V67" s="199" t="n">
        <f aca="false">ROUND(E67*U67,2)</f>
        <v>29.15</v>
      </c>
      <c r="W67" s="199"/>
      <c r="X67" s="199" t="s">
        <v>119</v>
      </c>
      <c r="Y67" s="199" t="s">
        <v>120</v>
      </c>
      <c r="Z67" s="200"/>
      <c r="AA67" s="200"/>
      <c r="AB67" s="200"/>
      <c r="AC67" s="200"/>
      <c r="AD67" s="200"/>
      <c r="AE67" s="200"/>
      <c r="AF67" s="200"/>
      <c r="AG67" s="200" t="s">
        <v>161</v>
      </c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</row>
    <row r="68" customFormat="false" ht="12.75" hidden="false" customHeight="false" outlineLevel="2" collapsed="false">
      <c r="A68" s="201"/>
      <c r="B68" s="202"/>
      <c r="C68" s="206" t="s">
        <v>215</v>
      </c>
      <c r="D68" s="207"/>
      <c r="E68" s="208" t="n">
        <v>745</v>
      </c>
      <c r="F68" s="199"/>
      <c r="G68" s="199"/>
      <c r="H68" s="199"/>
      <c r="I68" s="199"/>
      <c r="J68" s="199"/>
      <c r="K68" s="199"/>
      <c r="L68" s="199"/>
      <c r="M68" s="199"/>
      <c r="N68" s="204"/>
      <c r="O68" s="204"/>
      <c r="P68" s="204"/>
      <c r="Q68" s="204"/>
      <c r="R68" s="199"/>
      <c r="S68" s="199"/>
      <c r="T68" s="199"/>
      <c r="U68" s="199"/>
      <c r="V68" s="199"/>
      <c r="W68" s="199"/>
      <c r="X68" s="199"/>
      <c r="Y68" s="199"/>
      <c r="Z68" s="200"/>
      <c r="AA68" s="200"/>
      <c r="AB68" s="200"/>
      <c r="AC68" s="200"/>
      <c r="AD68" s="200"/>
      <c r="AE68" s="200"/>
      <c r="AF68" s="200"/>
      <c r="AG68" s="200" t="s">
        <v>136</v>
      </c>
      <c r="AH68" s="200" t="n">
        <v>0</v>
      </c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</row>
    <row r="69" customFormat="false" ht="12.75" hidden="false" customHeight="false" outlineLevel="3" collapsed="false">
      <c r="A69" s="201"/>
      <c r="B69" s="202"/>
      <c r="C69" s="206" t="s">
        <v>216</v>
      </c>
      <c r="D69" s="207"/>
      <c r="E69" s="208" t="n">
        <v>376</v>
      </c>
      <c r="F69" s="199"/>
      <c r="G69" s="199"/>
      <c r="H69" s="199"/>
      <c r="I69" s="199"/>
      <c r="J69" s="199"/>
      <c r="K69" s="199"/>
      <c r="L69" s="199"/>
      <c r="M69" s="199"/>
      <c r="N69" s="204"/>
      <c r="O69" s="204"/>
      <c r="P69" s="204"/>
      <c r="Q69" s="204"/>
      <c r="R69" s="199"/>
      <c r="S69" s="199"/>
      <c r="T69" s="199"/>
      <c r="U69" s="199"/>
      <c r="V69" s="199"/>
      <c r="W69" s="199"/>
      <c r="X69" s="199"/>
      <c r="Y69" s="199"/>
      <c r="Z69" s="200"/>
      <c r="AA69" s="200"/>
      <c r="AB69" s="200"/>
      <c r="AC69" s="200"/>
      <c r="AD69" s="200"/>
      <c r="AE69" s="200"/>
      <c r="AF69" s="200"/>
      <c r="AG69" s="200" t="s">
        <v>136</v>
      </c>
      <c r="AH69" s="200" t="n">
        <v>0</v>
      </c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</row>
    <row r="70" customFormat="false" ht="22.5" hidden="false" customHeight="false" outlineLevel="1" collapsed="false">
      <c r="A70" s="191" t="n">
        <v>27</v>
      </c>
      <c r="B70" s="192" t="s">
        <v>217</v>
      </c>
      <c r="C70" s="193" t="s">
        <v>218</v>
      </c>
      <c r="D70" s="194" t="s">
        <v>132</v>
      </c>
      <c r="E70" s="195" t="n">
        <v>30</v>
      </c>
      <c r="F70" s="196"/>
      <c r="G70" s="197" t="n">
        <f aca="false">ROUND(E70*F70,2)</f>
        <v>0</v>
      </c>
      <c r="H70" s="196"/>
      <c r="I70" s="197" t="n">
        <f aca="false">ROUND(E70*H70,2)</f>
        <v>0</v>
      </c>
      <c r="J70" s="196"/>
      <c r="K70" s="197" t="n">
        <f aca="false">ROUND(E70*J70,2)</f>
        <v>0</v>
      </c>
      <c r="L70" s="197" t="n">
        <v>21</v>
      </c>
      <c r="M70" s="197" t="n">
        <f aca="false">G70*(1+L70/100)</f>
        <v>0</v>
      </c>
      <c r="N70" s="195" t="n">
        <v>0.345</v>
      </c>
      <c r="O70" s="195" t="n">
        <f aca="false">ROUND(E70*N70,2)</f>
        <v>10.35</v>
      </c>
      <c r="P70" s="195" t="n">
        <v>0</v>
      </c>
      <c r="Q70" s="195" t="n">
        <f aca="false">ROUND(E70*P70,2)</f>
        <v>0</v>
      </c>
      <c r="R70" s="197" t="s">
        <v>133</v>
      </c>
      <c r="S70" s="197" t="s">
        <v>118</v>
      </c>
      <c r="T70" s="198" t="s">
        <v>118</v>
      </c>
      <c r="U70" s="199" t="n">
        <v>0.026</v>
      </c>
      <c r="V70" s="199" t="n">
        <f aca="false">ROUND(E70*U70,2)</f>
        <v>0.78</v>
      </c>
      <c r="W70" s="199"/>
      <c r="X70" s="199" t="s">
        <v>119</v>
      </c>
      <c r="Y70" s="199" t="s">
        <v>120</v>
      </c>
      <c r="Z70" s="200"/>
      <c r="AA70" s="200"/>
      <c r="AB70" s="200"/>
      <c r="AC70" s="200"/>
      <c r="AD70" s="200"/>
      <c r="AE70" s="200"/>
      <c r="AF70" s="200"/>
      <c r="AG70" s="200" t="s">
        <v>161</v>
      </c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</row>
    <row r="71" customFormat="false" ht="12.75" hidden="false" customHeight="false" outlineLevel="2" collapsed="false">
      <c r="A71" s="201"/>
      <c r="B71" s="202"/>
      <c r="C71" s="206" t="s">
        <v>219</v>
      </c>
      <c r="D71" s="207"/>
      <c r="E71" s="208" t="n">
        <v>30</v>
      </c>
      <c r="F71" s="199"/>
      <c r="G71" s="199"/>
      <c r="H71" s="199"/>
      <c r="I71" s="199"/>
      <c r="J71" s="199"/>
      <c r="K71" s="199"/>
      <c r="L71" s="199"/>
      <c r="M71" s="199"/>
      <c r="N71" s="204"/>
      <c r="O71" s="204"/>
      <c r="P71" s="204"/>
      <c r="Q71" s="204"/>
      <c r="R71" s="199"/>
      <c r="S71" s="199"/>
      <c r="T71" s="199"/>
      <c r="U71" s="199"/>
      <c r="V71" s="199"/>
      <c r="W71" s="199"/>
      <c r="X71" s="199"/>
      <c r="Y71" s="199"/>
      <c r="Z71" s="200"/>
      <c r="AA71" s="200"/>
      <c r="AB71" s="200"/>
      <c r="AC71" s="200"/>
      <c r="AD71" s="200"/>
      <c r="AE71" s="200"/>
      <c r="AF71" s="200"/>
      <c r="AG71" s="200" t="s">
        <v>136</v>
      </c>
      <c r="AH71" s="200" t="n">
        <v>0</v>
      </c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</row>
    <row r="72" customFormat="false" ht="22.5" hidden="false" customHeight="false" outlineLevel="1" collapsed="false">
      <c r="A72" s="191" t="n">
        <v>28</v>
      </c>
      <c r="B72" s="192" t="s">
        <v>220</v>
      </c>
      <c r="C72" s="193" t="s">
        <v>221</v>
      </c>
      <c r="D72" s="194" t="s">
        <v>132</v>
      </c>
      <c r="E72" s="195" t="n">
        <v>874</v>
      </c>
      <c r="F72" s="196"/>
      <c r="G72" s="197" t="n">
        <f aca="false">ROUND(E72*F72,2)</f>
        <v>0</v>
      </c>
      <c r="H72" s="196"/>
      <c r="I72" s="197" t="n">
        <f aca="false">ROUND(E72*H72,2)</f>
        <v>0</v>
      </c>
      <c r="J72" s="196"/>
      <c r="K72" s="197" t="n">
        <f aca="false">ROUND(E72*J72,2)</f>
        <v>0</v>
      </c>
      <c r="L72" s="197" t="n">
        <v>21</v>
      </c>
      <c r="M72" s="197" t="n">
        <f aca="false">G72*(1+L72/100)</f>
        <v>0</v>
      </c>
      <c r="N72" s="195" t="n">
        <v>0.46</v>
      </c>
      <c r="O72" s="195" t="n">
        <f aca="false">ROUND(E72*N72,2)</f>
        <v>402.04</v>
      </c>
      <c r="P72" s="195" t="n">
        <v>0</v>
      </c>
      <c r="Q72" s="195" t="n">
        <f aca="false">ROUND(E72*P72,2)</f>
        <v>0</v>
      </c>
      <c r="R72" s="197" t="s">
        <v>133</v>
      </c>
      <c r="S72" s="197" t="s">
        <v>118</v>
      </c>
      <c r="T72" s="198" t="s">
        <v>118</v>
      </c>
      <c r="U72" s="199" t="n">
        <v>0.029</v>
      </c>
      <c r="V72" s="199" t="n">
        <f aca="false">ROUND(E72*U72,2)</f>
        <v>25.35</v>
      </c>
      <c r="W72" s="199"/>
      <c r="X72" s="199" t="s">
        <v>119</v>
      </c>
      <c r="Y72" s="199" t="s">
        <v>120</v>
      </c>
      <c r="Z72" s="200"/>
      <c r="AA72" s="200"/>
      <c r="AB72" s="200"/>
      <c r="AC72" s="200"/>
      <c r="AD72" s="200"/>
      <c r="AE72" s="200"/>
      <c r="AF72" s="200"/>
      <c r="AG72" s="200" t="s">
        <v>161</v>
      </c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</row>
    <row r="73" customFormat="false" ht="12.75" hidden="false" customHeight="false" outlineLevel="2" collapsed="false">
      <c r="A73" s="201"/>
      <c r="B73" s="202"/>
      <c r="C73" s="206" t="s">
        <v>222</v>
      </c>
      <c r="D73" s="207"/>
      <c r="E73" s="208" t="n">
        <v>874</v>
      </c>
      <c r="F73" s="199"/>
      <c r="G73" s="199"/>
      <c r="H73" s="199"/>
      <c r="I73" s="199"/>
      <c r="J73" s="199"/>
      <c r="K73" s="199"/>
      <c r="L73" s="199"/>
      <c r="M73" s="199"/>
      <c r="N73" s="204"/>
      <c r="O73" s="204"/>
      <c r="P73" s="204"/>
      <c r="Q73" s="204"/>
      <c r="R73" s="199"/>
      <c r="S73" s="199"/>
      <c r="T73" s="199"/>
      <c r="U73" s="199"/>
      <c r="V73" s="199"/>
      <c r="W73" s="199"/>
      <c r="X73" s="199"/>
      <c r="Y73" s="199"/>
      <c r="Z73" s="200"/>
      <c r="AA73" s="200"/>
      <c r="AB73" s="200"/>
      <c r="AC73" s="200"/>
      <c r="AD73" s="200"/>
      <c r="AE73" s="200"/>
      <c r="AF73" s="200"/>
      <c r="AG73" s="200" t="s">
        <v>136</v>
      </c>
      <c r="AH73" s="200" t="n">
        <v>0</v>
      </c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</row>
    <row r="74" customFormat="false" ht="22.5" hidden="false" customHeight="false" outlineLevel="1" collapsed="false">
      <c r="A74" s="191" t="n">
        <v>29</v>
      </c>
      <c r="B74" s="192" t="s">
        <v>223</v>
      </c>
      <c r="C74" s="193" t="s">
        <v>224</v>
      </c>
      <c r="D74" s="194" t="s">
        <v>132</v>
      </c>
      <c r="E74" s="195" t="n">
        <v>125</v>
      </c>
      <c r="F74" s="196"/>
      <c r="G74" s="197" t="n">
        <f aca="false">ROUND(E74*F74,2)</f>
        <v>0</v>
      </c>
      <c r="H74" s="196"/>
      <c r="I74" s="197" t="n">
        <f aca="false">ROUND(E74*H74,2)</f>
        <v>0</v>
      </c>
      <c r="J74" s="196"/>
      <c r="K74" s="197" t="n">
        <f aca="false">ROUND(E74*J74,2)</f>
        <v>0</v>
      </c>
      <c r="L74" s="197" t="n">
        <v>21</v>
      </c>
      <c r="M74" s="197" t="n">
        <f aca="false">G74*(1+L74/100)</f>
        <v>0</v>
      </c>
      <c r="N74" s="195" t="n">
        <v>0.552</v>
      </c>
      <c r="O74" s="195" t="n">
        <f aca="false">ROUND(E74*N74,2)</f>
        <v>69</v>
      </c>
      <c r="P74" s="195" t="n">
        <v>0</v>
      </c>
      <c r="Q74" s="195" t="n">
        <f aca="false">ROUND(E74*P74,2)</f>
        <v>0</v>
      </c>
      <c r="R74" s="197" t="s">
        <v>133</v>
      </c>
      <c r="S74" s="197" t="s">
        <v>118</v>
      </c>
      <c r="T74" s="198" t="s">
        <v>118</v>
      </c>
      <c r="U74" s="199" t="n">
        <v>0.032</v>
      </c>
      <c r="V74" s="199" t="n">
        <f aca="false">ROUND(E74*U74,2)</f>
        <v>4</v>
      </c>
      <c r="W74" s="199"/>
      <c r="X74" s="199" t="s">
        <v>119</v>
      </c>
      <c r="Y74" s="199" t="s">
        <v>120</v>
      </c>
      <c r="Z74" s="200"/>
      <c r="AA74" s="200"/>
      <c r="AB74" s="200"/>
      <c r="AC74" s="200"/>
      <c r="AD74" s="200"/>
      <c r="AE74" s="200"/>
      <c r="AF74" s="200"/>
      <c r="AG74" s="200" t="s">
        <v>161</v>
      </c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</row>
    <row r="75" customFormat="false" ht="12.75" hidden="false" customHeight="false" outlineLevel="2" collapsed="false">
      <c r="A75" s="201"/>
      <c r="B75" s="202"/>
      <c r="C75" s="206" t="s">
        <v>225</v>
      </c>
      <c r="D75" s="207"/>
      <c r="E75" s="208" t="n">
        <v>125</v>
      </c>
      <c r="F75" s="199"/>
      <c r="G75" s="199"/>
      <c r="H75" s="199"/>
      <c r="I75" s="199"/>
      <c r="J75" s="199"/>
      <c r="K75" s="199"/>
      <c r="L75" s="199"/>
      <c r="M75" s="199"/>
      <c r="N75" s="204"/>
      <c r="O75" s="204"/>
      <c r="P75" s="204"/>
      <c r="Q75" s="204"/>
      <c r="R75" s="199"/>
      <c r="S75" s="199"/>
      <c r="T75" s="199"/>
      <c r="U75" s="199"/>
      <c r="V75" s="199"/>
      <c r="W75" s="199"/>
      <c r="X75" s="199"/>
      <c r="Y75" s="199"/>
      <c r="Z75" s="200"/>
      <c r="AA75" s="200"/>
      <c r="AB75" s="200"/>
      <c r="AC75" s="200"/>
      <c r="AD75" s="200"/>
      <c r="AE75" s="200"/>
      <c r="AF75" s="200"/>
      <c r="AG75" s="200" t="s">
        <v>136</v>
      </c>
      <c r="AH75" s="200" t="n">
        <v>0</v>
      </c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</row>
    <row r="76" customFormat="false" ht="12.75" hidden="false" customHeight="false" outlineLevel="1" collapsed="false">
      <c r="A76" s="191" t="n">
        <v>30</v>
      </c>
      <c r="B76" s="192" t="s">
        <v>226</v>
      </c>
      <c r="C76" s="193" t="s">
        <v>227</v>
      </c>
      <c r="D76" s="194" t="s">
        <v>132</v>
      </c>
      <c r="E76" s="195" t="n">
        <v>1121</v>
      </c>
      <c r="F76" s="196"/>
      <c r="G76" s="197" t="n">
        <f aca="false">ROUND(E76*F76,2)</f>
        <v>0</v>
      </c>
      <c r="H76" s="196"/>
      <c r="I76" s="197" t="n">
        <f aca="false">ROUND(E76*H76,2)</f>
        <v>0</v>
      </c>
      <c r="J76" s="196"/>
      <c r="K76" s="197" t="n">
        <f aca="false">ROUND(E76*J76,2)</f>
        <v>0</v>
      </c>
      <c r="L76" s="197" t="n">
        <v>21</v>
      </c>
      <c r="M76" s="197" t="n">
        <f aca="false">G76*(1+L76/100)</f>
        <v>0</v>
      </c>
      <c r="N76" s="195" t="n">
        <v>0.05909</v>
      </c>
      <c r="O76" s="195" t="n">
        <f aca="false">ROUND(E76*N76,2)</f>
        <v>66.24</v>
      </c>
      <c r="P76" s="195" t="n">
        <v>0</v>
      </c>
      <c r="Q76" s="195" t="n">
        <f aca="false">ROUND(E76*P76,2)</f>
        <v>0</v>
      </c>
      <c r="R76" s="197" t="s">
        <v>133</v>
      </c>
      <c r="S76" s="197" t="s">
        <v>118</v>
      </c>
      <c r="T76" s="198" t="s">
        <v>118</v>
      </c>
      <c r="U76" s="199" t="n">
        <v>0.02</v>
      </c>
      <c r="V76" s="199" t="n">
        <f aca="false">ROUND(E76*U76,2)</f>
        <v>22.42</v>
      </c>
      <c r="W76" s="199"/>
      <c r="X76" s="199" t="s">
        <v>119</v>
      </c>
      <c r="Y76" s="199" t="s">
        <v>120</v>
      </c>
      <c r="Z76" s="200"/>
      <c r="AA76" s="200"/>
      <c r="AB76" s="200"/>
      <c r="AC76" s="200"/>
      <c r="AD76" s="200"/>
      <c r="AE76" s="200"/>
      <c r="AF76" s="200"/>
      <c r="AG76" s="200" t="s">
        <v>121</v>
      </c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</row>
    <row r="77" customFormat="false" ht="22.5" hidden="false" customHeight="true" outlineLevel="2" collapsed="false">
      <c r="A77" s="201"/>
      <c r="B77" s="202"/>
      <c r="C77" s="203" t="s">
        <v>228</v>
      </c>
      <c r="D77" s="203"/>
      <c r="E77" s="203"/>
      <c r="F77" s="203"/>
      <c r="G77" s="203"/>
      <c r="H77" s="199"/>
      <c r="I77" s="199"/>
      <c r="J77" s="199"/>
      <c r="K77" s="199"/>
      <c r="L77" s="199"/>
      <c r="M77" s="199"/>
      <c r="N77" s="204"/>
      <c r="O77" s="204"/>
      <c r="P77" s="204"/>
      <c r="Q77" s="204"/>
      <c r="R77" s="199"/>
      <c r="S77" s="199"/>
      <c r="T77" s="199"/>
      <c r="U77" s="199"/>
      <c r="V77" s="199"/>
      <c r="W77" s="199"/>
      <c r="X77" s="199"/>
      <c r="Y77" s="199"/>
      <c r="Z77" s="200"/>
      <c r="AA77" s="200"/>
      <c r="AB77" s="200"/>
      <c r="AC77" s="200"/>
      <c r="AD77" s="200"/>
      <c r="AE77" s="200"/>
      <c r="AF77" s="200"/>
      <c r="AG77" s="200" t="s">
        <v>123</v>
      </c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5" t="str">
        <f aca="false">C77</f>
        <v>jako podklad pro nový kryt, s vyrovnáním profilu v příčném i podélném směru, s vlhčením a zhutněním, s doplněním kamenivem drceným, jeho rozprostřením a zhutněním</v>
      </c>
      <c r="BB77" s="200"/>
      <c r="BC77" s="200"/>
      <c r="BD77" s="200"/>
      <c r="BE77" s="200"/>
      <c r="BF77" s="200"/>
      <c r="BG77" s="200"/>
      <c r="BH77" s="200"/>
    </row>
    <row r="78" customFormat="false" ht="12.75" hidden="false" customHeight="false" outlineLevel="1" collapsed="false">
      <c r="A78" s="191" t="n">
        <v>31</v>
      </c>
      <c r="B78" s="192" t="s">
        <v>229</v>
      </c>
      <c r="C78" s="193" t="s">
        <v>230</v>
      </c>
      <c r="D78" s="194" t="s">
        <v>132</v>
      </c>
      <c r="E78" s="195" t="n">
        <v>736</v>
      </c>
      <c r="F78" s="196"/>
      <c r="G78" s="197" t="n">
        <f aca="false">ROUND(E78*F78,2)</f>
        <v>0</v>
      </c>
      <c r="H78" s="196"/>
      <c r="I78" s="197" t="n">
        <f aca="false">ROUND(E78*H78,2)</f>
        <v>0</v>
      </c>
      <c r="J78" s="196"/>
      <c r="K78" s="197" t="n">
        <f aca="false">ROUND(E78*J78,2)</f>
        <v>0</v>
      </c>
      <c r="L78" s="197" t="n">
        <v>21</v>
      </c>
      <c r="M78" s="197" t="n">
        <f aca="false">G78*(1+L78/100)</f>
        <v>0</v>
      </c>
      <c r="N78" s="195" t="n">
        <v>0.0002</v>
      </c>
      <c r="O78" s="195" t="n">
        <f aca="false">ROUND(E78*N78,2)</f>
        <v>0.15</v>
      </c>
      <c r="P78" s="195" t="n">
        <v>0</v>
      </c>
      <c r="Q78" s="195" t="n">
        <f aca="false">ROUND(E78*P78,2)</f>
        <v>0</v>
      </c>
      <c r="R78" s="197" t="s">
        <v>133</v>
      </c>
      <c r="S78" s="197" t="s">
        <v>118</v>
      </c>
      <c r="T78" s="198" t="s">
        <v>118</v>
      </c>
      <c r="U78" s="199" t="n">
        <v>0.002</v>
      </c>
      <c r="V78" s="199" t="n">
        <f aca="false">ROUND(E78*U78,2)</f>
        <v>1.47</v>
      </c>
      <c r="W78" s="199"/>
      <c r="X78" s="199" t="s">
        <v>119</v>
      </c>
      <c r="Y78" s="199" t="s">
        <v>120</v>
      </c>
      <c r="Z78" s="200"/>
      <c r="AA78" s="200"/>
      <c r="AB78" s="200"/>
      <c r="AC78" s="200"/>
      <c r="AD78" s="200"/>
      <c r="AE78" s="200"/>
      <c r="AF78" s="200"/>
      <c r="AG78" s="200" t="s">
        <v>121</v>
      </c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</row>
    <row r="79" customFormat="false" ht="12.75" hidden="false" customHeight="true" outlineLevel="2" collapsed="false">
      <c r="A79" s="201"/>
      <c r="B79" s="202"/>
      <c r="C79" s="203" t="s">
        <v>231</v>
      </c>
      <c r="D79" s="203"/>
      <c r="E79" s="203"/>
      <c r="F79" s="203"/>
      <c r="G79" s="203"/>
      <c r="H79" s="199"/>
      <c r="I79" s="199"/>
      <c r="J79" s="199"/>
      <c r="K79" s="199"/>
      <c r="L79" s="199"/>
      <c r="M79" s="199"/>
      <c r="N79" s="204"/>
      <c r="O79" s="204"/>
      <c r="P79" s="204"/>
      <c r="Q79" s="204"/>
      <c r="R79" s="199"/>
      <c r="S79" s="199"/>
      <c r="T79" s="199"/>
      <c r="U79" s="199"/>
      <c r="V79" s="199"/>
      <c r="W79" s="199"/>
      <c r="X79" s="199"/>
      <c r="Y79" s="199"/>
      <c r="Z79" s="200"/>
      <c r="AA79" s="200"/>
      <c r="AB79" s="200"/>
      <c r="AC79" s="200"/>
      <c r="AD79" s="200"/>
      <c r="AE79" s="200"/>
      <c r="AF79" s="200"/>
      <c r="AG79" s="200" t="s">
        <v>123</v>
      </c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</row>
    <row r="80" customFormat="false" ht="22.5" hidden="false" customHeight="false" outlineLevel="1" collapsed="false">
      <c r="A80" s="191" t="n">
        <v>32</v>
      </c>
      <c r="B80" s="192" t="s">
        <v>232</v>
      </c>
      <c r="C80" s="193" t="s">
        <v>233</v>
      </c>
      <c r="D80" s="194" t="s">
        <v>132</v>
      </c>
      <c r="E80" s="195" t="n">
        <v>736</v>
      </c>
      <c r="F80" s="196"/>
      <c r="G80" s="197" t="n">
        <f aca="false">ROUND(E80*F80,2)</f>
        <v>0</v>
      </c>
      <c r="H80" s="196"/>
      <c r="I80" s="197" t="n">
        <f aca="false">ROUND(E80*H80,2)</f>
        <v>0</v>
      </c>
      <c r="J80" s="196"/>
      <c r="K80" s="197" t="n">
        <f aca="false">ROUND(E80*J80,2)</f>
        <v>0</v>
      </c>
      <c r="L80" s="197" t="n">
        <v>21</v>
      </c>
      <c r="M80" s="197" t="n">
        <f aca="false">G80*(1+L80/100)</f>
        <v>0</v>
      </c>
      <c r="N80" s="195" t="n">
        <v>0.10373</v>
      </c>
      <c r="O80" s="195" t="n">
        <f aca="false">ROUND(E80*N80,2)</f>
        <v>76.35</v>
      </c>
      <c r="P80" s="195" t="n">
        <v>0</v>
      </c>
      <c r="Q80" s="195" t="n">
        <f aca="false">ROUND(E80*P80,2)</f>
        <v>0</v>
      </c>
      <c r="R80" s="197" t="s">
        <v>133</v>
      </c>
      <c r="S80" s="197" t="s">
        <v>118</v>
      </c>
      <c r="T80" s="198" t="s">
        <v>118</v>
      </c>
      <c r="U80" s="199" t="n">
        <v>0.02</v>
      </c>
      <c r="V80" s="199" t="n">
        <f aca="false">ROUND(E80*U80,2)</f>
        <v>14.72</v>
      </c>
      <c r="W80" s="199"/>
      <c r="X80" s="199" t="s">
        <v>119</v>
      </c>
      <c r="Y80" s="199" t="s">
        <v>120</v>
      </c>
      <c r="Z80" s="200"/>
      <c r="AA80" s="200"/>
      <c r="AB80" s="200"/>
      <c r="AC80" s="200"/>
      <c r="AD80" s="200"/>
      <c r="AE80" s="200"/>
      <c r="AF80" s="200"/>
      <c r="AG80" s="200" t="s">
        <v>121</v>
      </c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</row>
    <row r="81" customFormat="false" ht="22.5" hidden="false" customHeight="false" outlineLevel="1" collapsed="false">
      <c r="A81" s="191" t="n">
        <v>33</v>
      </c>
      <c r="B81" s="192" t="s">
        <v>234</v>
      </c>
      <c r="C81" s="193" t="s">
        <v>235</v>
      </c>
      <c r="D81" s="194" t="s">
        <v>132</v>
      </c>
      <c r="E81" s="195" t="n">
        <v>736</v>
      </c>
      <c r="F81" s="196"/>
      <c r="G81" s="197" t="n">
        <f aca="false">ROUND(E81*F81,2)</f>
        <v>0</v>
      </c>
      <c r="H81" s="196"/>
      <c r="I81" s="197" t="n">
        <f aca="false">ROUND(E81*H81,2)</f>
        <v>0</v>
      </c>
      <c r="J81" s="196"/>
      <c r="K81" s="197" t="n">
        <f aca="false">ROUND(E81*J81,2)</f>
        <v>0</v>
      </c>
      <c r="L81" s="197" t="n">
        <v>21</v>
      </c>
      <c r="M81" s="197" t="n">
        <f aca="false">G81*(1+L81/100)</f>
        <v>0</v>
      </c>
      <c r="N81" s="195" t="n">
        <v>0.18152</v>
      </c>
      <c r="O81" s="195" t="n">
        <f aca="false">ROUND(E81*N81,2)</f>
        <v>133.6</v>
      </c>
      <c r="P81" s="195" t="n">
        <v>0</v>
      </c>
      <c r="Q81" s="195" t="n">
        <f aca="false">ROUND(E81*P81,2)</f>
        <v>0</v>
      </c>
      <c r="R81" s="197" t="s">
        <v>133</v>
      </c>
      <c r="S81" s="197" t="s">
        <v>118</v>
      </c>
      <c r="T81" s="198" t="s">
        <v>118</v>
      </c>
      <c r="U81" s="199" t="n">
        <v>0.03</v>
      </c>
      <c r="V81" s="199" t="n">
        <f aca="false">ROUND(E81*U81,2)</f>
        <v>22.08</v>
      </c>
      <c r="W81" s="199"/>
      <c r="X81" s="199" t="s">
        <v>119</v>
      </c>
      <c r="Y81" s="199" t="s">
        <v>120</v>
      </c>
      <c r="Z81" s="200"/>
      <c r="AA81" s="200"/>
      <c r="AB81" s="200"/>
      <c r="AC81" s="200"/>
      <c r="AD81" s="200"/>
      <c r="AE81" s="200"/>
      <c r="AF81" s="200"/>
      <c r="AG81" s="200" t="s">
        <v>121</v>
      </c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</row>
    <row r="82" customFormat="false" ht="12.75" hidden="false" customHeight="false" outlineLevel="1" collapsed="false">
      <c r="A82" s="191" t="n">
        <v>34</v>
      </c>
      <c r="B82" s="192" t="s">
        <v>236</v>
      </c>
      <c r="C82" s="193" t="s">
        <v>237</v>
      </c>
      <c r="D82" s="194" t="s">
        <v>132</v>
      </c>
      <c r="E82" s="195" t="n">
        <v>9</v>
      </c>
      <c r="F82" s="196"/>
      <c r="G82" s="197" t="n">
        <f aca="false">ROUND(E82*F82,2)</f>
        <v>0</v>
      </c>
      <c r="H82" s="196"/>
      <c r="I82" s="197" t="n">
        <f aca="false">ROUND(E82*H82,2)</f>
        <v>0</v>
      </c>
      <c r="J82" s="196"/>
      <c r="K82" s="197" t="n">
        <f aca="false">ROUND(E82*J82,2)</f>
        <v>0</v>
      </c>
      <c r="L82" s="197" t="n">
        <v>21</v>
      </c>
      <c r="M82" s="197" t="n">
        <f aca="false">G82*(1+L82/100)</f>
        <v>0</v>
      </c>
      <c r="N82" s="195" t="n">
        <v>0.31388</v>
      </c>
      <c r="O82" s="195" t="n">
        <f aca="false">ROUND(E82*N82,2)</f>
        <v>2.82</v>
      </c>
      <c r="P82" s="195" t="n">
        <v>0</v>
      </c>
      <c r="Q82" s="195" t="n">
        <f aca="false">ROUND(E82*P82,2)</f>
        <v>0</v>
      </c>
      <c r="R82" s="197" t="s">
        <v>133</v>
      </c>
      <c r="S82" s="197" t="s">
        <v>118</v>
      </c>
      <c r="T82" s="198" t="s">
        <v>118</v>
      </c>
      <c r="U82" s="199" t="n">
        <v>1.144</v>
      </c>
      <c r="V82" s="199" t="n">
        <f aca="false">ROUND(E82*U82,2)</f>
        <v>10.3</v>
      </c>
      <c r="W82" s="199"/>
      <c r="X82" s="199" t="s">
        <v>119</v>
      </c>
      <c r="Y82" s="199" t="s">
        <v>120</v>
      </c>
      <c r="Z82" s="200"/>
      <c r="AA82" s="200"/>
      <c r="AB82" s="200"/>
      <c r="AC82" s="200"/>
      <c r="AD82" s="200"/>
      <c r="AE82" s="200"/>
      <c r="AF82" s="200"/>
      <c r="AG82" s="200" t="s">
        <v>121</v>
      </c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</row>
    <row r="83" customFormat="false" ht="12.75" hidden="false" customHeight="true" outlineLevel="2" collapsed="false">
      <c r="A83" s="201"/>
      <c r="B83" s="202"/>
      <c r="C83" s="203" t="s">
        <v>238</v>
      </c>
      <c r="D83" s="203"/>
      <c r="E83" s="203"/>
      <c r="F83" s="203"/>
      <c r="G83" s="203"/>
      <c r="H83" s="199"/>
      <c r="I83" s="199"/>
      <c r="J83" s="199"/>
      <c r="K83" s="199"/>
      <c r="L83" s="199"/>
      <c r="M83" s="199"/>
      <c r="N83" s="204"/>
      <c r="O83" s="204"/>
      <c r="P83" s="204"/>
      <c r="Q83" s="204"/>
      <c r="R83" s="199"/>
      <c r="S83" s="199"/>
      <c r="T83" s="199"/>
      <c r="U83" s="199"/>
      <c r="V83" s="199"/>
      <c r="W83" s="199"/>
      <c r="X83" s="199"/>
      <c r="Y83" s="199"/>
      <c r="Z83" s="200"/>
      <c r="AA83" s="200"/>
      <c r="AB83" s="200"/>
      <c r="AC83" s="200"/>
      <c r="AD83" s="200"/>
      <c r="AE83" s="200"/>
      <c r="AF83" s="200"/>
      <c r="AG83" s="200" t="s">
        <v>123</v>
      </c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5" t="str">
        <f aca="false">C83</f>
        <v>s provedením lože do 50 mm, s vyplněním spár, s dvojím beraněním a se smetením přebytečného materiálu na krajnici</v>
      </c>
      <c r="BB83" s="200"/>
      <c r="BC83" s="200"/>
      <c r="BD83" s="200"/>
      <c r="BE83" s="200"/>
      <c r="BF83" s="200"/>
      <c r="BG83" s="200"/>
      <c r="BH83" s="200"/>
    </row>
    <row r="84" customFormat="false" ht="22.5" hidden="false" customHeight="false" outlineLevel="1" collapsed="false">
      <c r="A84" s="191" t="n">
        <v>35</v>
      </c>
      <c r="B84" s="192" t="s">
        <v>239</v>
      </c>
      <c r="C84" s="193" t="s">
        <v>240</v>
      </c>
      <c r="D84" s="194" t="s">
        <v>132</v>
      </c>
      <c r="E84" s="195" t="n">
        <v>362</v>
      </c>
      <c r="F84" s="196"/>
      <c r="G84" s="197" t="n">
        <f aca="false">ROUND(E84*F84,2)</f>
        <v>0</v>
      </c>
      <c r="H84" s="196"/>
      <c r="I84" s="197" t="n">
        <f aca="false">ROUND(E84*H84,2)</f>
        <v>0</v>
      </c>
      <c r="J84" s="196"/>
      <c r="K84" s="197" t="n">
        <f aca="false">ROUND(E84*J84,2)</f>
        <v>0</v>
      </c>
      <c r="L84" s="197" t="n">
        <v>21</v>
      </c>
      <c r="M84" s="197" t="n">
        <f aca="false">G84*(1+L84/100)</f>
        <v>0</v>
      </c>
      <c r="N84" s="195" t="n">
        <v>0.11</v>
      </c>
      <c r="O84" s="195" t="n">
        <f aca="false">ROUND(E84*N84,2)</f>
        <v>39.82</v>
      </c>
      <c r="P84" s="195" t="n">
        <v>0</v>
      </c>
      <c r="Q84" s="195" t="n">
        <f aca="false">ROUND(E84*P84,2)</f>
        <v>0</v>
      </c>
      <c r="R84" s="197" t="s">
        <v>133</v>
      </c>
      <c r="S84" s="197" t="s">
        <v>118</v>
      </c>
      <c r="T84" s="198" t="s">
        <v>118</v>
      </c>
      <c r="U84" s="199" t="n">
        <v>1.19</v>
      </c>
      <c r="V84" s="199" t="n">
        <f aca="false">ROUND(E84*U84,2)</f>
        <v>430.78</v>
      </c>
      <c r="W84" s="199"/>
      <c r="X84" s="199" t="s">
        <v>119</v>
      </c>
      <c r="Y84" s="199" t="s">
        <v>120</v>
      </c>
      <c r="Z84" s="200"/>
      <c r="AA84" s="200"/>
      <c r="AB84" s="200"/>
      <c r="AC84" s="200"/>
      <c r="AD84" s="200"/>
      <c r="AE84" s="200"/>
      <c r="AF84" s="200"/>
      <c r="AG84" s="200" t="s">
        <v>121</v>
      </c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</row>
    <row r="85" customFormat="false" ht="12.75" hidden="false" customHeight="true" outlineLevel="2" collapsed="false">
      <c r="A85" s="201"/>
      <c r="B85" s="202"/>
      <c r="C85" s="203" t="s">
        <v>238</v>
      </c>
      <c r="D85" s="203"/>
      <c r="E85" s="203"/>
      <c r="F85" s="203"/>
      <c r="G85" s="203"/>
      <c r="H85" s="199"/>
      <c r="I85" s="199"/>
      <c r="J85" s="199"/>
      <c r="K85" s="199"/>
      <c r="L85" s="199"/>
      <c r="M85" s="199"/>
      <c r="N85" s="204"/>
      <c r="O85" s="204"/>
      <c r="P85" s="204"/>
      <c r="Q85" s="204"/>
      <c r="R85" s="199"/>
      <c r="S85" s="199"/>
      <c r="T85" s="199"/>
      <c r="U85" s="199"/>
      <c r="V85" s="199"/>
      <c r="W85" s="199"/>
      <c r="X85" s="199"/>
      <c r="Y85" s="199"/>
      <c r="Z85" s="200"/>
      <c r="AA85" s="200"/>
      <c r="AB85" s="200"/>
      <c r="AC85" s="200"/>
      <c r="AD85" s="200"/>
      <c r="AE85" s="200"/>
      <c r="AF85" s="200"/>
      <c r="AG85" s="200" t="s">
        <v>123</v>
      </c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5" t="str">
        <f aca="false">C85</f>
        <v>s provedením lože do 50 mm, s vyplněním spár, s dvojím beraněním a se smetením přebytečného materiálu na krajnici</v>
      </c>
      <c r="BB85" s="200"/>
      <c r="BC85" s="200"/>
      <c r="BD85" s="200"/>
      <c r="BE85" s="200"/>
      <c r="BF85" s="200"/>
      <c r="BG85" s="200"/>
      <c r="BH85" s="200"/>
    </row>
    <row r="86" customFormat="false" ht="12.75" hidden="false" customHeight="false" outlineLevel="1" collapsed="false">
      <c r="A86" s="191" t="n">
        <v>36</v>
      </c>
      <c r="B86" s="192" t="s">
        <v>241</v>
      </c>
      <c r="C86" s="193" t="s">
        <v>242</v>
      </c>
      <c r="D86" s="194" t="s">
        <v>132</v>
      </c>
      <c r="E86" s="195" t="n">
        <v>888</v>
      </c>
      <c r="F86" s="196"/>
      <c r="G86" s="197" t="n">
        <f aca="false">ROUND(E86*F86,2)</f>
        <v>0</v>
      </c>
      <c r="H86" s="196"/>
      <c r="I86" s="197" t="n">
        <f aca="false">ROUND(E86*H86,2)</f>
        <v>0</v>
      </c>
      <c r="J86" s="196"/>
      <c r="K86" s="197" t="n">
        <f aca="false">ROUND(E86*J86,2)</f>
        <v>0</v>
      </c>
      <c r="L86" s="197" t="n">
        <v>21</v>
      </c>
      <c r="M86" s="197" t="n">
        <f aca="false">G86*(1+L86/100)</f>
        <v>0</v>
      </c>
      <c r="N86" s="195" t="n">
        <v>0.0739</v>
      </c>
      <c r="O86" s="195" t="n">
        <f aca="false">ROUND(E86*N86,2)</f>
        <v>65.62</v>
      </c>
      <c r="P86" s="195" t="n">
        <v>0</v>
      </c>
      <c r="Q86" s="195" t="n">
        <f aca="false">ROUND(E86*P86,2)</f>
        <v>0</v>
      </c>
      <c r="R86" s="197" t="s">
        <v>133</v>
      </c>
      <c r="S86" s="197" t="s">
        <v>118</v>
      </c>
      <c r="T86" s="198" t="s">
        <v>118</v>
      </c>
      <c r="U86" s="199" t="n">
        <v>0.48</v>
      </c>
      <c r="V86" s="199" t="n">
        <f aca="false">ROUND(E86*U86,2)</f>
        <v>426.24</v>
      </c>
      <c r="W86" s="199"/>
      <c r="X86" s="199" t="s">
        <v>119</v>
      </c>
      <c r="Y86" s="199" t="s">
        <v>120</v>
      </c>
      <c r="Z86" s="200"/>
      <c r="AA86" s="200"/>
      <c r="AB86" s="200"/>
      <c r="AC86" s="200"/>
      <c r="AD86" s="200"/>
      <c r="AE86" s="200"/>
      <c r="AF86" s="200"/>
      <c r="AG86" s="200" t="s">
        <v>161</v>
      </c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</row>
    <row r="87" customFormat="false" ht="22.5" hidden="false" customHeight="true" outlineLevel="2" collapsed="false">
      <c r="A87" s="201"/>
      <c r="B87" s="202"/>
      <c r="C87" s="203" t="s">
        <v>243</v>
      </c>
      <c r="D87" s="203"/>
      <c r="E87" s="203"/>
      <c r="F87" s="203"/>
      <c r="G87" s="203"/>
      <c r="H87" s="199"/>
      <c r="I87" s="199"/>
      <c r="J87" s="199"/>
      <c r="K87" s="199"/>
      <c r="L87" s="199"/>
      <c r="M87" s="199"/>
      <c r="N87" s="204"/>
      <c r="O87" s="204"/>
      <c r="P87" s="204"/>
      <c r="Q87" s="204"/>
      <c r="R87" s="199"/>
      <c r="S87" s="199"/>
      <c r="T87" s="199"/>
      <c r="U87" s="199"/>
      <c r="V87" s="199"/>
      <c r="W87" s="199"/>
      <c r="X87" s="199"/>
      <c r="Y87" s="199"/>
      <c r="Z87" s="200"/>
      <c r="AA87" s="200"/>
      <c r="AB87" s="200"/>
      <c r="AC87" s="200"/>
      <c r="AD87" s="200"/>
      <c r="AE87" s="200"/>
      <c r="AF87" s="200"/>
      <c r="AG87" s="200" t="s">
        <v>123</v>
      </c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5" t="str">
        <f aca="false">C87</f>
        <v>s provedením lože z kameniva drceného, s vyplněním spár, s dvojitým hutněním a se smetením přebytečného materiálu na krajnici. S dodáním hmot pro lože a výplň spár.</v>
      </c>
      <c r="BB87" s="200"/>
      <c r="BC87" s="200"/>
      <c r="BD87" s="200"/>
      <c r="BE87" s="200"/>
      <c r="BF87" s="200"/>
      <c r="BG87" s="200"/>
      <c r="BH87" s="200"/>
    </row>
    <row r="88" customFormat="false" ht="12.75" hidden="false" customHeight="false" outlineLevel="2" collapsed="false">
      <c r="A88" s="201"/>
      <c r="B88" s="202"/>
      <c r="C88" s="206" t="s">
        <v>244</v>
      </c>
      <c r="D88" s="207"/>
      <c r="E88" s="208" t="n">
        <v>302</v>
      </c>
      <c r="F88" s="199"/>
      <c r="G88" s="199"/>
      <c r="H88" s="199"/>
      <c r="I88" s="199"/>
      <c r="J88" s="199"/>
      <c r="K88" s="199"/>
      <c r="L88" s="199"/>
      <c r="M88" s="199"/>
      <c r="N88" s="204"/>
      <c r="O88" s="204"/>
      <c r="P88" s="204"/>
      <c r="Q88" s="204"/>
      <c r="R88" s="199"/>
      <c r="S88" s="199"/>
      <c r="T88" s="199"/>
      <c r="U88" s="199"/>
      <c r="V88" s="199"/>
      <c r="W88" s="199"/>
      <c r="X88" s="199"/>
      <c r="Y88" s="199"/>
      <c r="Z88" s="200"/>
      <c r="AA88" s="200"/>
      <c r="AB88" s="200"/>
      <c r="AC88" s="200"/>
      <c r="AD88" s="200"/>
      <c r="AE88" s="200"/>
      <c r="AF88" s="200"/>
      <c r="AG88" s="200" t="s">
        <v>136</v>
      </c>
      <c r="AH88" s="200" t="n">
        <v>0</v>
      </c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  <c r="AZ88" s="200"/>
      <c r="BA88" s="200"/>
      <c r="BB88" s="200"/>
      <c r="BC88" s="200"/>
      <c r="BD88" s="200"/>
      <c r="BE88" s="200"/>
      <c r="BF88" s="200"/>
      <c r="BG88" s="200"/>
      <c r="BH88" s="200"/>
    </row>
    <row r="89" customFormat="false" ht="12.75" hidden="false" customHeight="false" outlineLevel="3" collapsed="false">
      <c r="A89" s="201"/>
      <c r="B89" s="202"/>
      <c r="C89" s="206" t="s">
        <v>245</v>
      </c>
      <c r="D89" s="207"/>
      <c r="E89" s="208" t="n">
        <v>74</v>
      </c>
      <c r="F89" s="199"/>
      <c r="G89" s="199"/>
      <c r="H89" s="199"/>
      <c r="I89" s="199"/>
      <c r="J89" s="199"/>
      <c r="K89" s="199"/>
      <c r="L89" s="199"/>
      <c r="M89" s="199"/>
      <c r="N89" s="204"/>
      <c r="O89" s="204"/>
      <c r="P89" s="204"/>
      <c r="Q89" s="204"/>
      <c r="R89" s="199"/>
      <c r="S89" s="199"/>
      <c r="T89" s="199"/>
      <c r="U89" s="199"/>
      <c r="V89" s="199"/>
      <c r="W89" s="199"/>
      <c r="X89" s="199"/>
      <c r="Y89" s="199"/>
      <c r="Z89" s="200"/>
      <c r="AA89" s="200"/>
      <c r="AB89" s="200"/>
      <c r="AC89" s="200"/>
      <c r="AD89" s="200"/>
      <c r="AE89" s="200"/>
      <c r="AF89" s="200"/>
      <c r="AG89" s="200" t="s">
        <v>136</v>
      </c>
      <c r="AH89" s="200" t="n">
        <v>0</v>
      </c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  <c r="AZ89" s="200"/>
      <c r="BA89" s="200"/>
      <c r="BB89" s="200"/>
      <c r="BC89" s="200"/>
      <c r="BD89" s="200"/>
      <c r="BE89" s="200"/>
      <c r="BF89" s="200"/>
      <c r="BG89" s="200"/>
      <c r="BH89" s="200"/>
    </row>
    <row r="90" customFormat="false" ht="12.75" hidden="false" customHeight="false" outlineLevel="3" collapsed="false">
      <c r="A90" s="201"/>
      <c r="B90" s="202"/>
      <c r="C90" s="206" t="s">
        <v>246</v>
      </c>
      <c r="D90" s="207"/>
      <c r="E90" s="208" t="n">
        <v>11</v>
      </c>
      <c r="F90" s="199"/>
      <c r="G90" s="199"/>
      <c r="H90" s="199"/>
      <c r="I90" s="199"/>
      <c r="J90" s="199"/>
      <c r="K90" s="199"/>
      <c r="L90" s="199"/>
      <c r="M90" s="199"/>
      <c r="N90" s="204"/>
      <c r="O90" s="204"/>
      <c r="P90" s="204"/>
      <c r="Q90" s="204"/>
      <c r="R90" s="199"/>
      <c r="S90" s="199"/>
      <c r="T90" s="199"/>
      <c r="U90" s="199"/>
      <c r="V90" s="199"/>
      <c r="W90" s="199"/>
      <c r="X90" s="199"/>
      <c r="Y90" s="199"/>
      <c r="Z90" s="200"/>
      <c r="AA90" s="200"/>
      <c r="AB90" s="200"/>
      <c r="AC90" s="200"/>
      <c r="AD90" s="200"/>
      <c r="AE90" s="200"/>
      <c r="AF90" s="200"/>
      <c r="AG90" s="200" t="s">
        <v>136</v>
      </c>
      <c r="AH90" s="200" t="n">
        <v>0</v>
      </c>
      <c r="AI90" s="200"/>
      <c r="AJ90" s="200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</row>
    <row r="91" customFormat="false" ht="12.75" hidden="false" customHeight="false" outlineLevel="3" collapsed="false">
      <c r="A91" s="201"/>
      <c r="B91" s="202"/>
      <c r="C91" s="206" t="s">
        <v>247</v>
      </c>
      <c r="D91" s="207"/>
      <c r="E91" s="208" t="n">
        <v>501</v>
      </c>
      <c r="F91" s="199"/>
      <c r="G91" s="199"/>
      <c r="H91" s="199"/>
      <c r="I91" s="199"/>
      <c r="J91" s="199"/>
      <c r="K91" s="199"/>
      <c r="L91" s="199"/>
      <c r="M91" s="199"/>
      <c r="N91" s="204"/>
      <c r="O91" s="204"/>
      <c r="P91" s="204"/>
      <c r="Q91" s="204"/>
      <c r="R91" s="199"/>
      <c r="S91" s="199"/>
      <c r="T91" s="199"/>
      <c r="U91" s="199"/>
      <c r="V91" s="199"/>
      <c r="W91" s="199"/>
      <c r="X91" s="199"/>
      <c r="Y91" s="199"/>
      <c r="Z91" s="200"/>
      <c r="AA91" s="200"/>
      <c r="AB91" s="200"/>
      <c r="AC91" s="200"/>
      <c r="AD91" s="200"/>
      <c r="AE91" s="200"/>
      <c r="AF91" s="200"/>
      <c r="AG91" s="200" t="s">
        <v>136</v>
      </c>
      <c r="AH91" s="200" t="n">
        <v>0</v>
      </c>
      <c r="AI91" s="200"/>
      <c r="AJ91" s="200"/>
      <c r="AK91" s="200"/>
      <c r="AL91" s="200"/>
      <c r="AM91" s="200"/>
      <c r="AN91" s="200"/>
      <c r="AO91" s="200"/>
      <c r="AP91" s="200"/>
      <c r="AQ91" s="200"/>
      <c r="AR91" s="200"/>
      <c r="AS91" s="200"/>
      <c r="AT91" s="200"/>
      <c r="AU91" s="200"/>
      <c r="AV91" s="200"/>
      <c r="AW91" s="200"/>
      <c r="AX91" s="200"/>
      <c r="AY91" s="200"/>
      <c r="AZ91" s="200"/>
      <c r="BA91" s="200"/>
      <c r="BB91" s="200"/>
      <c r="BC91" s="200"/>
      <c r="BD91" s="200"/>
      <c r="BE91" s="200"/>
      <c r="BF91" s="200"/>
      <c r="BG91" s="200"/>
      <c r="BH91" s="200"/>
    </row>
    <row r="92" customFormat="false" ht="12.75" hidden="false" customHeight="false" outlineLevel="1" collapsed="false">
      <c r="A92" s="191" t="n">
        <v>37</v>
      </c>
      <c r="B92" s="192" t="s">
        <v>248</v>
      </c>
      <c r="C92" s="193" t="s">
        <v>249</v>
      </c>
      <c r="D92" s="194" t="s">
        <v>155</v>
      </c>
      <c r="E92" s="195" t="n">
        <v>244.8</v>
      </c>
      <c r="F92" s="196"/>
      <c r="G92" s="197" t="n">
        <f aca="false">ROUND(E92*F92,2)</f>
        <v>0</v>
      </c>
      <c r="H92" s="196"/>
      <c r="I92" s="197" t="n">
        <f aca="false">ROUND(E92*H92,2)</f>
        <v>0</v>
      </c>
      <c r="J92" s="196"/>
      <c r="K92" s="197" t="n">
        <f aca="false">ROUND(E92*J92,2)</f>
        <v>0</v>
      </c>
      <c r="L92" s="197" t="n">
        <v>21</v>
      </c>
      <c r="M92" s="197" t="n">
        <f aca="false">G92*(1+L92/100)</f>
        <v>0</v>
      </c>
      <c r="N92" s="195" t="n">
        <v>0.00036</v>
      </c>
      <c r="O92" s="195" t="n">
        <f aca="false">ROUND(E92*N92,2)</f>
        <v>0.09</v>
      </c>
      <c r="P92" s="195" t="n">
        <v>0</v>
      </c>
      <c r="Q92" s="195" t="n">
        <f aca="false">ROUND(E92*P92,2)</f>
        <v>0</v>
      </c>
      <c r="R92" s="197" t="s">
        <v>133</v>
      </c>
      <c r="S92" s="197" t="s">
        <v>118</v>
      </c>
      <c r="T92" s="198" t="s">
        <v>118</v>
      </c>
      <c r="U92" s="199" t="n">
        <v>0.43</v>
      </c>
      <c r="V92" s="199" t="n">
        <f aca="false">ROUND(E92*U92,2)</f>
        <v>105.26</v>
      </c>
      <c r="W92" s="199"/>
      <c r="X92" s="199" t="s">
        <v>119</v>
      </c>
      <c r="Y92" s="199" t="s">
        <v>120</v>
      </c>
      <c r="Z92" s="200"/>
      <c r="AA92" s="200"/>
      <c r="AB92" s="200"/>
      <c r="AC92" s="200"/>
      <c r="AD92" s="200"/>
      <c r="AE92" s="200"/>
      <c r="AF92" s="200"/>
      <c r="AG92" s="200" t="s">
        <v>121</v>
      </c>
      <c r="AH92" s="200"/>
      <c r="AI92" s="200"/>
      <c r="AJ92" s="200"/>
      <c r="AK92" s="200"/>
      <c r="AL92" s="200"/>
      <c r="AM92" s="200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00"/>
      <c r="BE92" s="200"/>
      <c r="BF92" s="200"/>
      <c r="BG92" s="200"/>
      <c r="BH92" s="200"/>
    </row>
    <row r="93" customFormat="false" ht="12.75" hidden="false" customHeight="false" outlineLevel="2" collapsed="false">
      <c r="A93" s="201"/>
      <c r="B93" s="202"/>
      <c r="C93" s="206" t="s">
        <v>250</v>
      </c>
      <c r="D93" s="207"/>
      <c r="E93" s="208" t="n">
        <v>78.8</v>
      </c>
      <c r="F93" s="199"/>
      <c r="G93" s="199"/>
      <c r="H93" s="199"/>
      <c r="I93" s="199"/>
      <c r="J93" s="199"/>
      <c r="K93" s="199"/>
      <c r="L93" s="199"/>
      <c r="M93" s="199"/>
      <c r="N93" s="204"/>
      <c r="O93" s="204"/>
      <c r="P93" s="204"/>
      <c r="Q93" s="204"/>
      <c r="R93" s="199"/>
      <c r="S93" s="199"/>
      <c r="T93" s="199"/>
      <c r="U93" s="199"/>
      <c r="V93" s="199"/>
      <c r="W93" s="199"/>
      <c r="X93" s="199"/>
      <c r="Y93" s="199"/>
      <c r="Z93" s="200"/>
      <c r="AA93" s="200"/>
      <c r="AB93" s="200"/>
      <c r="AC93" s="200"/>
      <c r="AD93" s="200"/>
      <c r="AE93" s="200"/>
      <c r="AF93" s="200"/>
      <c r="AG93" s="200" t="s">
        <v>136</v>
      </c>
      <c r="AH93" s="200" t="n">
        <v>0</v>
      </c>
      <c r="AI93" s="200"/>
      <c r="AJ93" s="200"/>
      <c r="AK93" s="200"/>
      <c r="AL93" s="200"/>
      <c r="AM93" s="200"/>
      <c r="AN93" s="200"/>
      <c r="AO93" s="200"/>
      <c r="AP93" s="200"/>
      <c r="AQ93" s="200"/>
      <c r="AR93" s="200"/>
      <c r="AS93" s="200"/>
      <c r="AT93" s="200"/>
      <c r="AU93" s="200"/>
      <c r="AV93" s="200"/>
      <c r="AW93" s="200"/>
      <c r="AX93" s="200"/>
      <c r="AY93" s="200"/>
      <c r="AZ93" s="200"/>
      <c r="BA93" s="200"/>
      <c r="BB93" s="200"/>
      <c r="BC93" s="200"/>
      <c r="BD93" s="200"/>
      <c r="BE93" s="200"/>
      <c r="BF93" s="200"/>
      <c r="BG93" s="200"/>
      <c r="BH93" s="200"/>
    </row>
    <row r="94" customFormat="false" ht="12.75" hidden="false" customHeight="false" outlineLevel="3" collapsed="false">
      <c r="A94" s="201"/>
      <c r="B94" s="202"/>
      <c r="C94" s="206" t="s">
        <v>251</v>
      </c>
      <c r="D94" s="207"/>
      <c r="E94" s="208" t="n">
        <v>166</v>
      </c>
      <c r="F94" s="199"/>
      <c r="G94" s="199"/>
      <c r="H94" s="199"/>
      <c r="I94" s="199"/>
      <c r="J94" s="199"/>
      <c r="K94" s="199"/>
      <c r="L94" s="199"/>
      <c r="M94" s="199"/>
      <c r="N94" s="204"/>
      <c r="O94" s="204"/>
      <c r="P94" s="204"/>
      <c r="Q94" s="204"/>
      <c r="R94" s="199"/>
      <c r="S94" s="199"/>
      <c r="T94" s="199"/>
      <c r="U94" s="199"/>
      <c r="V94" s="199"/>
      <c r="W94" s="199"/>
      <c r="X94" s="199"/>
      <c r="Y94" s="199"/>
      <c r="Z94" s="200"/>
      <c r="AA94" s="200"/>
      <c r="AB94" s="200"/>
      <c r="AC94" s="200"/>
      <c r="AD94" s="200"/>
      <c r="AE94" s="200"/>
      <c r="AF94" s="200"/>
      <c r="AG94" s="200" t="s">
        <v>136</v>
      </c>
      <c r="AH94" s="200" t="n">
        <v>0</v>
      </c>
      <c r="AI94" s="200"/>
      <c r="AJ94" s="200"/>
      <c r="AK94" s="200"/>
      <c r="AL94" s="200"/>
      <c r="AM94" s="200"/>
      <c r="AN94" s="200"/>
      <c r="AO94" s="200"/>
      <c r="AP94" s="200"/>
      <c r="AQ94" s="200"/>
      <c r="AR94" s="200"/>
      <c r="AS94" s="200"/>
      <c r="AT94" s="200"/>
      <c r="AU94" s="200"/>
      <c r="AV94" s="200"/>
      <c r="AW94" s="200"/>
      <c r="AX94" s="200"/>
      <c r="AY94" s="200"/>
      <c r="AZ94" s="200"/>
      <c r="BA94" s="200"/>
      <c r="BB94" s="200"/>
      <c r="BC94" s="200"/>
      <c r="BD94" s="200"/>
      <c r="BE94" s="200"/>
      <c r="BF94" s="200"/>
      <c r="BG94" s="200"/>
      <c r="BH94" s="200"/>
    </row>
    <row r="95" customFormat="false" ht="12.75" hidden="false" customHeight="false" outlineLevel="1" collapsed="false">
      <c r="A95" s="191" t="n">
        <v>38</v>
      </c>
      <c r="B95" s="192" t="s">
        <v>252</v>
      </c>
      <c r="C95" s="193" t="s">
        <v>253</v>
      </c>
      <c r="D95" s="194" t="s">
        <v>132</v>
      </c>
      <c r="E95" s="195" t="n">
        <v>7</v>
      </c>
      <c r="F95" s="196"/>
      <c r="G95" s="197" t="n">
        <f aca="false">ROUND(E95*F95,2)</f>
        <v>0</v>
      </c>
      <c r="H95" s="196"/>
      <c r="I95" s="197" t="n">
        <f aca="false">ROUND(E95*H95,2)</f>
        <v>0</v>
      </c>
      <c r="J95" s="196"/>
      <c r="K95" s="197" t="n">
        <f aca="false">ROUND(E95*J95,2)</f>
        <v>0</v>
      </c>
      <c r="L95" s="197" t="n">
        <v>21</v>
      </c>
      <c r="M95" s="197" t="n">
        <f aca="false">G95*(1+L95/100)</f>
        <v>0</v>
      </c>
      <c r="N95" s="195" t="n">
        <v>0.072</v>
      </c>
      <c r="O95" s="195" t="n">
        <f aca="false">ROUND(E95*N95,2)</f>
        <v>0.5</v>
      </c>
      <c r="P95" s="195" t="n">
        <v>0</v>
      </c>
      <c r="Q95" s="195" t="n">
        <f aca="false">ROUND(E95*P95,2)</f>
        <v>0</v>
      </c>
      <c r="R95" s="197" t="s">
        <v>133</v>
      </c>
      <c r="S95" s="197" t="s">
        <v>118</v>
      </c>
      <c r="T95" s="198" t="s">
        <v>118</v>
      </c>
      <c r="U95" s="199" t="n">
        <v>0.38</v>
      </c>
      <c r="V95" s="199" t="n">
        <f aca="false">ROUND(E95*U95,2)</f>
        <v>2.66</v>
      </c>
      <c r="W95" s="199"/>
      <c r="X95" s="199" t="s">
        <v>119</v>
      </c>
      <c r="Y95" s="199" t="s">
        <v>120</v>
      </c>
      <c r="Z95" s="200"/>
      <c r="AA95" s="200"/>
      <c r="AB95" s="200"/>
      <c r="AC95" s="200"/>
      <c r="AD95" s="200"/>
      <c r="AE95" s="200"/>
      <c r="AF95" s="200"/>
      <c r="AG95" s="200" t="s">
        <v>121</v>
      </c>
      <c r="AH95" s="200"/>
      <c r="AI95" s="200"/>
      <c r="AJ95" s="200"/>
      <c r="AK95" s="200"/>
      <c r="AL95" s="200"/>
      <c r="AM95" s="200"/>
      <c r="AN95" s="200"/>
      <c r="AO95" s="200"/>
      <c r="AP95" s="200"/>
      <c r="AQ95" s="200"/>
      <c r="AR95" s="200"/>
      <c r="AS95" s="200"/>
      <c r="AT95" s="200"/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</row>
    <row r="96" customFormat="false" ht="22.5" hidden="false" customHeight="true" outlineLevel="2" collapsed="false">
      <c r="A96" s="201"/>
      <c r="B96" s="202"/>
      <c r="C96" s="203" t="s">
        <v>254</v>
      </c>
      <c r="D96" s="203"/>
      <c r="E96" s="203"/>
      <c r="F96" s="203"/>
      <c r="G96" s="203"/>
      <c r="H96" s="199"/>
      <c r="I96" s="199"/>
      <c r="J96" s="199"/>
      <c r="K96" s="199"/>
      <c r="L96" s="199"/>
      <c r="M96" s="199"/>
      <c r="N96" s="204"/>
      <c r="O96" s="204"/>
      <c r="P96" s="204"/>
      <c r="Q96" s="204"/>
      <c r="R96" s="199"/>
      <c r="S96" s="199"/>
      <c r="T96" s="199"/>
      <c r="U96" s="199"/>
      <c r="V96" s="199"/>
      <c r="W96" s="199"/>
      <c r="X96" s="199"/>
      <c r="Y96" s="199"/>
      <c r="Z96" s="200"/>
      <c r="AA96" s="200"/>
      <c r="AB96" s="200"/>
      <c r="AC96" s="200"/>
      <c r="AD96" s="200"/>
      <c r="AE96" s="200"/>
      <c r="AF96" s="200"/>
      <c r="AG96" s="200" t="s">
        <v>123</v>
      </c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0"/>
      <c r="BA96" s="205" t="str">
        <f aca="false">C96</f>
        <v>komunikací pro pěší, z dlaždic betonových a teracových, do velikosti dlaždic 0,25 m2, s provedením lože do tl. 30 mm, s vyplněním spár a se smetením přebytečného materiálu na vzdálenost do 3 m</v>
      </c>
      <c r="BB96" s="200"/>
      <c r="BC96" s="200"/>
      <c r="BD96" s="200"/>
      <c r="BE96" s="200"/>
      <c r="BF96" s="200"/>
      <c r="BG96" s="200"/>
      <c r="BH96" s="200"/>
    </row>
    <row r="97" customFormat="false" ht="12.75" hidden="false" customHeight="false" outlineLevel="2" collapsed="false">
      <c r="A97" s="201"/>
      <c r="B97" s="202"/>
      <c r="C97" s="206" t="s">
        <v>255</v>
      </c>
      <c r="D97" s="207"/>
      <c r="E97" s="208" t="n">
        <v>7</v>
      </c>
      <c r="F97" s="199"/>
      <c r="G97" s="199"/>
      <c r="H97" s="199"/>
      <c r="I97" s="199"/>
      <c r="J97" s="199"/>
      <c r="K97" s="199"/>
      <c r="L97" s="199"/>
      <c r="M97" s="199"/>
      <c r="N97" s="204"/>
      <c r="O97" s="204"/>
      <c r="P97" s="204"/>
      <c r="Q97" s="204"/>
      <c r="R97" s="199"/>
      <c r="S97" s="199"/>
      <c r="T97" s="199"/>
      <c r="U97" s="199"/>
      <c r="V97" s="199"/>
      <c r="W97" s="199"/>
      <c r="X97" s="199"/>
      <c r="Y97" s="199"/>
      <c r="Z97" s="200"/>
      <c r="AA97" s="200"/>
      <c r="AB97" s="200"/>
      <c r="AC97" s="200"/>
      <c r="AD97" s="200"/>
      <c r="AE97" s="200"/>
      <c r="AF97" s="200"/>
      <c r="AG97" s="200" t="s">
        <v>136</v>
      </c>
      <c r="AH97" s="200" t="n">
        <v>0</v>
      </c>
      <c r="AI97" s="200"/>
      <c r="AJ97" s="200"/>
      <c r="AK97" s="200"/>
      <c r="AL97" s="200"/>
      <c r="AM97" s="200"/>
      <c r="AN97" s="200"/>
      <c r="AO97" s="200"/>
      <c r="AP97" s="200"/>
      <c r="AQ97" s="200"/>
      <c r="AR97" s="200"/>
      <c r="AS97" s="200"/>
      <c r="AT97" s="200"/>
      <c r="AU97" s="200"/>
      <c r="AV97" s="200"/>
      <c r="AW97" s="200"/>
      <c r="AX97" s="200"/>
      <c r="AY97" s="200"/>
      <c r="AZ97" s="200"/>
      <c r="BA97" s="200"/>
      <c r="BB97" s="200"/>
      <c r="BC97" s="200"/>
      <c r="BD97" s="200"/>
      <c r="BE97" s="200"/>
      <c r="BF97" s="200"/>
      <c r="BG97" s="200"/>
      <c r="BH97" s="200"/>
    </row>
    <row r="98" customFormat="false" ht="12.75" hidden="false" customHeight="false" outlineLevel="1" collapsed="false">
      <c r="A98" s="191" t="n">
        <v>39</v>
      </c>
      <c r="B98" s="192" t="s">
        <v>256</v>
      </c>
      <c r="C98" s="193" t="s">
        <v>257</v>
      </c>
      <c r="D98" s="194" t="s">
        <v>258</v>
      </c>
      <c r="E98" s="195" t="n">
        <v>35</v>
      </c>
      <c r="F98" s="196"/>
      <c r="G98" s="197" t="n">
        <f aca="false">ROUND(E98*F98,2)</f>
        <v>0</v>
      </c>
      <c r="H98" s="196"/>
      <c r="I98" s="197" t="n">
        <f aca="false">ROUND(E98*H98,2)</f>
        <v>0</v>
      </c>
      <c r="J98" s="196"/>
      <c r="K98" s="197" t="n">
        <f aca="false">ROUND(E98*J98,2)</f>
        <v>0</v>
      </c>
      <c r="L98" s="197" t="n">
        <v>21</v>
      </c>
      <c r="M98" s="197" t="n">
        <f aca="false">G98*(1+L98/100)</f>
        <v>0</v>
      </c>
      <c r="N98" s="195" t="n">
        <v>0</v>
      </c>
      <c r="O98" s="195" t="n">
        <f aca="false">ROUND(E98*N98,2)</f>
        <v>0</v>
      </c>
      <c r="P98" s="195" t="n">
        <v>0</v>
      </c>
      <c r="Q98" s="195" t="n">
        <f aca="false">ROUND(E98*P98,2)</f>
        <v>0</v>
      </c>
      <c r="R98" s="197"/>
      <c r="S98" s="197" t="s">
        <v>185</v>
      </c>
      <c r="T98" s="198" t="s">
        <v>186</v>
      </c>
      <c r="U98" s="199" t="n">
        <v>0</v>
      </c>
      <c r="V98" s="199" t="n">
        <f aca="false">ROUND(E98*U98,2)</f>
        <v>0</v>
      </c>
      <c r="W98" s="199"/>
      <c r="X98" s="199" t="s">
        <v>119</v>
      </c>
      <c r="Y98" s="199" t="s">
        <v>120</v>
      </c>
      <c r="Z98" s="200"/>
      <c r="AA98" s="200"/>
      <c r="AB98" s="200"/>
      <c r="AC98" s="200"/>
      <c r="AD98" s="200"/>
      <c r="AE98" s="200"/>
      <c r="AF98" s="200"/>
      <c r="AG98" s="200" t="s">
        <v>121</v>
      </c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  <c r="BG98" s="200"/>
      <c r="BH98" s="200"/>
    </row>
    <row r="99" customFormat="false" ht="12.75" hidden="false" customHeight="false" outlineLevel="1" collapsed="false">
      <c r="A99" s="191" t="n">
        <v>40</v>
      </c>
      <c r="B99" s="192" t="s">
        <v>259</v>
      </c>
      <c r="C99" s="193" t="s">
        <v>260</v>
      </c>
      <c r="D99" s="194" t="s">
        <v>132</v>
      </c>
      <c r="E99" s="195" t="n">
        <v>9.45</v>
      </c>
      <c r="F99" s="196"/>
      <c r="G99" s="197" t="n">
        <f aca="false">ROUND(E99*F99,2)</f>
        <v>0</v>
      </c>
      <c r="H99" s="196"/>
      <c r="I99" s="197" t="n">
        <f aca="false">ROUND(E99*H99,2)</f>
        <v>0</v>
      </c>
      <c r="J99" s="196"/>
      <c r="K99" s="197" t="n">
        <f aca="false">ROUND(E99*J99,2)</f>
        <v>0</v>
      </c>
      <c r="L99" s="197" t="n">
        <v>21</v>
      </c>
      <c r="M99" s="197" t="n">
        <f aca="false">G99*(1+L99/100)</f>
        <v>0</v>
      </c>
      <c r="N99" s="195" t="n">
        <v>0.2</v>
      </c>
      <c r="O99" s="195" t="n">
        <f aca="false">ROUND(E99*N99,2)</f>
        <v>1.89</v>
      </c>
      <c r="P99" s="195" t="n">
        <v>0</v>
      </c>
      <c r="Q99" s="195" t="n">
        <f aca="false">ROUND(E99*P99,2)</f>
        <v>0</v>
      </c>
      <c r="R99" s="197" t="s">
        <v>194</v>
      </c>
      <c r="S99" s="197" t="s">
        <v>118</v>
      </c>
      <c r="T99" s="198" t="s">
        <v>118</v>
      </c>
      <c r="U99" s="199" t="n">
        <v>0</v>
      </c>
      <c r="V99" s="199" t="n">
        <f aca="false">ROUND(E99*U99,2)</f>
        <v>0</v>
      </c>
      <c r="W99" s="199"/>
      <c r="X99" s="199" t="s">
        <v>195</v>
      </c>
      <c r="Y99" s="199" t="s">
        <v>120</v>
      </c>
      <c r="Z99" s="200"/>
      <c r="AA99" s="200"/>
      <c r="AB99" s="200"/>
      <c r="AC99" s="200"/>
      <c r="AD99" s="200"/>
      <c r="AE99" s="200"/>
      <c r="AF99" s="200"/>
      <c r="AG99" s="200" t="s">
        <v>261</v>
      </c>
      <c r="AH99" s="200"/>
      <c r="AI99" s="200"/>
      <c r="AJ99" s="200"/>
      <c r="AK99" s="200"/>
      <c r="AL99" s="200"/>
      <c r="AM99" s="200"/>
      <c r="AN99" s="200"/>
      <c r="AO99" s="200"/>
      <c r="AP99" s="200"/>
      <c r="AQ99" s="200"/>
      <c r="AR99" s="200"/>
      <c r="AS99" s="200"/>
      <c r="AT99" s="200"/>
      <c r="AU99" s="200"/>
      <c r="AV99" s="200"/>
      <c r="AW99" s="200"/>
      <c r="AX99" s="200"/>
      <c r="AY99" s="200"/>
      <c r="AZ99" s="200"/>
      <c r="BA99" s="200"/>
      <c r="BB99" s="200"/>
      <c r="BC99" s="200"/>
      <c r="BD99" s="200"/>
      <c r="BE99" s="200"/>
      <c r="BF99" s="200"/>
      <c r="BG99" s="200"/>
      <c r="BH99" s="200"/>
    </row>
    <row r="100" customFormat="false" ht="12.75" hidden="false" customHeight="false" outlineLevel="2" collapsed="false">
      <c r="A100" s="201"/>
      <c r="B100" s="202"/>
      <c r="C100" s="206" t="s">
        <v>262</v>
      </c>
      <c r="D100" s="207"/>
      <c r="E100" s="208" t="n">
        <v>9.45</v>
      </c>
      <c r="F100" s="199"/>
      <c r="G100" s="199"/>
      <c r="H100" s="199"/>
      <c r="I100" s="199"/>
      <c r="J100" s="199"/>
      <c r="K100" s="199"/>
      <c r="L100" s="199"/>
      <c r="M100" s="199"/>
      <c r="N100" s="204"/>
      <c r="O100" s="204"/>
      <c r="P100" s="204"/>
      <c r="Q100" s="204"/>
      <c r="R100" s="199"/>
      <c r="S100" s="199"/>
      <c r="T100" s="199"/>
      <c r="U100" s="199"/>
      <c r="V100" s="199"/>
      <c r="W100" s="199"/>
      <c r="X100" s="199"/>
      <c r="Y100" s="199"/>
      <c r="Z100" s="200"/>
      <c r="AA100" s="200"/>
      <c r="AB100" s="200"/>
      <c r="AC100" s="200"/>
      <c r="AD100" s="200"/>
      <c r="AE100" s="200"/>
      <c r="AF100" s="200"/>
      <c r="AG100" s="200" t="s">
        <v>136</v>
      </c>
      <c r="AH100" s="200" t="n">
        <v>0</v>
      </c>
      <c r="AI100" s="200"/>
      <c r="AJ100" s="200"/>
      <c r="AK100" s="200"/>
      <c r="AL100" s="200"/>
      <c r="AM100" s="200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0"/>
      <c r="BD100" s="200"/>
      <c r="BE100" s="200"/>
      <c r="BF100" s="200"/>
      <c r="BG100" s="200"/>
      <c r="BH100" s="200"/>
    </row>
    <row r="101" customFormat="false" ht="22.5" hidden="false" customHeight="false" outlineLevel="1" collapsed="false">
      <c r="A101" s="191" t="n">
        <v>41</v>
      </c>
      <c r="B101" s="192" t="s">
        <v>263</v>
      </c>
      <c r="C101" s="193" t="s">
        <v>264</v>
      </c>
      <c r="D101" s="194" t="s">
        <v>132</v>
      </c>
      <c r="E101" s="195" t="n">
        <v>317.1</v>
      </c>
      <c r="F101" s="196"/>
      <c r="G101" s="197" t="n">
        <f aca="false">ROUND(E101*F101,2)</f>
        <v>0</v>
      </c>
      <c r="H101" s="196"/>
      <c r="I101" s="197" t="n">
        <f aca="false">ROUND(E101*H101,2)</f>
        <v>0</v>
      </c>
      <c r="J101" s="196"/>
      <c r="K101" s="197" t="n">
        <f aca="false">ROUND(E101*J101,2)</f>
        <v>0</v>
      </c>
      <c r="L101" s="197" t="n">
        <v>21</v>
      </c>
      <c r="M101" s="197" t="n">
        <f aca="false">G101*(1+L101/100)</f>
        <v>0</v>
      </c>
      <c r="N101" s="195" t="n">
        <v>0.14479</v>
      </c>
      <c r="O101" s="195" t="n">
        <f aca="false">ROUND(E101*N101,2)</f>
        <v>45.91</v>
      </c>
      <c r="P101" s="195" t="n">
        <v>0</v>
      </c>
      <c r="Q101" s="195" t="n">
        <f aca="false">ROUND(E101*P101,2)</f>
        <v>0</v>
      </c>
      <c r="R101" s="197" t="s">
        <v>194</v>
      </c>
      <c r="S101" s="197" t="s">
        <v>118</v>
      </c>
      <c r="T101" s="198" t="s">
        <v>118</v>
      </c>
      <c r="U101" s="199" t="n">
        <v>0</v>
      </c>
      <c r="V101" s="199" t="n">
        <f aca="false">ROUND(E101*U101,2)</f>
        <v>0</v>
      </c>
      <c r="W101" s="199"/>
      <c r="X101" s="199" t="s">
        <v>195</v>
      </c>
      <c r="Y101" s="199" t="s">
        <v>120</v>
      </c>
      <c r="Z101" s="200"/>
      <c r="AA101" s="200"/>
      <c r="AB101" s="200"/>
      <c r="AC101" s="200"/>
      <c r="AD101" s="200"/>
      <c r="AE101" s="200"/>
      <c r="AF101" s="200"/>
      <c r="AG101" s="200" t="s">
        <v>261</v>
      </c>
      <c r="AH101" s="200"/>
      <c r="AI101" s="200"/>
      <c r="AJ101" s="200"/>
      <c r="AK101" s="200"/>
      <c r="AL101" s="200"/>
      <c r="AM101" s="200"/>
      <c r="AN101" s="200"/>
      <c r="AO101" s="200"/>
      <c r="AP101" s="200"/>
      <c r="AQ101" s="200"/>
      <c r="AR101" s="200"/>
      <c r="AS101" s="200"/>
      <c r="AT101" s="200"/>
      <c r="AU101" s="200"/>
      <c r="AV101" s="200"/>
      <c r="AW101" s="200"/>
      <c r="AX101" s="200"/>
      <c r="AY101" s="200"/>
      <c r="AZ101" s="200"/>
      <c r="BA101" s="200"/>
      <c r="BB101" s="200"/>
      <c r="BC101" s="200"/>
      <c r="BD101" s="200"/>
      <c r="BE101" s="200"/>
      <c r="BF101" s="200"/>
      <c r="BG101" s="200"/>
      <c r="BH101" s="200"/>
    </row>
    <row r="102" customFormat="false" ht="12.75" hidden="false" customHeight="false" outlineLevel="2" collapsed="false">
      <c r="A102" s="201"/>
      <c r="B102" s="202"/>
      <c r="C102" s="206" t="s">
        <v>265</v>
      </c>
      <c r="D102" s="207"/>
      <c r="E102" s="208" t="n">
        <v>317.1</v>
      </c>
      <c r="F102" s="199"/>
      <c r="G102" s="199"/>
      <c r="H102" s="199"/>
      <c r="I102" s="199"/>
      <c r="J102" s="199"/>
      <c r="K102" s="199"/>
      <c r="L102" s="199"/>
      <c r="M102" s="199"/>
      <c r="N102" s="204"/>
      <c r="O102" s="204"/>
      <c r="P102" s="204"/>
      <c r="Q102" s="204"/>
      <c r="R102" s="199"/>
      <c r="S102" s="199"/>
      <c r="T102" s="199"/>
      <c r="U102" s="199"/>
      <c r="V102" s="199"/>
      <c r="W102" s="199"/>
      <c r="X102" s="199"/>
      <c r="Y102" s="199"/>
      <c r="Z102" s="200"/>
      <c r="AA102" s="200"/>
      <c r="AB102" s="200"/>
      <c r="AC102" s="200"/>
      <c r="AD102" s="200"/>
      <c r="AE102" s="200"/>
      <c r="AF102" s="200"/>
      <c r="AG102" s="200" t="s">
        <v>136</v>
      </c>
      <c r="AH102" s="200" t="n">
        <v>0</v>
      </c>
      <c r="AI102" s="200"/>
      <c r="AJ102" s="200"/>
      <c r="AK102" s="200"/>
      <c r="AL102" s="200"/>
      <c r="AM102" s="200"/>
      <c r="AN102" s="200"/>
      <c r="AO102" s="200"/>
      <c r="AP102" s="200"/>
      <c r="AQ102" s="200"/>
      <c r="AR102" s="200"/>
      <c r="AS102" s="200"/>
      <c r="AT102" s="200"/>
      <c r="AU102" s="200"/>
      <c r="AV102" s="200"/>
      <c r="AW102" s="200"/>
      <c r="AX102" s="200"/>
      <c r="AY102" s="200"/>
      <c r="AZ102" s="200"/>
      <c r="BA102" s="200"/>
      <c r="BB102" s="200"/>
      <c r="BC102" s="200"/>
      <c r="BD102" s="200"/>
      <c r="BE102" s="200"/>
      <c r="BF102" s="200"/>
      <c r="BG102" s="200"/>
      <c r="BH102" s="200"/>
    </row>
    <row r="103" customFormat="false" ht="22.5" hidden="false" customHeight="false" outlineLevel="1" collapsed="false">
      <c r="A103" s="191" t="n">
        <v>42</v>
      </c>
      <c r="B103" s="192" t="s">
        <v>266</v>
      </c>
      <c r="C103" s="193" t="s">
        <v>267</v>
      </c>
      <c r="D103" s="194" t="s">
        <v>132</v>
      </c>
      <c r="E103" s="195" t="n">
        <v>526.05</v>
      </c>
      <c r="F103" s="196"/>
      <c r="G103" s="197" t="n">
        <f aca="false">ROUND(E103*F103,2)</f>
        <v>0</v>
      </c>
      <c r="H103" s="196"/>
      <c r="I103" s="197" t="n">
        <f aca="false">ROUND(E103*H103,2)</f>
        <v>0</v>
      </c>
      <c r="J103" s="196"/>
      <c r="K103" s="197" t="n">
        <f aca="false">ROUND(E103*J103,2)</f>
        <v>0</v>
      </c>
      <c r="L103" s="197" t="n">
        <v>21</v>
      </c>
      <c r="M103" s="197" t="n">
        <f aca="false">G103*(1+L103/100)</f>
        <v>0</v>
      </c>
      <c r="N103" s="195" t="n">
        <v>0.176</v>
      </c>
      <c r="O103" s="195" t="n">
        <f aca="false">ROUND(E103*N103,2)</f>
        <v>92.58</v>
      </c>
      <c r="P103" s="195" t="n">
        <v>0</v>
      </c>
      <c r="Q103" s="195" t="n">
        <f aca="false">ROUND(E103*P103,2)</f>
        <v>0</v>
      </c>
      <c r="R103" s="197" t="s">
        <v>194</v>
      </c>
      <c r="S103" s="197" t="s">
        <v>118</v>
      </c>
      <c r="T103" s="198" t="s">
        <v>118</v>
      </c>
      <c r="U103" s="199" t="n">
        <v>0</v>
      </c>
      <c r="V103" s="199" t="n">
        <f aca="false">ROUND(E103*U103,2)</f>
        <v>0</v>
      </c>
      <c r="W103" s="199"/>
      <c r="X103" s="199" t="s">
        <v>195</v>
      </c>
      <c r="Y103" s="199" t="s">
        <v>120</v>
      </c>
      <c r="Z103" s="200"/>
      <c r="AA103" s="200"/>
      <c r="AB103" s="200"/>
      <c r="AC103" s="200"/>
      <c r="AD103" s="200"/>
      <c r="AE103" s="200"/>
      <c r="AF103" s="200"/>
      <c r="AG103" s="200" t="s">
        <v>196</v>
      </c>
      <c r="AH103" s="200"/>
      <c r="AI103" s="200"/>
      <c r="AJ103" s="200"/>
      <c r="AK103" s="200"/>
      <c r="AL103" s="200"/>
      <c r="AM103" s="200"/>
      <c r="AN103" s="200"/>
      <c r="AO103" s="200"/>
      <c r="AP103" s="200"/>
      <c r="AQ103" s="200"/>
      <c r="AR103" s="200"/>
      <c r="AS103" s="200"/>
      <c r="AT103" s="200"/>
      <c r="AU103" s="200"/>
      <c r="AV103" s="200"/>
      <c r="AW103" s="200"/>
      <c r="AX103" s="200"/>
      <c r="AY103" s="200"/>
      <c r="AZ103" s="200"/>
      <c r="BA103" s="200"/>
      <c r="BB103" s="200"/>
      <c r="BC103" s="200"/>
      <c r="BD103" s="200"/>
      <c r="BE103" s="200"/>
      <c r="BF103" s="200"/>
      <c r="BG103" s="200"/>
      <c r="BH103" s="200"/>
    </row>
    <row r="104" customFormat="false" ht="12.75" hidden="false" customHeight="false" outlineLevel="2" collapsed="false">
      <c r="A104" s="201"/>
      <c r="B104" s="202"/>
      <c r="C104" s="206" t="s">
        <v>268</v>
      </c>
      <c r="D104" s="207"/>
      <c r="E104" s="208" t="n">
        <v>526.05</v>
      </c>
      <c r="F104" s="199"/>
      <c r="G104" s="199"/>
      <c r="H104" s="199"/>
      <c r="I104" s="199"/>
      <c r="J104" s="199"/>
      <c r="K104" s="199"/>
      <c r="L104" s="199"/>
      <c r="M104" s="199"/>
      <c r="N104" s="204"/>
      <c r="O104" s="204"/>
      <c r="P104" s="204"/>
      <c r="Q104" s="204"/>
      <c r="R104" s="199"/>
      <c r="S104" s="199"/>
      <c r="T104" s="199"/>
      <c r="U104" s="199"/>
      <c r="V104" s="199"/>
      <c r="W104" s="199"/>
      <c r="X104" s="199"/>
      <c r="Y104" s="199"/>
      <c r="Z104" s="200"/>
      <c r="AA104" s="200"/>
      <c r="AB104" s="200"/>
      <c r="AC104" s="200"/>
      <c r="AD104" s="200"/>
      <c r="AE104" s="200"/>
      <c r="AF104" s="200"/>
      <c r="AG104" s="200" t="s">
        <v>136</v>
      </c>
      <c r="AH104" s="200" t="n">
        <v>0</v>
      </c>
      <c r="AI104" s="200"/>
      <c r="AJ104" s="200"/>
      <c r="AK104" s="200"/>
      <c r="AL104" s="200"/>
      <c r="AM104" s="200"/>
      <c r="AN104" s="200"/>
      <c r="AO104" s="200"/>
      <c r="AP104" s="200"/>
      <c r="AQ104" s="200"/>
      <c r="AR104" s="200"/>
      <c r="AS104" s="200"/>
      <c r="AT104" s="200"/>
      <c r="AU104" s="200"/>
      <c r="AV104" s="200"/>
      <c r="AW104" s="200"/>
      <c r="AX104" s="200"/>
      <c r="AY104" s="200"/>
      <c r="AZ104" s="200"/>
      <c r="BA104" s="200"/>
      <c r="BB104" s="200"/>
      <c r="BC104" s="200"/>
      <c r="BD104" s="200"/>
      <c r="BE104" s="200"/>
      <c r="BF104" s="200"/>
      <c r="BG104" s="200"/>
      <c r="BH104" s="200"/>
    </row>
    <row r="105" customFormat="false" ht="22.5" hidden="false" customHeight="false" outlineLevel="1" collapsed="false">
      <c r="A105" s="191" t="n">
        <v>43</v>
      </c>
      <c r="B105" s="192" t="s">
        <v>269</v>
      </c>
      <c r="C105" s="193" t="s">
        <v>270</v>
      </c>
      <c r="D105" s="194" t="s">
        <v>132</v>
      </c>
      <c r="E105" s="195" t="n">
        <v>77.7</v>
      </c>
      <c r="F105" s="196"/>
      <c r="G105" s="197" t="n">
        <f aca="false">ROUND(E105*F105,2)</f>
        <v>0</v>
      </c>
      <c r="H105" s="196"/>
      <c r="I105" s="197" t="n">
        <f aca="false">ROUND(E105*H105,2)</f>
        <v>0</v>
      </c>
      <c r="J105" s="196"/>
      <c r="K105" s="197" t="n">
        <f aca="false">ROUND(E105*J105,2)</f>
        <v>0</v>
      </c>
      <c r="L105" s="197" t="n">
        <v>21</v>
      </c>
      <c r="M105" s="197" t="n">
        <f aca="false">G105*(1+L105/100)</f>
        <v>0</v>
      </c>
      <c r="N105" s="195" t="n">
        <v>0.176</v>
      </c>
      <c r="O105" s="195" t="n">
        <f aca="false">ROUND(E105*N105,2)</f>
        <v>13.68</v>
      </c>
      <c r="P105" s="195" t="n">
        <v>0</v>
      </c>
      <c r="Q105" s="195" t="n">
        <f aca="false">ROUND(E105*P105,2)</f>
        <v>0</v>
      </c>
      <c r="R105" s="197" t="s">
        <v>194</v>
      </c>
      <c r="S105" s="197" t="s">
        <v>118</v>
      </c>
      <c r="T105" s="198" t="s">
        <v>118</v>
      </c>
      <c r="U105" s="199" t="n">
        <v>0</v>
      </c>
      <c r="V105" s="199" t="n">
        <f aca="false">ROUND(E105*U105,2)</f>
        <v>0</v>
      </c>
      <c r="W105" s="199"/>
      <c r="X105" s="199" t="s">
        <v>195</v>
      </c>
      <c r="Y105" s="199" t="s">
        <v>120</v>
      </c>
      <c r="Z105" s="200"/>
      <c r="AA105" s="200"/>
      <c r="AB105" s="200"/>
      <c r="AC105" s="200"/>
      <c r="AD105" s="200"/>
      <c r="AE105" s="200"/>
      <c r="AF105" s="200"/>
      <c r="AG105" s="200" t="s">
        <v>196</v>
      </c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</row>
    <row r="106" customFormat="false" ht="12.75" hidden="false" customHeight="false" outlineLevel="2" collapsed="false">
      <c r="A106" s="201"/>
      <c r="B106" s="202"/>
      <c r="C106" s="206" t="s">
        <v>271</v>
      </c>
      <c r="D106" s="207"/>
      <c r="E106" s="208" t="n">
        <v>77.7</v>
      </c>
      <c r="F106" s="199"/>
      <c r="G106" s="199"/>
      <c r="H106" s="199"/>
      <c r="I106" s="199"/>
      <c r="J106" s="199"/>
      <c r="K106" s="199"/>
      <c r="L106" s="199"/>
      <c r="M106" s="199"/>
      <c r="N106" s="204"/>
      <c r="O106" s="204"/>
      <c r="P106" s="204"/>
      <c r="Q106" s="204"/>
      <c r="R106" s="199"/>
      <c r="S106" s="199"/>
      <c r="T106" s="199"/>
      <c r="U106" s="199"/>
      <c r="V106" s="199"/>
      <c r="W106" s="199"/>
      <c r="X106" s="199"/>
      <c r="Y106" s="199"/>
      <c r="Z106" s="200"/>
      <c r="AA106" s="200"/>
      <c r="AB106" s="200"/>
      <c r="AC106" s="200"/>
      <c r="AD106" s="200"/>
      <c r="AE106" s="200"/>
      <c r="AF106" s="200"/>
      <c r="AG106" s="200" t="s">
        <v>136</v>
      </c>
      <c r="AH106" s="200" t="n">
        <v>0</v>
      </c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</row>
    <row r="107" customFormat="false" ht="22.5" hidden="false" customHeight="false" outlineLevel="1" collapsed="false">
      <c r="A107" s="191" t="n">
        <v>44</v>
      </c>
      <c r="B107" s="192" t="s">
        <v>272</v>
      </c>
      <c r="C107" s="193" t="s">
        <v>273</v>
      </c>
      <c r="D107" s="194" t="s">
        <v>132</v>
      </c>
      <c r="E107" s="195" t="n">
        <v>11.55</v>
      </c>
      <c r="F107" s="196"/>
      <c r="G107" s="197" t="n">
        <f aca="false">ROUND(E107*F107,2)</f>
        <v>0</v>
      </c>
      <c r="H107" s="196"/>
      <c r="I107" s="197" t="n">
        <f aca="false">ROUND(E107*H107,2)</f>
        <v>0</v>
      </c>
      <c r="J107" s="196"/>
      <c r="K107" s="197" t="n">
        <f aca="false">ROUND(E107*J107,2)</f>
        <v>0</v>
      </c>
      <c r="L107" s="197" t="n">
        <v>21</v>
      </c>
      <c r="M107" s="197" t="n">
        <f aca="false">G107*(1+L107/100)</f>
        <v>0</v>
      </c>
      <c r="N107" s="195" t="n">
        <v>0.176</v>
      </c>
      <c r="O107" s="195" t="n">
        <f aca="false">ROUND(E107*N107,2)</f>
        <v>2.03</v>
      </c>
      <c r="P107" s="195" t="n">
        <v>0</v>
      </c>
      <c r="Q107" s="195" t="n">
        <f aca="false">ROUND(E107*P107,2)</f>
        <v>0</v>
      </c>
      <c r="R107" s="197" t="s">
        <v>194</v>
      </c>
      <c r="S107" s="197" t="s">
        <v>118</v>
      </c>
      <c r="T107" s="198" t="s">
        <v>118</v>
      </c>
      <c r="U107" s="199" t="n">
        <v>0</v>
      </c>
      <c r="V107" s="199" t="n">
        <f aca="false">ROUND(E107*U107,2)</f>
        <v>0</v>
      </c>
      <c r="W107" s="199"/>
      <c r="X107" s="199" t="s">
        <v>195</v>
      </c>
      <c r="Y107" s="199" t="s">
        <v>120</v>
      </c>
      <c r="Z107" s="200"/>
      <c r="AA107" s="200"/>
      <c r="AB107" s="200"/>
      <c r="AC107" s="200"/>
      <c r="AD107" s="200"/>
      <c r="AE107" s="200"/>
      <c r="AF107" s="200"/>
      <c r="AG107" s="200" t="s">
        <v>261</v>
      </c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</row>
    <row r="108" customFormat="false" ht="12.75" hidden="false" customHeight="false" outlineLevel="2" collapsed="false">
      <c r="A108" s="201"/>
      <c r="B108" s="202"/>
      <c r="C108" s="206" t="s">
        <v>274</v>
      </c>
      <c r="D108" s="207"/>
      <c r="E108" s="208" t="n">
        <v>11.55</v>
      </c>
      <c r="F108" s="199"/>
      <c r="G108" s="199"/>
      <c r="H108" s="199"/>
      <c r="I108" s="199"/>
      <c r="J108" s="199"/>
      <c r="K108" s="199"/>
      <c r="L108" s="199"/>
      <c r="M108" s="199"/>
      <c r="N108" s="204"/>
      <c r="O108" s="204"/>
      <c r="P108" s="204"/>
      <c r="Q108" s="204"/>
      <c r="R108" s="199"/>
      <c r="S108" s="199"/>
      <c r="T108" s="199"/>
      <c r="U108" s="199"/>
      <c r="V108" s="199"/>
      <c r="W108" s="199"/>
      <c r="X108" s="199"/>
      <c r="Y108" s="199"/>
      <c r="Z108" s="200"/>
      <c r="AA108" s="200"/>
      <c r="AB108" s="200"/>
      <c r="AC108" s="200"/>
      <c r="AD108" s="200"/>
      <c r="AE108" s="200"/>
      <c r="AF108" s="200"/>
      <c r="AG108" s="200" t="s">
        <v>136</v>
      </c>
      <c r="AH108" s="200" t="n">
        <v>0</v>
      </c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0"/>
      <c r="AZ108" s="200"/>
      <c r="BA108" s="200"/>
      <c r="BB108" s="200"/>
      <c r="BC108" s="200"/>
      <c r="BD108" s="200"/>
      <c r="BE108" s="200"/>
      <c r="BF108" s="200"/>
      <c r="BG108" s="200"/>
      <c r="BH108" s="200"/>
    </row>
    <row r="109" customFormat="false" ht="12.75" hidden="false" customHeight="false" outlineLevel="0" collapsed="false">
      <c r="A109" s="183" t="s">
        <v>112</v>
      </c>
      <c r="B109" s="184" t="s">
        <v>67</v>
      </c>
      <c r="C109" s="185" t="s">
        <v>68</v>
      </c>
      <c r="D109" s="186"/>
      <c r="E109" s="187"/>
      <c r="F109" s="188"/>
      <c r="G109" s="188" t="n">
        <f aca="false">SUMIF(AG110:AG114,"&lt;&gt;NOR",G110:G114)</f>
        <v>0</v>
      </c>
      <c r="H109" s="188"/>
      <c r="I109" s="188" t="n">
        <f aca="false">SUM(I110:I114)</f>
        <v>0</v>
      </c>
      <c r="J109" s="188"/>
      <c r="K109" s="188" t="n">
        <f aca="false">SUM(K110:K114)</f>
        <v>0</v>
      </c>
      <c r="L109" s="188"/>
      <c r="M109" s="188" t="n">
        <f aca="false">SUM(M110:M114)</f>
        <v>0</v>
      </c>
      <c r="N109" s="187"/>
      <c r="O109" s="187" t="n">
        <f aca="false">SUM(O110:O114)</f>
        <v>18.57</v>
      </c>
      <c r="P109" s="187"/>
      <c r="Q109" s="187" t="n">
        <f aca="false">SUM(Q110:Q114)</f>
        <v>0</v>
      </c>
      <c r="R109" s="188"/>
      <c r="S109" s="188"/>
      <c r="T109" s="189"/>
      <c r="U109" s="190"/>
      <c r="V109" s="190" t="n">
        <f aca="false">SUM(V110:V114)</f>
        <v>0</v>
      </c>
      <c r="W109" s="190"/>
      <c r="X109" s="190"/>
      <c r="Y109" s="190"/>
      <c r="AG109" s="0" t="s">
        <v>113</v>
      </c>
    </row>
    <row r="110" customFormat="false" ht="22.5" hidden="false" customHeight="false" outlineLevel="1" collapsed="false">
      <c r="A110" s="191" t="n">
        <v>45</v>
      </c>
      <c r="B110" s="192" t="s">
        <v>275</v>
      </c>
      <c r="C110" s="193" t="s">
        <v>276</v>
      </c>
      <c r="D110" s="194" t="s">
        <v>190</v>
      </c>
      <c r="E110" s="195" t="n">
        <v>3</v>
      </c>
      <c r="F110" s="196"/>
      <c r="G110" s="197" t="n">
        <f aca="false">ROUND(E110*F110,2)</f>
        <v>0</v>
      </c>
      <c r="H110" s="196"/>
      <c r="I110" s="197" t="n">
        <f aca="false">ROUND(E110*H110,2)</f>
        <v>0</v>
      </c>
      <c r="J110" s="196"/>
      <c r="K110" s="197" t="n">
        <f aca="false">ROUND(E110*J110,2)</f>
        <v>0</v>
      </c>
      <c r="L110" s="197" t="n">
        <v>21</v>
      </c>
      <c r="M110" s="197" t="n">
        <f aca="false">G110*(1+L110/100)</f>
        <v>0</v>
      </c>
      <c r="N110" s="195" t="n">
        <v>0.2459</v>
      </c>
      <c r="O110" s="195" t="n">
        <f aca="false">ROUND(E110*N110,2)</f>
        <v>0.74</v>
      </c>
      <c r="P110" s="195" t="n">
        <v>0</v>
      </c>
      <c r="Q110" s="195" t="n">
        <f aca="false">ROUND(E110*P110,2)</f>
        <v>0</v>
      </c>
      <c r="R110" s="197"/>
      <c r="S110" s="197" t="s">
        <v>185</v>
      </c>
      <c r="T110" s="198" t="s">
        <v>186</v>
      </c>
      <c r="U110" s="199" t="n">
        <v>0</v>
      </c>
      <c r="V110" s="199" t="n">
        <f aca="false">ROUND(E110*U110,2)</f>
        <v>0</v>
      </c>
      <c r="W110" s="199"/>
      <c r="X110" s="199" t="s">
        <v>119</v>
      </c>
      <c r="Y110" s="199" t="s">
        <v>120</v>
      </c>
      <c r="Z110" s="200"/>
      <c r="AA110" s="200"/>
      <c r="AB110" s="200"/>
      <c r="AC110" s="200"/>
      <c r="AD110" s="200"/>
      <c r="AE110" s="200"/>
      <c r="AF110" s="200"/>
      <c r="AG110" s="200" t="s">
        <v>161</v>
      </c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0"/>
      <c r="AZ110" s="200"/>
      <c r="BA110" s="200"/>
      <c r="BB110" s="200"/>
      <c r="BC110" s="200"/>
      <c r="BD110" s="200"/>
      <c r="BE110" s="200"/>
      <c r="BF110" s="200"/>
      <c r="BG110" s="200"/>
      <c r="BH110" s="200"/>
    </row>
    <row r="111" customFormat="false" ht="33.75" hidden="false" customHeight="false" outlineLevel="1" collapsed="false">
      <c r="A111" s="191" t="n">
        <v>46</v>
      </c>
      <c r="B111" s="192" t="s">
        <v>277</v>
      </c>
      <c r="C111" s="193" t="s">
        <v>278</v>
      </c>
      <c r="D111" s="194" t="s">
        <v>155</v>
      </c>
      <c r="E111" s="195" t="n">
        <v>17</v>
      </c>
      <c r="F111" s="196"/>
      <c r="G111" s="197" t="n">
        <f aca="false">ROUND(E111*F111,2)</f>
        <v>0</v>
      </c>
      <c r="H111" s="196"/>
      <c r="I111" s="197" t="n">
        <f aca="false">ROUND(E111*H111,2)</f>
        <v>0</v>
      </c>
      <c r="J111" s="196"/>
      <c r="K111" s="197" t="n">
        <f aca="false">ROUND(E111*J111,2)</f>
        <v>0</v>
      </c>
      <c r="L111" s="197" t="n">
        <v>21</v>
      </c>
      <c r="M111" s="197" t="n">
        <f aca="false">G111*(1+L111/100)</f>
        <v>0</v>
      </c>
      <c r="N111" s="195" t="n">
        <v>0.90803</v>
      </c>
      <c r="O111" s="195" t="n">
        <f aca="false">ROUND(E111*N111,2)</f>
        <v>15.44</v>
      </c>
      <c r="P111" s="195" t="n">
        <v>0</v>
      </c>
      <c r="Q111" s="195" t="n">
        <f aca="false">ROUND(E111*P111,2)</f>
        <v>0</v>
      </c>
      <c r="R111" s="197" t="s">
        <v>279</v>
      </c>
      <c r="S111" s="197" t="s">
        <v>118</v>
      </c>
      <c r="T111" s="198" t="s">
        <v>118</v>
      </c>
      <c r="U111" s="199" t="n">
        <v>0</v>
      </c>
      <c r="V111" s="199" t="n">
        <f aca="false">ROUND(E111*U111,2)</f>
        <v>0</v>
      </c>
      <c r="W111" s="199"/>
      <c r="X111" s="199" t="s">
        <v>280</v>
      </c>
      <c r="Y111" s="199" t="s">
        <v>120</v>
      </c>
      <c r="Z111" s="200"/>
      <c r="AA111" s="200"/>
      <c r="AB111" s="200"/>
      <c r="AC111" s="200"/>
      <c r="AD111" s="200"/>
      <c r="AE111" s="200"/>
      <c r="AF111" s="200"/>
      <c r="AG111" s="200" t="s">
        <v>281</v>
      </c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0"/>
      <c r="AZ111" s="200"/>
      <c r="BA111" s="200"/>
      <c r="BB111" s="200"/>
      <c r="BC111" s="200"/>
      <c r="BD111" s="200"/>
      <c r="BE111" s="200"/>
      <c r="BF111" s="200"/>
      <c r="BG111" s="200"/>
      <c r="BH111" s="200"/>
    </row>
    <row r="112" customFormat="false" ht="56.25" hidden="false" customHeight="true" outlineLevel="2" collapsed="false">
      <c r="A112" s="201"/>
      <c r="B112" s="202"/>
      <c r="C112" s="203" t="s">
        <v>282</v>
      </c>
      <c r="D112" s="203"/>
      <c r="E112" s="203"/>
      <c r="F112" s="203"/>
      <c r="G112" s="203"/>
      <c r="H112" s="199"/>
      <c r="I112" s="199"/>
      <c r="J112" s="199"/>
      <c r="K112" s="199"/>
      <c r="L112" s="199"/>
      <c r="M112" s="199"/>
      <c r="N112" s="204"/>
      <c r="O112" s="204"/>
      <c r="P112" s="204"/>
      <c r="Q112" s="204"/>
      <c r="R112" s="199"/>
      <c r="S112" s="199"/>
      <c r="T112" s="199"/>
      <c r="U112" s="199"/>
      <c r="V112" s="199"/>
      <c r="W112" s="199"/>
      <c r="X112" s="199"/>
      <c r="Y112" s="199"/>
      <c r="Z112" s="200"/>
      <c r="AA112" s="200"/>
      <c r="AB112" s="200"/>
      <c r="AC112" s="200"/>
      <c r="AD112" s="200"/>
      <c r="AE112" s="200"/>
      <c r="AF112" s="200"/>
      <c r="AG112" s="200" t="s">
        <v>123</v>
      </c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5" t="str">
        <f aca="false">C112</f>
        <v>hloubení rýh zapažených, šířky do 200 cm, hloubky 2 m, v hornině 3 (včetně příplatku za lepivost), pažení a rozepření rýh příložné (pro jakoukoliv mezerovitost) včetně přepažování rozepření a odstranění, s uložením materiálu do 3 m od okraje výkopu, svislé přemístění výkopku, s naložením přebytku po zásypu (0,08 - 2,22 m3/m rýhy) na dopravní prostředek, s odvozem do 6 km a uložením na skládku, lože pod potrubí z písku a štěrkopísku do 63 mm, dodávka a montáž potrubí z trub PVC hrdlových, obsyp potrubí kamenivem fr. 4-8 mm,  zhutnění, zásyp rýhy vytěženou zeminou, s uložením ve vrstvách, se zhutněním.</v>
      </c>
      <c r="BB112" s="200"/>
      <c r="BC112" s="200"/>
      <c r="BD112" s="200"/>
      <c r="BE112" s="200"/>
      <c r="BF112" s="200"/>
      <c r="BG112" s="200"/>
      <c r="BH112" s="200"/>
    </row>
    <row r="113" customFormat="false" ht="33.75" hidden="false" customHeight="false" outlineLevel="1" collapsed="false">
      <c r="A113" s="191" t="n">
        <v>47</v>
      </c>
      <c r="B113" s="192" t="s">
        <v>283</v>
      </c>
      <c r="C113" s="193" t="s">
        <v>284</v>
      </c>
      <c r="D113" s="194" t="s">
        <v>116</v>
      </c>
      <c r="E113" s="195" t="n">
        <v>3</v>
      </c>
      <c r="F113" s="196"/>
      <c r="G113" s="197" t="n">
        <f aca="false">ROUND(E113*F113,2)</f>
        <v>0</v>
      </c>
      <c r="H113" s="196"/>
      <c r="I113" s="197" t="n">
        <f aca="false">ROUND(E113*H113,2)</f>
        <v>0</v>
      </c>
      <c r="J113" s="196"/>
      <c r="K113" s="197" t="n">
        <f aca="false">ROUND(E113*J113,2)</f>
        <v>0</v>
      </c>
      <c r="L113" s="197" t="n">
        <v>21</v>
      </c>
      <c r="M113" s="197" t="n">
        <f aca="false">G113*(1+L113/100)</f>
        <v>0</v>
      </c>
      <c r="N113" s="195" t="n">
        <v>0.79652</v>
      </c>
      <c r="O113" s="195" t="n">
        <f aca="false">ROUND(E113*N113,2)</f>
        <v>2.39</v>
      </c>
      <c r="P113" s="195" t="n">
        <v>0</v>
      </c>
      <c r="Q113" s="195" t="n">
        <f aca="false">ROUND(E113*P113,2)</f>
        <v>0</v>
      </c>
      <c r="R113" s="197" t="s">
        <v>279</v>
      </c>
      <c r="S113" s="197" t="s">
        <v>118</v>
      </c>
      <c r="T113" s="198" t="s">
        <v>118</v>
      </c>
      <c r="U113" s="199" t="n">
        <v>0</v>
      </c>
      <c r="V113" s="199" t="n">
        <f aca="false">ROUND(E113*U113,2)</f>
        <v>0</v>
      </c>
      <c r="W113" s="199"/>
      <c r="X113" s="199" t="s">
        <v>280</v>
      </c>
      <c r="Y113" s="199" t="s">
        <v>120</v>
      </c>
      <c r="Z113" s="200"/>
      <c r="AA113" s="200"/>
      <c r="AB113" s="200"/>
      <c r="AC113" s="200"/>
      <c r="AD113" s="200"/>
      <c r="AE113" s="200"/>
      <c r="AF113" s="200"/>
      <c r="AG113" s="200" t="s">
        <v>281</v>
      </c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</row>
    <row r="114" customFormat="false" ht="22.5" hidden="false" customHeight="true" outlineLevel="2" collapsed="false">
      <c r="A114" s="201"/>
      <c r="B114" s="202"/>
      <c r="C114" s="203" t="s">
        <v>285</v>
      </c>
      <c r="D114" s="203"/>
      <c r="E114" s="203"/>
      <c r="F114" s="203"/>
      <c r="G114" s="203"/>
      <c r="H114" s="199"/>
      <c r="I114" s="199"/>
      <c r="J114" s="199"/>
      <c r="K114" s="199"/>
      <c r="L114" s="199"/>
      <c r="M114" s="199"/>
      <c r="N114" s="204"/>
      <c r="O114" s="204"/>
      <c r="P114" s="204"/>
      <c r="Q114" s="204"/>
      <c r="R114" s="199"/>
      <c r="S114" s="199"/>
      <c r="T114" s="199"/>
      <c r="U114" s="199"/>
      <c r="V114" s="199"/>
      <c r="W114" s="199"/>
      <c r="X114" s="199"/>
      <c r="Y114" s="199"/>
      <c r="Z114" s="200"/>
      <c r="AA114" s="200"/>
      <c r="AB114" s="200"/>
      <c r="AC114" s="200"/>
      <c r="AD114" s="200"/>
      <c r="AE114" s="200"/>
      <c r="AF114" s="200"/>
      <c r="AG114" s="200" t="s">
        <v>123</v>
      </c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5" t="str">
        <f aca="false">C114</f>
        <v>kanalizační, obložením dna betonem C 25/30 z cementu portlandského nebo struskoportlandského, podkladní prstenec z prostého betonu C -/7,5 pod poklop do výšky 10 cm, dodávka a osazení poklopu litinového kruhového včetně rámu.</v>
      </c>
      <c r="BB114" s="200"/>
      <c r="BC114" s="200"/>
      <c r="BD114" s="200"/>
      <c r="BE114" s="200"/>
      <c r="BF114" s="200"/>
      <c r="BG114" s="200"/>
      <c r="BH114" s="200"/>
    </row>
    <row r="115" customFormat="false" ht="12.75" hidden="false" customHeight="false" outlineLevel="0" collapsed="false">
      <c r="A115" s="183" t="s">
        <v>112</v>
      </c>
      <c r="B115" s="184" t="s">
        <v>69</v>
      </c>
      <c r="C115" s="185" t="s">
        <v>70</v>
      </c>
      <c r="D115" s="186"/>
      <c r="E115" s="187"/>
      <c r="F115" s="188"/>
      <c r="G115" s="188" t="n">
        <f aca="false">SUMIF(AG116:AG140,"&lt;&gt;NOR",G116:G140)</f>
        <v>0</v>
      </c>
      <c r="H115" s="188"/>
      <c r="I115" s="188" t="n">
        <f aca="false">SUM(I116:I140)</f>
        <v>0</v>
      </c>
      <c r="J115" s="188"/>
      <c r="K115" s="188" t="n">
        <f aca="false">SUM(K116:K140)</f>
        <v>0</v>
      </c>
      <c r="L115" s="188"/>
      <c r="M115" s="188" t="n">
        <f aca="false">SUM(M116:M140)</f>
        <v>0</v>
      </c>
      <c r="N115" s="187"/>
      <c r="O115" s="187" t="n">
        <f aca="false">SUM(O116:O140)</f>
        <v>235.58</v>
      </c>
      <c r="P115" s="187"/>
      <c r="Q115" s="187" t="n">
        <f aca="false">SUM(Q116:Q140)</f>
        <v>0</v>
      </c>
      <c r="R115" s="188"/>
      <c r="S115" s="188"/>
      <c r="T115" s="189"/>
      <c r="U115" s="190"/>
      <c r="V115" s="190" t="n">
        <f aca="false">SUM(V116:V140)</f>
        <v>301.47</v>
      </c>
      <c r="W115" s="190"/>
      <c r="X115" s="190"/>
      <c r="Y115" s="190"/>
      <c r="AG115" s="0" t="s">
        <v>113</v>
      </c>
    </row>
    <row r="116" customFormat="false" ht="22.5" hidden="false" customHeight="false" outlineLevel="1" collapsed="false">
      <c r="A116" s="191" t="n">
        <v>48</v>
      </c>
      <c r="B116" s="192" t="s">
        <v>286</v>
      </c>
      <c r="C116" s="193" t="s">
        <v>287</v>
      </c>
      <c r="D116" s="194" t="s">
        <v>116</v>
      </c>
      <c r="E116" s="195" t="n">
        <v>6</v>
      </c>
      <c r="F116" s="196"/>
      <c r="G116" s="197" t="n">
        <f aca="false">ROUND(E116*F116,2)</f>
        <v>0</v>
      </c>
      <c r="H116" s="196"/>
      <c r="I116" s="197" t="n">
        <f aca="false">ROUND(E116*H116,2)</f>
        <v>0</v>
      </c>
      <c r="J116" s="196"/>
      <c r="K116" s="197" t="n">
        <f aca="false">ROUND(E116*J116,2)</f>
        <v>0</v>
      </c>
      <c r="L116" s="197" t="n">
        <v>21</v>
      </c>
      <c r="M116" s="197" t="n">
        <f aca="false">G116*(1+L116/100)</f>
        <v>0</v>
      </c>
      <c r="N116" s="195" t="n">
        <v>0.1133</v>
      </c>
      <c r="O116" s="195" t="n">
        <f aca="false">ROUND(E116*N116,2)</f>
        <v>0.68</v>
      </c>
      <c r="P116" s="195" t="n">
        <v>0</v>
      </c>
      <c r="Q116" s="195" t="n">
        <f aca="false">ROUND(E116*P116,2)</f>
        <v>0</v>
      </c>
      <c r="R116" s="197" t="s">
        <v>133</v>
      </c>
      <c r="S116" s="197" t="s">
        <v>118</v>
      </c>
      <c r="T116" s="198" t="s">
        <v>118</v>
      </c>
      <c r="U116" s="199" t="n">
        <v>0.918</v>
      </c>
      <c r="V116" s="199" t="n">
        <f aca="false">ROUND(E116*U116,2)</f>
        <v>5.51</v>
      </c>
      <c r="W116" s="199"/>
      <c r="X116" s="199" t="s">
        <v>119</v>
      </c>
      <c r="Y116" s="199" t="s">
        <v>120</v>
      </c>
      <c r="Z116" s="200"/>
      <c r="AA116" s="200"/>
      <c r="AB116" s="200"/>
      <c r="AC116" s="200"/>
      <c r="AD116" s="200"/>
      <c r="AE116" s="200"/>
      <c r="AF116" s="200"/>
      <c r="AG116" s="200" t="s">
        <v>121</v>
      </c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</row>
    <row r="117" customFormat="false" ht="22.5" hidden="false" customHeight="false" outlineLevel="1" collapsed="false">
      <c r="A117" s="191" t="n">
        <v>49</v>
      </c>
      <c r="B117" s="192" t="s">
        <v>288</v>
      </c>
      <c r="C117" s="193" t="s">
        <v>289</v>
      </c>
      <c r="D117" s="194" t="s">
        <v>155</v>
      </c>
      <c r="E117" s="195" t="n">
        <v>827</v>
      </c>
      <c r="F117" s="196"/>
      <c r="G117" s="197" t="n">
        <f aca="false">ROUND(E117*F117,2)</f>
        <v>0</v>
      </c>
      <c r="H117" s="196"/>
      <c r="I117" s="197" t="n">
        <f aca="false">ROUND(E117*H117,2)</f>
        <v>0</v>
      </c>
      <c r="J117" s="196"/>
      <c r="K117" s="197" t="n">
        <f aca="false">ROUND(E117*J117,2)</f>
        <v>0</v>
      </c>
      <c r="L117" s="197" t="n">
        <v>21</v>
      </c>
      <c r="M117" s="197" t="n">
        <f aca="false">G117*(1+L117/100)</f>
        <v>0</v>
      </c>
      <c r="N117" s="195" t="n">
        <v>0.14424</v>
      </c>
      <c r="O117" s="195" t="n">
        <f aca="false">ROUND(E117*N117,2)</f>
        <v>119.29</v>
      </c>
      <c r="P117" s="195" t="n">
        <v>0</v>
      </c>
      <c r="Q117" s="195" t="n">
        <f aca="false">ROUND(E117*P117,2)</f>
        <v>0</v>
      </c>
      <c r="R117" s="197" t="s">
        <v>133</v>
      </c>
      <c r="S117" s="197" t="s">
        <v>118</v>
      </c>
      <c r="T117" s="198" t="s">
        <v>118</v>
      </c>
      <c r="U117" s="199" t="n">
        <v>0.272</v>
      </c>
      <c r="V117" s="199" t="n">
        <f aca="false">ROUND(E117*U117,2)</f>
        <v>224.94</v>
      </c>
      <c r="W117" s="199"/>
      <c r="X117" s="199" t="s">
        <v>119</v>
      </c>
      <c r="Y117" s="199" t="s">
        <v>120</v>
      </c>
      <c r="Z117" s="200"/>
      <c r="AA117" s="200"/>
      <c r="AB117" s="200"/>
      <c r="AC117" s="200"/>
      <c r="AD117" s="200"/>
      <c r="AE117" s="200"/>
      <c r="AF117" s="200"/>
      <c r="AG117" s="200" t="s">
        <v>161</v>
      </c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</row>
    <row r="118" customFormat="false" ht="12.75" hidden="false" customHeight="true" outlineLevel="2" collapsed="false">
      <c r="A118" s="201"/>
      <c r="B118" s="202"/>
      <c r="C118" s="203" t="s">
        <v>290</v>
      </c>
      <c r="D118" s="203"/>
      <c r="E118" s="203"/>
      <c r="F118" s="203"/>
      <c r="G118" s="203"/>
      <c r="H118" s="199"/>
      <c r="I118" s="199"/>
      <c r="J118" s="199"/>
      <c r="K118" s="199"/>
      <c r="L118" s="199"/>
      <c r="M118" s="199"/>
      <c r="N118" s="204"/>
      <c r="O118" s="204"/>
      <c r="P118" s="204"/>
      <c r="Q118" s="204"/>
      <c r="R118" s="199"/>
      <c r="S118" s="199"/>
      <c r="T118" s="199"/>
      <c r="U118" s="199"/>
      <c r="V118" s="199"/>
      <c r="W118" s="199"/>
      <c r="X118" s="199"/>
      <c r="Y118" s="199"/>
      <c r="Z118" s="200"/>
      <c r="AA118" s="200"/>
      <c r="AB118" s="200"/>
      <c r="AC118" s="200"/>
      <c r="AD118" s="200"/>
      <c r="AE118" s="200"/>
      <c r="AF118" s="200"/>
      <c r="AG118" s="200" t="s">
        <v>123</v>
      </c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</row>
    <row r="119" customFormat="false" ht="12.75" hidden="false" customHeight="false" outlineLevel="2" collapsed="false">
      <c r="A119" s="201"/>
      <c r="B119" s="202"/>
      <c r="C119" s="206" t="s">
        <v>291</v>
      </c>
      <c r="D119" s="207"/>
      <c r="E119" s="208" t="n">
        <v>350</v>
      </c>
      <c r="F119" s="199"/>
      <c r="G119" s="199"/>
      <c r="H119" s="199"/>
      <c r="I119" s="199"/>
      <c r="J119" s="199"/>
      <c r="K119" s="199"/>
      <c r="L119" s="199"/>
      <c r="M119" s="199"/>
      <c r="N119" s="204"/>
      <c r="O119" s="204"/>
      <c r="P119" s="204"/>
      <c r="Q119" s="204"/>
      <c r="R119" s="199"/>
      <c r="S119" s="199"/>
      <c r="T119" s="199"/>
      <c r="U119" s="199"/>
      <c r="V119" s="199"/>
      <c r="W119" s="199"/>
      <c r="X119" s="199"/>
      <c r="Y119" s="199"/>
      <c r="Z119" s="200"/>
      <c r="AA119" s="200"/>
      <c r="AB119" s="200"/>
      <c r="AC119" s="200"/>
      <c r="AD119" s="200"/>
      <c r="AE119" s="200"/>
      <c r="AF119" s="200"/>
      <c r="AG119" s="200" t="s">
        <v>136</v>
      </c>
      <c r="AH119" s="200" t="n">
        <v>0</v>
      </c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</row>
    <row r="120" customFormat="false" ht="12.75" hidden="false" customHeight="false" outlineLevel="3" collapsed="false">
      <c r="A120" s="201"/>
      <c r="B120" s="202"/>
      <c r="C120" s="206" t="s">
        <v>292</v>
      </c>
      <c r="D120" s="207"/>
      <c r="E120" s="208" t="n">
        <v>472</v>
      </c>
      <c r="F120" s="199"/>
      <c r="G120" s="199"/>
      <c r="H120" s="199"/>
      <c r="I120" s="199"/>
      <c r="J120" s="199"/>
      <c r="K120" s="199"/>
      <c r="L120" s="199"/>
      <c r="M120" s="199"/>
      <c r="N120" s="204"/>
      <c r="O120" s="204"/>
      <c r="P120" s="204"/>
      <c r="Q120" s="204"/>
      <c r="R120" s="199"/>
      <c r="S120" s="199"/>
      <c r="T120" s="199"/>
      <c r="U120" s="199"/>
      <c r="V120" s="199"/>
      <c r="W120" s="199"/>
      <c r="X120" s="199"/>
      <c r="Y120" s="199"/>
      <c r="Z120" s="200"/>
      <c r="AA120" s="200"/>
      <c r="AB120" s="200"/>
      <c r="AC120" s="200"/>
      <c r="AD120" s="200"/>
      <c r="AE120" s="200"/>
      <c r="AF120" s="200"/>
      <c r="AG120" s="200" t="s">
        <v>136</v>
      </c>
      <c r="AH120" s="200" t="n">
        <v>0</v>
      </c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</row>
    <row r="121" customFormat="false" ht="12.75" hidden="false" customHeight="false" outlineLevel="3" collapsed="false">
      <c r="A121" s="201"/>
      <c r="B121" s="202"/>
      <c r="C121" s="206" t="s">
        <v>293</v>
      </c>
      <c r="D121" s="207"/>
      <c r="E121" s="208" t="n">
        <v>5</v>
      </c>
      <c r="F121" s="199"/>
      <c r="G121" s="199"/>
      <c r="H121" s="199"/>
      <c r="I121" s="199"/>
      <c r="J121" s="199"/>
      <c r="K121" s="199"/>
      <c r="L121" s="199"/>
      <c r="M121" s="199"/>
      <c r="N121" s="204"/>
      <c r="O121" s="204"/>
      <c r="P121" s="204"/>
      <c r="Q121" s="204"/>
      <c r="R121" s="199"/>
      <c r="S121" s="199"/>
      <c r="T121" s="199"/>
      <c r="U121" s="199"/>
      <c r="V121" s="199"/>
      <c r="W121" s="199"/>
      <c r="X121" s="199"/>
      <c r="Y121" s="199"/>
      <c r="Z121" s="200"/>
      <c r="AA121" s="200"/>
      <c r="AB121" s="200"/>
      <c r="AC121" s="200"/>
      <c r="AD121" s="200"/>
      <c r="AE121" s="200"/>
      <c r="AF121" s="200"/>
      <c r="AG121" s="200" t="s">
        <v>136</v>
      </c>
      <c r="AH121" s="200" t="n">
        <v>0</v>
      </c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</row>
    <row r="122" customFormat="false" ht="33.75" hidden="false" customHeight="false" outlineLevel="1" collapsed="false">
      <c r="A122" s="191" t="n">
        <v>50</v>
      </c>
      <c r="B122" s="192" t="s">
        <v>294</v>
      </c>
      <c r="C122" s="193" t="s">
        <v>295</v>
      </c>
      <c r="D122" s="194" t="s">
        <v>155</v>
      </c>
      <c r="E122" s="195" t="n">
        <v>254</v>
      </c>
      <c r="F122" s="196"/>
      <c r="G122" s="197" t="n">
        <f aca="false">ROUND(E122*F122,2)</f>
        <v>0</v>
      </c>
      <c r="H122" s="196"/>
      <c r="I122" s="197" t="n">
        <f aca="false">ROUND(E122*H122,2)</f>
        <v>0</v>
      </c>
      <c r="J122" s="196"/>
      <c r="K122" s="197" t="n">
        <f aca="false">ROUND(E122*J122,2)</f>
        <v>0</v>
      </c>
      <c r="L122" s="197" t="n">
        <v>21</v>
      </c>
      <c r="M122" s="197" t="n">
        <f aca="false">G122*(1+L122/100)</f>
        <v>0</v>
      </c>
      <c r="N122" s="195" t="n">
        <v>0.2688</v>
      </c>
      <c r="O122" s="195" t="n">
        <f aca="false">ROUND(E122*N122,2)</f>
        <v>68.28</v>
      </c>
      <c r="P122" s="195" t="n">
        <v>0</v>
      </c>
      <c r="Q122" s="195" t="n">
        <f aca="false">ROUND(E122*P122,2)</f>
        <v>0</v>
      </c>
      <c r="R122" s="197" t="s">
        <v>133</v>
      </c>
      <c r="S122" s="197" t="s">
        <v>118</v>
      </c>
      <c r="T122" s="198" t="s">
        <v>118</v>
      </c>
      <c r="U122" s="199" t="n">
        <v>0.272</v>
      </c>
      <c r="V122" s="199" t="n">
        <f aca="false">ROUND(E122*U122,2)</f>
        <v>69.09</v>
      </c>
      <c r="W122" s="199"/>
      <c r="X122" s="199" t="s">
        <v>119</v>
      </c>
      <c r="Y122" s="199" t="s">
        <v>120</v>
      </c>
      <c r="Z122" s="200"/>
      <c r="AA122" s="200"/>
      <c r="AB122" s="200"/>
      <c r="AC122" s="200"/>
      <c r="AD122" s="200"/>
      <c r="AE122" s="200"/>
      <c r="AF122" s="200"/>
      <c r="AG122" s="200" t="s">
        <v>161</v>
      </c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</row>
    <row r="123" customFormat="false" ht="12.75" hidden="false" customHeight="true" outlineLevel="2" collapsed="false">
      <c r="A123" s="201"/>
      <c r="B123" s="202"/>
      <c r="C123" s="203" t="s">
        <v>290</v>
      </c>
      <c r="D123" s="203"/>
      <c r="E123" s="203"/>
      <c r="F123" s="203"/>
      <c r="G123" s="203"/>
      <c r="H123" s="199"/>
      <c r="I123" s="199"/>
      <c r="J123" s="199"/>
      <c r="K123" s="199"/>
      <c r="L123" s="199"/>
      <c r="M123" s="199"/>
      <c r="N123" s="204"/>
      <c r="O123" s="204"/>
      <c r="P123" s="204"/>
      <c r="Q123" s="204"/>
      <c r="R123" s="199"/>
      <c r="S123" s="199"/>
      <c r="T123" s="199"/>
      <c r="U123" s="199"/>
      <c r="V123" s="199"/>
      <c r="W123" s="199"/>
      <c r="X123" s="199"/>
      <c r="Y123" s="199"/>
      <c r="Z123" s="200"/>
      <c r="AA123" s="200"/>
      <c r="AB123" s="200"/>
      <c r="AC123" s="200"/>
      <c r="AD123" s="200"/>
      <c r="AE123" s="200"/>
      <c r="AF123" s="200"/>
      <c r="AG123" s="200" t="s">
        <v>123</v>
      </c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</row>
    <row r="124" customFormat="false" ht="12.75" hidden="false" customHeight="false" outlineLevel="1" collapsed="false">
      <c r="A124" s="191" t="n">
        <v>51</v>
      </c>
      <c r="B124" s="192" t="s">
        <v>296</v>
      </c>
      <c r="C124" s="193" t="s">
        <v>297</v>
      </c>
      <c r="D124" s="194" t="s">
        <v>155</v>
      </c>
      <c r="E124" s="195" t="n">
        <v>35</v>
      </c>
      <c r="F124" s="196"/>
      <c r="G124" s="197" t="n">
        <f aca="false">ROUND(E124*F124,2)</f>
        <v>0</v>
      </c>
      <c r="H124" s="196"/>
      <c r="I124" s="197" t="n">
        <f aca="false">ROUND(E124*H124,2)</f>
        <v>0</v>
      </c>
      <c r="J124" s="196"/>
      <c r="K124" s="197" t="n">
        <f aca="false">ROUND(E124*J124,2)</f>
        <v>0</v>
      </c>
      <c r="L124" s="197" t="n">
        <v>21</v>
      </c>
      <c r="M124" s="197" t="n">
        <f aca="false">G124*(1+L124/100)</f>
        <v>0</v>
      </c>
      <c r="N124" s="195" t="n">
        <v>0</v>
      </c>
      <c r="O124" s="195" t="n">
        <f aca="false">ROUND(E124*N124,2)</f>
        <v>0</v>
      </c>
      <c r="P124" s="195" t="n">
        <v>0</v>
      </c>
      <c r="Q124" s="195" t="n">
        <f aca="false">ROUND(E124*P124,2)</f>
        <v>0</v>
      </c>
      <c r="R124" s="197" t="s">
        <v>133</v>
      </c>
      <c r="S124" s="197" t="s">
        <v>118</v>
      </c>
      <c r="T124" s="198" t="s">
        <v>118</v>
      </c>
      <c r="U124" s="199" t="n">
        <v>0.055</v>
      </c>
      <c r="V124" s="199" t="n">
        <f aca="false">ROUND(E124*U124,2)</f>
        <v>1.93</v>
      </c>
      <c r="W124" s="199"/>
      <c r="X124" s="199" t="s">
        <v>119</v>
      </c>
      <c r="Y124" s="199" t="s">
        <v>120</v>
      </c>
      <c r="Z124" s="200"/>
      <c r="AA124" s="200"/>
      <c r="AB124" s="200"/>
      <c r="AC124" s="200"/>
      <c r="AD124" s="200"/>
      <c r="AE124" s="200"/>
      <c r="AF124" s="200"/>
      <c r="AG124" s="200" t="s">
        <v>121</v>
      </c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</row>
    <row r="125" customFormat="false" ht="12.75" hidden="false" customHeight="true" outlineLevel="2" collapsed="false">
      <c r="A125" s="201"/>
      <c r="B125" s="202"/>
      <c r="C125" s="203" t="s">
        <v>298</v>
      </c>
      <c r="D125" s="203"/>
      <c r="E125" s="203"/>
      <c r="F125" s="203"/>
      <c r="G125" s="203"/>
      <c r="H125" s="199"/>
      <c r="I125" s="199"/>
      <c r="J125" s="199"/>
      <c r="K125" s="199"/>
      <c r="L125" s="199"/>
      <c r="M125" s="199"/>
      <c r="N125" s="204"/>
      <c r="O125" s="204"/>
      <c r="P125" s="204"/>
      <c r="Q125" s="204"/>
      <c r="R125" s="199"/>
      <c r="S125" s="199"/>
      <c r="T125" s="199"/>
      <c r="U125" s="199"/>
      <c r="V125" s="199"/>
      <c r="W125" s="199"/>
      <c r="X125" s="199"/>
      <c r="Y125" s="199"/>
      <c r="Z125" s="200"/>
      <c r="AA125" s="200"/>
      <c r="AB125" s="200"/>
      <c r="AC125" s="200"/>
      <c r="AD125" s="200"/>
      <c r="AE125" s="200"/>
      <c r="AF125" s="200"/>
      <c r="AG125" s="200" t="s">
        <v>123</v>
      </c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200"/>
      <c r="AV125" s="200"/>
      <c r="AW125" s="200"/>
      <c r="AX125" s="200"/>
      <c r="AY125" s="200"/>
      <c r="AZ125" s="200"/>
      <c r="BA125" s="200"/>
      <c r="BB125" s="200"/>
      <c r="BC125" s="200"/>
      <c r="BD125" s="200"/>
      <c r="BE125" s="200"/>
      <c r="BF125" s="200"/>
      <c r="BG125" s="200"/>
      <c r="BH125" s="200"/>
    </row>
    <row r="126" customFormat="false" ht="12.75" hidden="false" customHeight="false" outlineLevel="1" collapsed="false">
      <c r="A126" s="191" t="n">
        <v>52</v>
      </c>
      <c r="B126" s="192" t="s">
        <v>299</v>
      </c>
      <c r="C126" s="193" t="s">
        <v>300</v>
      </c>
      <c r="D126" s="194" t="s">
        <v>190</v>
      </c>
      <c r="E126" s="195" t="n">
        <v>13</v>
      </c>
      <c r="F126" s="196"/>
      <c r="G126" s="197" t="n">
        <f aca="false">ROUND(E126*F126,2)</f>
        <v>0</v>
      </c>
      <c r="H126" s="196"/>
      <c r="I126" s="197" t="n">
        <f aca="false">ROUND(E126*H126,2)</f>
        <v>0</v>
      </c>
      <c r="J126" s="196"/>
      <c r="K126" s="197" t="n">
        <f aca="false">ROUND(E126*J126,2)</f>
        <v>0</v>
      </c>
      <c r="L126" s="197" t="n">
        <v>21</v>
      </c>
      <c r="M126" s="197" t="n">
        <f aca="false">G126*(1+L126/100)</f>
        <v>0</v>
      </c>
      <c r="N126" s="195" t="n">
        <v>0</v>
      </c>
      <c r="O126" s="195" t="n">
        <f aca="false">ROUND(E126*N126,2)</f>
        <v>0</v>
      </c>
      <c r="P126" s="195" t="n">
        <v>0</v>
      </c>
      <c r="Q126" s="195" t="n">
        <f aca="false">ROUND(E126*P126,2)</f>
        <v>0</v>
      </c>
      <c r="R126" s="197"/>
      <c r="S126" s="197" t="s">
        <v>185</v>
      </c>
      <c r="T126" s="198" t="s">
        <v>186</v>
      </c>
      <c r="U126" s="199" t="n">
        <v>0</v>
      </c>
      <c r="V126" s="199" t="n">
        <f aca="false">ROUND(E126*U126,2)</f>
        <v>0</v>
      </c>
      <c r="W126" s="199"/>
      <c r="X126" s="199" t="s">
        <v>119</v>
      </c>
      <c r="Y126" s="199" t="s">
        <v>120</v>
      </c>
      <c r="Z126" s="200"/>
      <c r="AA126" s="200"/>
      <c r="AB126" s="200"/>
      <c r="AC126" s="200"/>
      <c r="AD126" s="200"/>
      <c r="AE126" s="200"/>
      <c r="AF126" s="200"/>
      <c r="AG126" s="200" t="s">
        <v>121</v>
      </c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200"/>
      <c r="AV126" s="200"/>
      <c r="AW126" s="200"/>
      <c r="AX126" s="200"/>
      <c r="AY126" s="200"/>
      <c r="AZ126" s="200"/>
      <c r="BA126" s="200"/>
      <c r="BB126" s="200"/>
      <c r="BC126" s="200"/>
      <c r="BD126" s="200"/>
      <c r="BE126" s="200"/>
      <c r="BF126" s="200"/>
      <c r="BG126" s="200"/>
      <c r="BH126" s="200"/>
    </row>
    <row r="127" customFormat="false" ht="12.75" hidden="false" customHeight="false" outlineLevel="1" collapsed="false">
      <c r="A127" s="191" t="n">
        <v>53</v>
      </c>
      <c r="B127" s="192" t="s">
        <v>301</v>
      </c>
      <c r="C127" s="193" t="s">
        <v>302</v>
      </c>
      <c r="D127" s="194" t="s">
        <v>303</v>
      </c>
      <c r="E127" s="195" t="n">
        <v>6</v>
      </c>
      <c r="F127" s="196"/>
      <c r="G127" s="197" t="n">
        <f aca="false">ROUND(E127*F127,2)</f>
        <v>0</v>
      </c>
      <c r="H127" s="196"/>
      <c r="I127" s="197" t="n">
        <f aca="false">ROUND(E127*H127,2)</f>
        <v>0</v>
      </c>
      <c r="J127" s="196"/>
      <c r="K127" s="197" t="n">
        <f aca="false">ROUND(E127*J127,2)</f>
        <v>0</v>
      </c>
      <c r="L127" s="197" t="n">
        <v>21</v>
      </c>
      <c r="M127" s="197" t="n">
        <f aca="false">G127*(1+L127/100)</f>
        <v>0</v>
      </c>
      <c r="N127" s="195" t="n">
        <v>0</v>
      </c>
      <c r="O127" s="195" t="n">
        <f aca="false">ROUND(E127*N127,2)</f>
        <v>0</v>
      </c>
      <c r="P127" s="195" t="n">
        <v>0</v>
      </c>
      <c r="Q127" s="195" t="n">
        <f aca="false">ROUND(E127*P127,2)</f>
        <v>0</v>
      </c>
      <c r="R127" s="197"/>
      <c r="S127" s="197" t="s">
        <v>185</v>
      </c>
      <c r="T127" s="198" t="s">
        <v>186</v>
      </c>
      <c r="U127" s="199" t="n">
        <v>0</v>
      </c>
      <c r="V127" s="199" t="n">
        <f aca="false">ROUND(E127*U127,2)</f>
        <v>0</v>
      </c>
      <c r="W127" s="199"/>
      <c r="X127" s="199" t="s">
        <v>119</v>
      </c>
      <c r="Y127" s="199" t="s">
        <v>120</v>
      </c>
      <c r="Z127" s="200"/>
      <c r="AA127" s="200"/>
      <c r="AB127" s="200"/>
      <c r="AC127" s="200"/>
      <c r="AD127" s="200"/>
      <c r="AE127" s="200"/>
      <c r="AF127" s="200"/>
      <c r="AG127" s="200" t="s">
        <v>121</v>
      </c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200"/>
      <c r="AV127" s="200"/>
      <c r="AW127" s="200"/>
      <c r="AX127" s="200"/>
      <c r="AY127" s="200"/>
      <c r="AZ127" s="200"/>
      <c r="BA127" s="200"/>
      <c r="BB127" s="200"/>
      <c r="BC127" s="200"/>
      <c r="BD127" s="200"/>
      <c r="BE127" s="200"/>
      <c r="BF127" s="200"/>
      <c r="BG127" s="200"/>
      <c r="BH127" s="200"/>
    </row>
    <row r="128" customFormat="false" ht="12.75" hidden="false" customHeight="false" outlineLevel="2" collapsed="false">
      <c r="A128" s="201"/>
      <c r="B128" s="202"/>
      <c r="C128" s="206" t="s">
        <v>304</v>
      </c>
      <c r="D128" s="207"/>
      <c r="E128" s="208" t="n">
        <v>2</v>
      </c>
      <c r="F128" s="199"/>
      <c r="G128" s="199"/>
      <c r="H128" s="199"/>
      <c r="I128" s="199"/>
      <c r="J128" s="199"/>
      <c r="K128" s="199"/>
      <c r="L128" s="199"/>
      <c r="M128" s="199"/>
      <c r="N128" s="204"/>
      <c r="O128" s="204"/>
      <c r="P128" s="204"/>
      <c r="Q128" s="204"/>
      <c r="R128" s="199"/>
      <c r="S128" s="199"/>
      <c r="T128" s="199"/>
      <c r="U128" s="199"/>
      <c r="V128" s="199"/>
      <c r="W128" s="199"/>
      <c r="X128" s="199"/>
      <c r="Y128" s="199"/>
      <c r="Z128" s="200"/>
      <c r="AA128" s="200"/>
      <c r="AB128" s="200"/>
      <c r="AC128" s="200"/>
      <c r="AD128" s="200"/>
      <c r="AE128" s="200"/>
      <c r="AF128" s="200"/>
      <c r="AG128" s="200" t="s">
        <v>136</v>
      </c>
      <c r="AH128" s="200" t="n">
        <v>0</v>
      </c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200"/>
      <c r="AV128" s="200"/>
      <c r="AW128" s="200"/>
      <c r="AX128" s="200"/>
      <c r="AY128" s="200"/>
      <c r="AZ128" s="200"/>
      <c r="BA128" s="200"/>
      <c r="BB128" s="200"/>
      <c r="BC128" s="200"/>
      <c r="BD128" s="200"/>
      <c r="BE128" s="200"/>
      <c r="BF128" s="200"/>
      <c r="BG128" s="200"/>
      <c r="BH128" s="200"/>
    </row>
    <row r="129" customFormat="false" ht="12.75" hidden="false" customHeight="false" outlineLevel="3" collapsed="false">
      <c r="A129" s="201"/>
      <c r="B129" s="202"/>
      <c r="C129" s="206" t="s">
        <v>305</v>
      </c>
      <c r="D129" s="207"/>
      <c r="E129" s="208" t="n">
        <v>1</v>
      </c>
      <c r="F129" s="199"/>
      <c r="G129" s="199"/>
      <c r="H129" s="199"/>
      <c r="I129" s="199"/>
      <c r="J129" s="199"/>
      <c r="K129" s="199"/>
      <c r="L129" s="199"/>
      <c r="M129" s="199"/>
      <c r="N129" s="204"/>
      <c r="O129" s="204"/>
      <c r="P129" s="204"/>
      <c r="Q129" s="204"/>
      <c r="R129" s="199"/>
      <c r="S129" s="199"/>
      <c r="T129" s="199"/>
      <c r="U129" s="199"/>
      <c r="V129" s="199"/>
      <c r="W129" s="199"/>
      <c r="X129" s="199"/>
      <c r="Y129" s="199"/>
      <c r="Z129" s="200"/>
      <c r="AA129" s="200"/>
      <c r="AB129" s="200"/>
      <c r="AC129" s="200"/>
      <c r="AD129" s="200"/>
      <c r="AE129" s="200"/>
      <c r="AF129" s="200"/>
      <c r="AG129" s="200" t="s">
        <v>136</v>
      </c>
      <c r="AH129" s="200" t="n">
        <v>0</v>
      </c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200"/>
      <c r="AU129" s="200"/>
      <c r="AV129" s="200"/>
      <c r="AW129" s="200"/>
      <c r="AX129" s="200"/>
      <c r="AY129" s="200"/>
      <c r="AZ129" s="200"/>
      <c r="BA129" s="200"/>
      <c r="BB129" s="200"/>
      <c r="BC129" s="200"/>
      <c r="BD129" s="200"/>
      <c r="BE129" s="200"/>
      <c r="BF129" s="200"/>
      <c r="BG129" s="200"/>
      <c r="BH129" s="200"/>
    </row>
    <row r="130" customFormat="false" ht="12.75" hidden="false" customHeight="false" outlineLevel="3" collapsed="false">
      <c r="A130" s="201"/>
      <c r="B130" s="202"/>
      <c r="C130" s="206" t="s">
        <v>306</v>
      </c>
      <c r="D130" s="207"/>
      <c r="E130" s="208" t="n">
        <v>1</v>
      </c>
      <c r="F130" s="199"/>
      <c r="G130" s="199"/>
      <c r="H130" s="199"/>
      <c r="I130" s="199"/>
      <c r="J130" s="199"/>
      <c r="K130" s="199"/>
      <c r="L130" s="199"/>
      <c r="M130" s="199"/>
      <c r="N130" s="204"/>
      <c r="O130" s="204"/>
      <c r="P130" s="204"/>
      <c r="Q130" s="204"/>
      <c r="R130" s="199"/>
      <c r="S130" s="199"/>
      <c r="T130" s="199"/>
      <c r="U130" s="199"/>
      <c r="V130" s="199"/>
      <c r="W130" s="199"/>
      <c r="X130" s="199"/>
      <c r="Y130" s="199"/>
      <c r="Z130" s="200"/>
      <c r="AA130" s="200"/>
      <c r="AB130" s="200"/>
      <c r="AC130" s="200"/>
      <c r="AD130" s="200"/>
      <c r="AE130" s="200"/>
      <c r="AF130" s="200"/>
      <c r="AG130" s="200" t="s">
        <v>136</v>
      </c>
      <c r="AH130" s="200" t="n">
        <v>0</v>
      </c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200"/>
      <c r="AV130" s="200"/>
      <c r="AW130" s="200"/>
      <c r="AX130" s="200"/>
      <c r="AY130" s="200"/>
      <c r="AZ130" s="200"/>
      <c r="BA130" s="200"/>
      <c r="BB130" s="200"/>
      <c r="BC130" s="200"/>
      <c r="BD130" s="200"/>
      <c r="BE130" s="200"/>
      <c r="BF130" s="200"/>
      <c r="BG130" s="200"/>
      <c r="BH130" s="200"/>
    </row>
    <row r="131" customFormat="false" ht="12.75" hidden="false" customHeight="false" outlineLevel="3" collapsed="false">
      <c r="A131" s="201"/>
      <c r="B131" s="202"/>
      <c r="C131" s="206" t="s">
        <v>307</v>
      </c>
      <c r="D131" s="207"/>
      <c r="E131" s="208" t="n">
        <v>1</v>
      </c>
      <c r="F131" s="199"/>
      <c r="G131" s="199"/>
      <c r="H131" s="199"/>
      <c r="I131" s="199"/>
      <c r="J131" s="199"/>
      <c r="K131" s="199"/>
      <c r="L131" s="199"/>
      <c r="M131" s="199"/>
      <c r="N131" s="204"/>
      <c r="O131" s="204"/>
      <c r="P131" s="204"/>
      <c r="Q131" s="204"/>
      <c r="R131" s="199"/>
      <c r="S131" s="199"/>
      <c r="T131" s="199"/>
      <c r="U131" s="199"/>
      <c r="V131" s="199"/>
      <c r="W131" s="199"/>
      <c r="X131" s="199"/>
      <c r="Y131" s="199"/>
      <c r="Z131" s="200"/>
      <c r="AA131" s="200"/>
      <c r="AB131" s="200"/>
      <c r="AC131" s="200"/>
      <c r="AD131" s="200"/>
      <c r="AE131" s="200"/>
      <c r="AF131" s="200"/>
      <c r="AG131" s="200" t="s">
        <v>136</v>
      </c>
      <c r="AH131" s="200" t="n">
        <v>0</v>
      </c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200"/>
      <c r="AU131" s="200"/>
      <c r="AV131" s="200"/>
      <c r="AW131" s="200"/>
      <c r="AX131" s="200"/>
      <c r="AY131" s="200"/>
      <c r="AZ131" s="200"/>
      <c r="BA131" s="200"/>
      <c r="BB131" s="200"/>
      <c r="BC131" s="200"/>
      <c r="BD131" s="200"/>
      <c r="BE131" s="200"/>
      <c r="BF131" s="200"/>
      <c r="BG131" s="200"/>
      <c r="BH131" s="200"/>
    </row>
    <row r="132" customFormat="false" ht="12.75" hidden="false" customHeight="false" outlineLevel="3" collapsed="false">
      <c r="A132" s="201"/>
      <c r="B132" s="202"/>
      <c r="C132" s="206" t="s">
        <v>308</v>
      </c>
      <c r="D132" s="207"/>
      <c r="E132" s="208" t="n">
        <v>1</v>
      </c>
      <c r="F132" s="199"/>
      <c r="G132" s="199"/>
      <c r="H132" s="199"/>
      <c r="I132" s="199"/>
      <c r="J132" s="199"/>
      <c r="K132" s="199"/>
      <c r="L132" s="199"/>
      <c r="M132" s="199"/>
      <c r="N132" s="204"/>
      <c r="O132" s="204"/>
      <c r="P132" s="204"/>
      <c r="Q132" s="204"/>
      <c r="R132" s="199"/>
      <c r="S132" s="199"/>
      <c r="T132" s="199"/>
      <c r="U132" s="199"/>
      <c r="V132" s="199"/>
      <c r="W132" s="199"/>
      <c r="X132" s="199"/>
      <c r="Y132" s="199"/>
      <c r="Z132" s="200"/>
      <c r="AA132" s="200"/>
      <c r="AB132" s="200"/>
      <c r="AC132" s="200"/>
      <c r="AD132" s="200"/>
      <c r="AE132" s="200"/>
      <c r="AF132" s="200"/>
      <c r="AG132" s="200" t="s">
        <v>136</v>
      </c>
      <c r="AH132" s="200" t="n">
        <v>0</v>
      </c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0"/>
      <c r="AT132" s="200"/>
      <c r="AU132" s="200"/>
      <c r="AV132" s="200"/>
      <c r="AW132" s="200"/>
      <c r="AX132" s="200"/>
      <c r="AY132" s="200"/>
      <c r="AZ132" s="200"/>
      <c r="BA132" s="200"/>
      <c r="BB132" s="200"/>
      <c r="BC132" s="200"/>
      <c r="BD132" s="200"/>
      <c r="BE132" s="200"/>
      <c r="BF132" s="200"/>
      <c r="BG132" s="200"/>
      <c r="BH132" s="200"/>
    </row>
    <row r="133" customFormat="false" ht="12.75" hidden="false" customHeight="false" outlineLevel="1" collapsed="false">
      <c r="A133" s="191" t="n">
        <v>54</v>
      </c>
      <c r="B133" s="192" t="s">
        <v>309</v>
      </c>
      <c r="C133" s="193" t="s">
        <v>310</v>
      </c>
      <c r="D133" s="194" t="s">
        <v>303</v>
      </c>
      <c r="E133" s="195" t="n">
        <v>1</v>
      </c>
      <c r="F133" s="196"/>
      <c r="G133" s="197" t="n">
        <f aca="false">ROUND(E133*F133,2)</f>
        <v>0</v>
      </c>
      <c r="H133" s="196"/>
      <c r="I133" s="197" t="n">
        <f aca="false">ROUND(E133*H133,2)</f>
        <v>0</v>
      </c>
      <c r="J133" s="196"/>
      <c r="K133" s="197" t="n">
        <f aca="false">ROUND(E133*J133,2)</f>
        <v>0</v>
      </c>
      <c r="L133" s="197" t="n">
        <v>21</v>
      </c>
      <c r="M133" s="197" t="n">
        <f aca="false">G133*(1+L133/100)</f>
        <v>0</v>
      </c>
      <c r="N133" s="195" t="n">
        <v>0</v>
      </c>
      <c r="O133" s="195" t="n">
        <f aca="false">ROUND(E133*N133,2)</f>
        <v>0</v>
      </c>
      <c r="P133" s="195" t="n">
        <v>0</v>
      </c>
      <c r="Q133" s="195" t="n">
        <f aca="false">ROUND(E133*P133,2)</f>
        <v>0</v>
      </c>
      <c r="R133" s="197"/>
      <c r="S133" s="197" t="s">
        <v>185</v>
      </c>
      <c r="T133" s="198" t="s">
        <v>186</v>
      </c>
      <c r="U133" s="199" t="n">
        <v>0</v>
      </c>
      <c r="V133" s="199" t="n">
        <f aca="false">ROUND(E133*U133,2)</f>
        <v>0</v>
      </c>
      <c r="W133" s="199"/>
      <c r="X133" s="199" t="s">
        <v>119</v>
      </c>
      <c r="Y133" s="199" t="s">
        <v>120</v>
      </c>
      <c r="Z133" s="200"/>
      <c r="AA133" s="200"/>
      <c r="AB133" s="200"/>
      <c r="AC133" s="200"/>
      <c r="AD133" s="200"/>
      <c r="AE133" s="200"/>
      <c r="AF133" s="200"/>
      <c r="AG133" s="200" t="s">
        <v>121</v>
      </c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200"/>
      <c r="BD133" s="200"/>
      <c r="BE133" s="200"/>
      <c r="BF133" s="200"/>
      <c r="BG133" s="200"/>
      <c r="BH133" s="200"/>
    </row>
    <row r="134" customFormat="false" ht="12.75" hidden="false" customHeight="false" outlineLevel="1" collapsed="false">
      <c r="A134" s="191" t="n">
        <v>55</v>
      </c>
      <c r="B134" s="192" t="s">
        <v>311</v>
      </c>
      <c r="C134" s="193" t="s">
        <v>312</v>
      </c>
      <c r="D134" s="194" t="s">
        <v>190</v>
      </c>
      <c r="E134" s="195" t="n">
        <v>2</v>
      </c>
      <c r="F134" s="196"/>
      <c r="G134" s="197" t="n">
        <f aca="false">ROUND(E134*F134,2)</f>
        <v>0</v>
      </c>
      <c r="H134" s="196"/>
      <c r="I134" s="197" t="n">
        <f aca="false">ROUND(E134*H134,2)</f>
        <v>0</v>
      </c>
      <c r="J134" s="196"/>
      <c r="K134" s="197" t="n">
        <f aca="false">ROUND(E134*J134,2)</f>
        <v>0</v>
      </c>
      <c r="L134" s="197" t="n">
        <v>21</v>
      </c>
      <c r="M134" s="197" t="n">
        <f aca="false">G134*(1+L134/100)</f>
        <v>0</v>
      </c>
      <c r="N134" s="195" t="n">
        <v>0</v>
      </c>
      <c r="O134" s="195" t="n">
        <f aca="false">ROUND(E134*N134,2)</f>
        <v>0</v>
      </c>
      <c r="P134" s="195" t="n">
        <v>0</v>
      </c>
      <c r="Q134" s="195" t="n">
        <f aca="false">ROUND(E134*P134,2)</f>
        <v>0</v>
      </c>
      <c r="R134" s="197"/>
      <c r="S134" s="197" t="s">
        <v>185</v>
      </c>
      <c r="T134" s="198" t="s">
        <v>186</v>
      </c>
      <c r="U134" s="199" t="n">
        <v>0</v>
      </c>
      <c r="V134" s="199" t="n">
        <f aca="false">ROUND(E134*U134,2)</f>
        <v>0</v>
      </c>
      <c r="W134" s="199"/>
      <c r="X134" s="199" t="s">
        <v>119</v>
      </c>
      <c r="Y134" s="199" t="s">
        <v>120</v>
      </c>
      <c r="Z134" s="200"/>
      <c r="AA134" s="200"/>
      <c r="AB134" s="200"/>
      <c r="AC134" s="200"/>
      <c r="AD134" s="200"/>
      <c r="AE134" s="200"/>
      <c r="AF134" s="200"/>
      <c r="AG134" s="200" t="s">
        <v>121</v>
      </c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</row>
    <row r="135" customFormat="false" ht="22.5" hidden="false" customHeight="false" outlineLevel="1" collapsed="false">
      <c r="A135" s="191" t="n">
        <v>56</v>
      </c>
      <c r="B135" s="192" t="s">
        <v>313</v>
      </c>
      <c r="C135" s="193" t="s">
        <v>314</v>
      </c>
      <c r="D135" s="194" t="s">
        <v>116</v>
      </c>
      <c r="E135" s="195" t="n">
        <v>476.72</v>
      </c>
      <c r="F135" s="196"/>
      <c r="G135" s="197" t="n">
        <f aca="false">ROUND(E135*F135,2)</f>
        <v>0</v>
      </c>
      <c r="H135" s="196"/>
      <c r="I135" s="197" t="n">
        <f aca="false">ROUND(E135*H135,2)</f>
        <v>0</v>
      </c>
      <c r="J135" s="196"/>
      <c r="K135" s="197" t="n">
        <f aca="false">ROUND(E135*J135,2)</f>
        <v>0</v>
      </c>
      <c r="L135" s="197" t="n">
        <v>21</v>
      </c>
      <c r="M135" s="197" t="n">
        <f aca="false">G135*(1+L135/100)</f>
        <v>0</v>
      </c>
      <c r="N135" s="195" t="n">
        <v>0.06</v>
      </c>
      <c r="O135" s="195" t="n">
        <f aca="false">ROUND(E135*N135,2)</f>
        <v>28.6</v>
      </c>
      <c r="P135" s="195" t="n">
        <v>0</v>
      </c>
      <c r="Q135" s="195" t="n">
        <f aca="false">ROUND(E135*P135,2)</f>
        <v>0</v>
      </c>
      <c r="R135" s="197" t="s">
        <v>194</v>
      </c>
      <c r="S135" s="197" t="s">
        <v>118</v>
      </c>
      <c r="T135" s="198" t="s">
        <v>118</v>
      </c>
      <c r="U135" s="199" t="n">
        <v>0</v>
      </c>
      <c r="V135" s="199" t="n">
        <f aca="false">ROUND(E135*U135,2)</f>
        <v>0</v>
      </c>
      <c r="W135" s="199"/>
      <c r="X135" s="199" t="s">
        <v>195</v>
      </c>
      <c r="Y135" s="199" t="s">
        <v>120</v>
      </c>
      <c r="Z135" s="200"/>
      <c r="AA135" s="200"/>
      <c r="AB135" s="200"/>
      <c r="AC135" s="200"/>
      <c r="AD135" s="200"/>
      <c r="AE135" s="200"/>
      <c r="AF135" s="200"/>
      <c r="AG135" s="200" t="s">
        <v>315</v>
      </c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0"/>
      <c r="BA135" s="200"/>
      <c r="BB135" s="200"/>
      <c r="BC135" s="200"/>
      <c r="BD135" s="200"/>
      <c r="BE135" s="200"/>
      <c r="BF135" s="200"/>
      <c r="BG135" s="200"/>
      <c r="BH135" s="200"/>
    </row>
    <row r="136" customFormat="false" ht="12.75" hidden="false" customHeight="false" outlineLevel="2" collapsed="false">
      <c r="A136" s="201"/>
      <c r="B136" s="202"/>
      <c r="C136" s="206" t="s">
        <v>316</v>
      </c>
      <c r="D136" s="207"/>
      <c r="E136" s="208" t="n">
        <v>476.72</v>
      </c>
      <c r="F136" s="199"/>
      <c r="G136" s="199"/>
      <c r="H136" s="199"/>
      <c r="I136" s="199"/>
      <c r="J136" s="199"/>
      <c r="K136" s="199"/>
      <c r="L136" s="199"/>
      <c r="M136" s="199"/>
      <c r="N136" s="204"/>
      <c r="O136" s="204"/>
      <c r="P136" s="204"/>
      <c r="Q136" s="204"/>
      <c r="R136" s="199"/>
      <c r="S136" s="199"/>
      <c r="T136" s="199"/>
      <c r="U136" s="199"/>
      <c r="V136" s="199"/>
      <c r="W136" s="199"/>
      <c r="X136" s="199"/>
      <c r="Y136" s="199"/>
      <c r="Z136" s="200"/>
      <c r="AA136" s="200"/>
      <c r="AB136" s="200"/>
      <c r="AC136" s="200"/>
      <c r="AD136" s="200"/>
      <c r="AE136" s="200"/>
      <c r="AF136" s="200"/>
      <c r="AG136" s="200" t="s">
        <v>136</v>
      </c>
      <c r="AH136" s="200" t="n">
        <v>0</v>
      </c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</row>
    <row r="137" customFormat="false" ht="22.5" hidden="false" customHeight="false" outlineLevel="1" collapsed="false">
      <c r="A137" s="191" t="n">
        <v>57</v>
      </c>
      <c r="B137" s="192" t="s">
        <v>317</v>
      </c>
      <c r="C137" s="193" t="s">
        <v>318</v>
      </c>
      <c r="D137" s="194" t="s">
        <v>116</v>
      </c>
      <c r="E137" s="195" t="n">
        <v>353.5</v>
      </c>
      <c r="F137" s="196"/>
      <c r="G137" s="197" t="n">
        <f aca="false">ROUND(E137*F137,2)</f>
        <v>0</v>
      </c>
      <c r="H137" s="196"/>
      <c r="I137" s="197" t="n">
        <f aca="false">ROUND(E137*H137,2)</f>
        <v>0</v>
      </c>
      <c r="J137" s="196"/>
      <c r="K137" s="197" t="n">
        <f aca="false">ROUND(E137*J137,2)</f>
        <v>0</v>
      </c>
      <c r="L137" s="197" t="n">
        <v>21</v>
      </c>
      <c r="M137" s="197" t="n">
        <f aca="false">G137*(1+L137/100)</f>
        <v>0</v>
      </c>
      <c r="N137" s="195" t="n">
        <v>0.052</v>
      </c>
      <c r="O137" s="195" t="n">
        <f aca="false">ROUND(E137*N137,2)</f>
        <v>18.38</v>
      </c>
      <c r="P137" s="195" t="n">
        <v>0</v>
      </c>
      <c r="Q137" s="195" t="n">
        <f aca="false">ROUND(E137*P137,2)</f>
        <v>0</v>
      </c>
      <c r="R137" s="197" t="s">
        <v>194</v>
      </c>
      <c r="S137" s="197" t="s">
        <v>118</v>
      </c>
      <c r="T137" s="198" t="s">
        <v>118</v>
      </c>
      <c r="U137" s="199" t="n">
        <v>0</v>
      </c>
      <c r="V137" s="199" t="n">
        <f aca="false">ROUND(E137*U137,2)</f>
        <v>0</v>
      </c>
      <c r="W137" s="199"/>
      <c r="X137" s="199" t="s">
        <v>195</v>
      </c>
      <c r="Y137" s="199" t="s">
        <v>120</v>
      </c>
      <c r="Z137" s="200"/>
      <c r="AA137" s="200"/>
      <c r="AB137" s="200"/>
      <c r="AC137" s="200"/>
      <c r="AD137" s="200"/>
      <c r="AE137" s="200"/>
      <c r="AF137" s="200"/>
      <c r="AG137" s="200" t="s">
        <v>196</v>
      </c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</row>
    <row r="138" customFormat="false" ht="12.75" hidden="false" customHeight="false" outlineLevel="2" collapsed="false">
      <c r="A138" s="201"/>
      <c r="B138" s="202"/>
      <c r="C138" s="206" t="s">
        <v>319</v>
      </c>
      <c r="D138" s="207"/>
      <c r="E138" s="208" t="n">
        <v>353.5</v>
      </c>
      <c r="F138" s="199"/>
      <c r="G138" s="199"/>
      <c r="H138" s="199"/>
      <c r="I138" s="199"/>
      <c r="J138" s="199"/>
      <c r="K138" s="199"/>
      <c r="L138" s="199"/>
      <c r="M138" s="199"/>
      <c r="N138" s="204"/>
      <c r="O138" s="204"/>
      <c r="P138" s="204"/>
      <c r="Q138" s="204"/>
      <c r="R138" s="199"/>
      <c r="S138" s="199"/>
      <c r="T138" s="199"/>
      <c r="U138" s="199"/>
      <c r="V138" s="199"/>
      <c r="W138" s="199"/>
      <c r="X138" s="199"/>
      <c r="Y138" s="199"/>
      <c r="Z138" s="200"/>
      <c r="AA138" s="200"/>
      <c r="AB138" s="200"/>
      <c r="AC138" s="200"/>
      <c r="AD138" s="200"/>
      <c r="AE138" s="200"/>
      <c r="AF138" s="200"/>
      <c r="AG138" s="200" t="s">
        <v>136</v>
      </c>
      <c r="AH138" s="200" t="n">
        <v>0</v>
      </c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</row>
    <row r="139" customFormat="false" ht="22.5" hidden="false" customHeight="false" outlineLevel="1" collapsed="false">
      <c r="A139" s="191" t="n">
        <v>58</v>
      </c>
      <c r="B139" s="192" t="s">
        <v>320</v>
      </c>
      <c r="C139" s="193" t="s">
        <v>321</v>
      </c>
      <c r="D139" s="194" t="s">
        <v>116</v>
      </c>
      <c r="E139" s="195" t="n">
        <v>3</v>
      </c>
      <c r="F139" s="196"/>
      <c r="G139" s="197" t="n">
        <f aca="false">ROUND(E139*F139,2)</f>
        <v>0</v>
      </c>
      <c r="H139" s="196"/>
      <c r="I139" s="197" t="n">
        <f aca="false">ROUND(E139*H139,2)</f>
        <v>0</v>
      </c>
      <c r="J139" s="196"/>
      <c r="K139" s="197" t="n">
        <f aca="false">ROUND(E139*J139,2)</f>
        <v>0</v>
      </c>
      <c r="L139" s="197" t="n">
        <v>21</v>
      </c>
      <c r="M139" s="197" t="n">
        <f aca="false">G139*(1+L139/100)</f>
        <v>0</v>
      </c>
      <c r="N139" s="195" t="n">
        <v>0.069</v>
      </c>
      <c r="O139" s="195" t="n">
        <f aca="false">ROUND(E139*N139,2)</f>
        <v>0.21</v>
      </c>
      <c r="P139" s="195" t="n">
        <v>0</v>
      </c>
      <c r="Q139" s="195" t="n">
        <f aca="false">ROUND(E139*P139,2)</f>
        <v>0</v>
      </c>
      <c r="R139" s="197" t="s">
        <v>194</v>
      </c>
      <c r="S139" s="197" t="s">
        <v>118</v>
      </c>
      <c r="T139" s="198" t="s">
        <v>118</v>
      </c>
      <c r="U139" s="199" t="n">
        <v>0</v>
      </c>
      <c r="V139" s="199" t="n">
        <f aca="false">ROUND(E139*U139,2)</f>
        <v>0</v>
      </c>
      <c r="W139" s="199"/>
      <c r="X139" s="199" t="s">
        <v>195</v>
      </c>
      <c r="Y139" s="199" t="s">
        <v>120</v>
      </c>
      <c r="Z139" s="200"/>
      <c r="AA139" s="200"/>
      <c r="AB139" s="200"/>
      <c r="AC139" s="200"/>
      <c r="AD139" s="200"/>
      <c r="AE139" s="200"/>
      <c r="AF139" s="200"/>
      <c r="AG139" s="200" t="s">
        <v>261</v>
      </c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</row>
    <row r="140" customFormat="false" ht="22.5" hidden="false" customHeight="false" outlineLevel="1" collapsed="false">
      <c r="A140" s="191" t="n">
        <v>59</v>
      </c>
      <c r="B140" s="192" t="s">
        <v>322</v>
      </c>
      <c r="C140" s="193" t="s">
        <v>323</v>
      </c>
      <c r="D140" s="194" t="s">
        <v>116</v>
      </c>
      <c r="E140" s="195" t="n">
        <v>2</v>
      </c>
      <c r="F140" s="196"/>
      <c r="G140" s="197" t="n">
        <f aca="false">ROUND(E140*F140,2)</f>
        <v>0</v>
      </c>
      <c r="H140" s="196"/>
      <c r="I140" s="197" t="n">
        <f aca="false">ROUND(E140*H140,2)</f>
        <v>0</v>
      </c>
      <c r="J140" s="196"/>
      <c r="K140" s="197" t="n">
        <f aca="false">ROUND(E140*J140,2)</f>
        <v>0</v>
      </c>
      <c r="L140" s="197" t="n">
        <v>21</v>
      </c>
      <c r="M140" s="197" t="n">
        <f aca="false">G140*(1+L140/100)</f>
        <v>0</v>
      </c>
      <c r="N140" s="195" t="n">
        <v>0.069</v>
      </c>
      <c r="O140" s="195" t="n">
        <f aca="false">ROUND(E140*N140,2)</f>
        <v>0.14</v>
      </c>
      <c r="P140" s="195" t="n">
        <v>0</v>
      </c>
      <c r="Q140" s="195" t="n">
        <f aca="false">ROUND(E140*P140,2)</f>
        <v>0</v>
      </c>
      <c r="R140" s="197" t="s">
        <v>194</v>
      </c>
      <c r="S140" s="197" t="s">
        <v>118</v>
      </c>
      <c r="T140" s="198" t="s">
        <v>118</v>
      </c>
      <c r="U140" s="199" t="n">
        <v>0</v>
      </c>
      <c r="V140" s="199" t="n">
        <f aca="false">ROUND(E140*U140,2)</f>
        <v>0</v>
      </c>
      <c r="W140" s="199"/>
      <c r="X140" s="199" t="s">
        <v>195</v>
      </c>
      <c r="Y140" s="199" t="s">
        <v>120</v>
      </c>
      <c r="Z140" s="200"/>
      <c r="AA140" s="200"/>
      <c r="AB140" s="200"/>
      <c r="AC140" s="200"/>
      <c r="AD140" s="200"/>
      <c r="AE140" s="200"/>
      <c r="AF140" s="200"/>
      <c r="AG140" s="200" t="s">
        <v>261</v>
      </c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</row>
    <row r="141" customFormat="false" ht="12.75" hidden="false" customHeight="false" outlineLevel="0" collapsed="false">
      <c r="A141" s="183" t="s">
        <v>112</v>
      </c>
      <c r="B141" s="184" t="s">
        <v>71</v>
      </c>
      <c r="C141" s="185" t="s">
        <v>72</v>
      </c>
      <c r="D141" s="186"/>
      <c r="E141" s="187"/>
      <c r="F141" s="188"/>
      <c r="G141" s="188" t="n">
        <f aca="false">SUMIF(AG142:AG143,"&lt;&gt;NOR",G142:G143)</f>
        <v>0</v>
      </c>
      <c r="H141" s="188"/>
      <c r="I141" s="188" t="n">
        <f aca="false">SUM(I142:I143)</f>
        <v>0</v>
      </c>
      <c r="J141" s="188"/>
      <c r="K141" s="188" t="n">
        <f aca="false">SUM(K142:K143)</f>
        <v>0</v>
      </c>
      <c r="L141" s="188"/>
      <c r="M141" s="188" t="n">
        <f aca="false">SUM(M142:M143)</f>
        <v>0</v>
      </c>
      <c r="N141" s="187"/>
      <c r="O141" s="187" t="n">
        <f aca="false">SUM(O142:O143)</f>
        <v>0</v>
      </c>
      <c r="P141" s="187"/>
      <c r="Q141" s="187" t="n">
        <f aca="false">SUM(Q142:Q143)</f>
        <v>0</v>
      </c>
      <c r="R141" s="188"/>
      <c r="S141" s="188"/>
      <c r="T141" s="189"/>
      <c r="U141" s="190"/>
      <c r="V141" s="190" t="n">
        <f aca="false">SUM(V142:V143)</f>
        <v>41.4</v>
      </c>
      <c r="W141" s="190"/>
      <c r="X141" s="190"/>
      <c r="Y141" s="190"/>
      <c r="AG141" s="0" t="s">
        <v>113</v>
      </c>
    </row>
    <row r="142" customFormat="false" ht="22.5" hidden="false" customHeight="false" outlineLevel="1" collapsed="false">
      <c r="A142" s="191" t="n">
        <v>60</v>
      </c>
      <c r="B142" s="192" t="s">
        <v>324</v>
      </c>
      <c r="C142" s="193" t="s">
        <v>325</v>
      </c>
      <c r="D142" s="194" t="s">
        <v>132</v>
      </c>
      <c r="E142" s="195" t="n">
        <v>414</v>
      </c>
      <c r="F142" s="196"/>
      <c r="G142" s="197" t="n">
        <f aca="false">ROUND(E142*F142,2)</f>
        <v>0</v>
      </c>
      <c r="H142" s="196"/>
      <c r="I142" s="197" t="n">
        <f aca="false">ROUND(E142*H142,2)</f>
        <v>0</v>
      </c>
      <c r="J142" s="196"/>
      <c r="K142" s="197" t="n">
        <f aca="false">ROUND(E142*J142,2)</f>
        <v>0</v>
      </c>
      <c r="L142" s="197" t="n">
        <v>21</v>
      </c>
      <c r="M142" s="197" t="n">
        <f aca="false">G142*(1+L142/100)</f>
        <v>0</v>
      </c>
      <c r="N142" s="195" t="n">
        <v>0</v>
      </c>
      <c r="O142" s="195" t="n">
        <f aca="false">ROUND(E142*N142,2)</f>
        <v>0</v>
      </c>
      <c r="P142" s="195" t="n">
        <v>0</v>
      </c>
      <c r="Q142" s="195" t="n">
        <f aca="false">ROUND(E142*P142,2)</f>
        <v>0</v>
      </c>
      <c r="R142" s="197" t="s">
        <v>133</v>
      </c>
      <c r="S142" s="197" t="s">
        <v>118</v>
      </c>
      <c r="T142" s="198" t="s">
        <v>118</v>
      </c>
      <c r="U142" s="199" t="n">
        <v>0.1</v>
      </c>
      <c r="V142" s="199" t="n">
        <f aca="false">ROUND(E142*U142,2)</f>
        <v>41.4</v>
      </c>
      <c r="W142" s="199"/>
      <c r="X142" s="199" t="s">
        <v>119</v>
      </c>
      <c r="Y142" s="199" t="s">
        <v>120</v>
      </c>
      <c r="Z142" s="200"/>
      <c r="AA142" s="200"/>
      <c r="AB142" s="200"/>
      <c r="AC142" s="200"/>
      <c r="AD142" s="200"/>
      <c r="AE142" s="200"/>
      <c r="AF142" s="200"/>
      <c r="AG142" s="200" t="s">
        <v>121</v>
      </c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0"/>
      <c r="BB142" s="200"/>
      <c r="BC142" s="200"/>
      <c r="BD142" s="200"/>
      <c r="BE142" s="200"/>
      <c r="BF142" s="200"/>
      <c r="BG142" s="200"/>
      <c r="BH142" s="200"/>
    </row>
    <row r="143" customFormat="false" ht="22.5" hidden="false" customHeight="true" outlineLevel="2" collapsed="false">
      <c r="A143" s="201"/>
      <c r="B143" s="202"/>
      <c r="C143" s="203" t="s">
        <v>326</v>
      </c>
      <c r="D143" s="203"/>
      <c r="E143" s="203"/>
      <c r="F143" s="203"/>
      <c r="G143" s="203"/>
      <c r="H143" s="199"/>
      <c r="I143" s="199"/>
      <c r="J143" s="199"/>
      <c r="K143" s="199"/>
      <c r="L143" s="199"/>
      <c r="M143" s="199"/>
      <c r="N143" s="204"/>
      <c r="O143" s="204"/>
      <c r="P143" s="204"/>
      <c r="Q143" s="204"/>
      <c r="R143" s="199"/>
      <c r="S143" s="199"/>
      <c r="T143" s="199"/>
      <c r="U143" s="199"/>
      <c r="V143" s="199"/>
      <c r="W143" s="199"/>
      <c r="X143" s="199"/>
      <c r="Y143" s="199"/>
      <c r="Z143" s="200"/>
      <c r="AA143" s="200"/>
      <c r="AB143" s="200"/>
      <c r="AC143" s="200"/>
      <c r="AD143" s="200"/>
      <c r="AE143" s="200"/>
      <c r="AF143" s="200"/>
      <c r="AG143" s="200" t="s">
        <v>123</v>
      </c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5" t="str">
        <f aca="false">C143</f>
        <v>od spojovacího materiálu, s uložením očištěných kostek na skládku, s odklizením odpadových hmot na hromady a s odklizením vybouraných kostek na vzdálenost do 3 m</v>
      </c>
      <c r="BB143" s="200"/>
      <c r="BC143" s="200"/>
      <c r="BD143" s="200"/>
      <c r="BE143" s="200"/>
      <c r="BF143" s="200"/>
      <c r="BG143" s="200"/>
      <c r="BH143" s="200"/>
    </row>
    <row r="144" customFormat="false" ht="12.75" hidden="false" customHeight="false" outlineLevel="0" collapsed="false">
      <c r="A144" s="183" t="s">
        <v>112</v>
      </c>
      <c r="B144" s="184" t="s">
        <v>73</v>
      </c>
      <c r="C144" s="185" t="s">
        <v>74</v>
      </c>
      <c r="D144" s="186"/>
      <c r="E144" s="187"/>
      <c r="F144" s="188"/>
      <c r="G144" s="188" t="n">
        <f aca="false">SUMIF(AG145:AG154,"&lt;&gt;NOR",G145:G154)</f>
        <v>0</v>
      </c>
      <c r="H144" s="188"/>
      <c r="I144" s="188" t="n">
        <f aca="false">SUM(I145:I154)</f>
        <v>0</v>
      </c>
      <c r="J144" s="188"/>
      <c r="K144" s="188" t="n">
        <f aca="false">SUM(K145:K154)</f>
        <v>0</v>
      </c>
      <c r="L144" s="188"/>
      <c r="M144" s="188" t="n">
        <f aca="false">SUM(M145:M154)</f>
        <v>0</v>
      </c>
      <c r="N144" s="187"/>
      <c r="O144" s="187" t="n">
        <f aca="false">SUM(O145:O154)</f>
        <v>0</v>
      </c>
      <c r="P144" s="187"/>
      <c r="Q144" s="187" t="n">
        <f aca="false">SUM(Q145:Q154)</f>
        <v>0</v>
      </c>
      <c r="R144" s="188"/>
      <c r="S144" s="188"/>
      <c r="T144" s="189"/>
      <c r="U144" s="190"/>
      <c r="V144" s="190" t="n">
        <f aca="false">SUM(V145:V154)</f>
        <v>0</v>
      </c>
      <c r="W144" s="190"/>
      <c r="X144" s="190"/>
      <c r="Y144" s="190"/>
      <c r="AG144" s="0" t="s">
        <v>113</v>
      </c>
    </row>
    <row r="145" customFormat="false" ht="12.75" hidden="false" customHeight="false" outlineLevel="1" collapsed="false">
      <c r="A145" s="191" t="n">
        <v>61</v>
      </c>
      <c r="B145" s="192" t="s">
        <v>327</v>
      </c>
      <c r="C145" s="193" t="s">
        <v>328</v>
      </c>
      <c r="D145" s="194" t="s">
        <v>329</v>
      </c>
      <c r="E145" s="195" t="n">
        <v>635.53</v>
      </c>
      <c r="F145" s="196"/>
      <c r="G145" s="197" t="n">
        <f aca="false">ROUND(E145*F145,2)</f>
        <v>0</v>
      </c>
      <c r="H145" s="196"/>
      <c r="I145" s="197" t="n">
        <f aca="false">ROUND(E145*H145,2)</f>
        <v>0</v>
      </c>
      <c r="J145" s="196"/>
      <c r="K145" s="197" t="n">
        <f aca="false">ROUND(E145*J145,2)</f>
        <v>0</v>
      </c>
      <c r="L145" s="197" t="n">
        <v>21</v>
      </c>
      <c r="M145" s="197" t="n">
        <f aca="false">G145*(1+L145/100)</f>
        <v>0</v>
      </c>
      <c r="N145" s="195" t="n">
        <v>0</v>
      </c>
      <c r="O145" s="195" t="n">
        <f aca="false">ROUND(E145*N145,2)</f>
        <v>0</v>
      </c>
      <c r="P145" s="195" t="n">
        <v>0</v>
      </c>
      <c r="Q145" s="195" t="n">
        <f aca="false">ROUND(E145*P145,2)</f>
        <v>0</v>
      </c>
      <c r="R145" s="197" t="s">
        <v>133</v>
      </c>
      <c r="S145" s="197" t="s">
        <v>118</v>
      </c>
      <c r="T145" s="198" t="s">
        <v>118</v>
      </c>
      <c r="U145" s="199" t="n">
        <v>0</v>
      </c>
      <c r="V145" s="199" t="n">
        <f aca="false">ROUND(E145*U145,2)</f>
        <v>0</v>
      </c>
      <c r="W145" s="199"/>
      <c r="X145" s="199" t="s">
        <v>119</v>
      </c>
      <c r="Y145" s="199" t="s">
        <v>120</v>
      </c>
      <c r="Z145" s="200"/>
      <c r="AA145" s="200"/>
      <c r="AB145" s="200"/>
      <c r="AC145" s="200"/>
      <c r="AD145" s="200"/>
      <c r="AE145" s="200"/>
      <c r="AF145" s="200"/>
      <c r="AG145" s="200" t="s">
        <v>121</v>
      </c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00"/>
      <c r="AU145" s="200"/>
      <c r="AV145" s="200"/>
      <c r="AW145" s="200"/>
      <c r="AX145" s="200"/>
      <c r="AY145" s="200"/>
      <c r="AZ145" s="200"/>
      <c r="BA145" s="200"/>
      <c r="BB145" s="200"/>
      <c r="BC145" s="200"/>
      <c r="BD145" s="200"/>
      <c r="BE145" s="200"/>
      <c r="BF145" s="200"/>
      <c r="BG145" s="200"/>
      <c r="BH145" s="200"/>
    </row>
    <row r="146" customFormat="false" ht="12.75" hidden="false" customHeight="false" outlineLevel="2" collapsed="false">
      <c r="A146" s="201"/>
      <c r="B146" s="202"/>
      <c r="C146" s="206" t="s">
        <v>330</v>
      </c>
      <c r="D146" s="207"/>
      <c r="E146" s="208" t="n">
        <v>635.53</v>
      </c>
      <c r="F146" s="199"/>
      <c r="G146" s="199"/>
      <c r="H146" s="199"/>
      <c r="I146" s="199"/>
      <c r="J146" s="199"/>
      <c r="K146" s="199"/>
      <c r="L146" s="199"/>
      <c r="M146" s="199"/>
      <c r="N146" s="204"/>
      <c r="O146" s="204"/>
      <c r="P146" s="204"/>
      <c r="Q146" s="204"/>
      <c r="R146" s="199"/>
      <c r="S146" s="199"/>
      <c r="T146" s="199"/>
      <c r="U146" s="199"/>
      <c r="V146" s="199"/>
      <c r="W146" s="199"/>
      <c r="X146" s="199"/>
      <c r="Y146" s="199"/>
      <c r="Z146" s="200"/>
      <c r="AA146" s="200"/>
      <c r="AB146" s="200"/>
      <c r="AC146" s="200"/>
      <c r="AD146" s="200"/>
      <c r="AE146" s="200"/>
      <c r="AF146" s="200"/>
      <c r="AG146" s="200" t="s">
        <v>136</v>
      </c>
      <c r="AH146" s="200" t="n">
        <v>0</v>
      </c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0"/>
      <c r="AT146" s="200"/>
      <c r="AU146" s="200"/>
      <c r="AV146" s="200"/>
      <c r="AW146" s="200"/>
      <c r="AX146" s="200"/>
      <c r="AY146" s="200"/>
      <c r="AZ146" s="200"/>
      <c r="BA146" s="200"/>
      <c r="BB146" s="200"/>
      <c r="BC146" s="200"/>
      <c r="BD146" s="200"/>
      <c r="BE146" s="200"/>
      <c r="BF146" s="200"/>
      <c r="BG146" s="200"/>
      <c r="BH146" s="200"/>
    </row>
    <row r="147" customFormat="false" ht="22.5" hidden="false" customHeight="false" outlineLevel="1" collapsed="false">
      <c r="A147" s="191" t="n">
        <v>62</v>
      </c>
      <c r="B147" s="192" t="s">
        <v>331</v>
      </c>
      <c r="C147" s="193" t="s">
        <v>332</v>
      </c>
      <c r="D147" s="194" t="s">
        <v>329</v>
      </c>
      <c r="E147" s="195" t="n">
        <v>315.766</v>
      </c>
      <c r="F147" s="196"/>
      <c r="G147" s="197" t="n">
        <f aca="false">ROUND(E147*F147,2)</f>
        <v>0</v>
      </c>
      <c r="H147" s="196"/>
      <c r="I147" s="197" t="n">
        <f aca="false">ROUND(E147*H147,2)</f>
        <v>0</v>
      </c>
      <c r="J147" s="196"/>
      <c r="K147" s="197" t="n">
        <f aca="false">ROUND(E147*J147,2)</f>
        <v>0</v>
      </c>
      <c r="L147" s="197" t="n">
        <v>21</v>
      </c>
      <c r="M147" s="197" t="n">
        <f aca="false">G147*(1+L147/100)</f>
        <v>0</v>
      </c>
      <c r="N147" s="195" t="n">
        <v>0</v>
      </c>
      <c r="O147" s="195" t="n">
        <f aca="false">ROUND(E147*N147,2)</f>
        <v>0</v>
      </c>
      <c r="P147" s="195" t="n">
        <v>0</v>
      </c>
      <c r="Q147" s="195" t="n">
        <f aca="false">ROUND(E147*P147,2)</f>
        <v>0</v>
      </c>
      <c r="R147" s="197"/>
      <c r="S147" s="197" t="s">
        <v>185</v>
      </c>
      <c r="T147" s="198" t="s">
        <v>186</v>
      </c>
      <c r="U147" s="199" t="n">
        <v>0</v>
      </c>
      <c r="V147" s="199" t="n">
        <f aca="false">ROUND(E147*U147,2)</f>
        <v>0</v>
      </c>
      <c r="W147" s="199"/>
      <c r="X147" s="199" t="s">
        <v>119</v>
      </c>
      <c r="Y147" s="199" t="s">
        <v>120</v>
      </c>
      <c r="Z147" s="200"/>
      <c r="AA147" s="200"/>
      <c r="AB147" s="200"/>
      <c r="AC147" s="200"/>
      <c r="AD147" s="200"/>
      <c r="AE147" s="200"/>
      <c r="AF147" s="200"/>
      <c r="AG147" s="200" t="s">
        <v>121</v>
      </c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0"/>
      <c r="AT147" s="200"/>
      <c r="AU147" s="200"/>
      <c r="AV147" s="200"/>
      <c r="AW147" s="200"/>
      <c r="AX147" s="200"/>
      <c r="AY147" s="200"/>
      <c r="AZ147" s="200"/>
      <c r="BA147" s="200"/>
      <c r="BB147" s="200"/>
      <c r="BC147" s="200"/>
      <c r="BD147" s="200"/>
      <c r="BE147" s="200"/>
      <c r="BF147" s="200"/>
      <c r="BG147" s="200"/>
      <c r="BH147" s="200"/>
    </row>
    <row r="148" customFormat="false" ht="12.75" hidden="false" customHeight="false" outlineLevel="2" collapsed="false">
      <c r="A148" s="201"/>
      <c r="B148" s="202"/>
      <c r="C148" s="206" t="s">
        <v>333</v>
      </c>
      <c r="D148" s="207"/>
      <c r="E148" s="208" t="n">
        <v>315.766</v>
      </c>
      <c r="F148" s="199"/>
      <c r="G148" s="199"/>
      <c r="H148" s="199"/>
      <c r="I148" s="199"/>
      <c r="J148" s="199"/>
      <c r="K148" s="199"/>
      <c r="L148" s="199"/>
      <c r="M148" s="199"/>
      <c r="N148" s="204"/>
      <c r="O148" s="204"/>
      <c r="P148" s="204"/>
      <c r="Q148" s="204"/>
      <c r="R148" s="199"/>
      <c r="S148" s="199"/>
      <c r="T148" s="199"/>
      <c r="U148" s="199"/>
      <c r="V148" s="199"/>
      <c r="W148" s="199"/>
      <c r="X148" s="199"/>
      <c r="Y148" s="199"/>
      <c r="Z148" s="200"/>
      <c r="AA148" s="200"/>
      <c r="AB148" s="200"/>
      <c r="AC148" s="200"/>
      <c r="AD148" s="200"/>
      <c r="AE148" s="200"/>
      <c r="AF148" s="200"/>
      <c r="AG148" s="200" t="s">
        <v>136</v>
      </c>
      <c r="AH148" s="200" t="n">
        <v>0</v>
      </c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200"/>
      <c r="AU148" s="200"/>
      <c r="AV148" s="200"/>
      <c r="AW148" s="200"/>
      <c r="AX148" s="200"/>
      <c r="AY148" s="200"/>
      <c r="AZ148" s="200"/>
      <c r="BA148" s="200"/>
      <c r="BB148" s="200"/>
      <c r="BC148" s="200"/>
      <c r="BD148" s="200"/>
      <c r="BE148" s="200"/>
      <c r="BF148" s="200"/>
      <c r="BG148" s="200"/>
      <c r="BH148" s="200"/>
    </row>
    <row r="149" customFormat="false" ht="22.5" hidden="false" customHeight="false" outlineLevel="1" collapsed="false">
      <c r="A149" s="191" t="n">
        <v>63</v>
      </c>
      <c r="B149" s="192" t="s">
        <v>334</v>
      </c>
      <c r="C149" s="193" t="s">
        <v>335</v>
      </c>
      <c r="D149" s="194" t="s">
        <v>329</v>
      </c>
      <c r="E149" s="195" t="n">
        <v>178.61</v>
      </c>
      <c r="F149" s="196"/>
      <c r="G149" s="197" t="n">
        <f aca="false">ROUND(E149*F149,2)</f>
        <v>0</v>
      </c>
      <c r="H149" s="196"/>
      <c r="I149" s="197" t="n">
        <f aca="false">ROUND(E149*H149,2)</f>
        <v>0</v>
      </c>
      <c r="J149" s="196"/>
      <c r="K149" s="197" t="n">
        <f aca="false">ROUND(E149*J149,2)</f>
        <v>0</v>
      </c>
      <c r="L149" s="197" t="n">
        <v>21</v>
      </c>
      <c r="M149" s="197" t="n">
        <f aca="false">G149*(1+L149/100)</f>
        <v>0</v>
      </c>
      <c r="N149" s="195" t="n">
        <v>0</v>
      </c>
      <c r="O149" s="195" t="n">
        <f aca="false">ROUND(E149*N149,2)</f>
        <v>0</v>
      </c>
      <c r="P149" s="195" t="n">
        <v>0</v>
      </c>
      <c r="Q149" s="195" t="n">
        <f aca="false">ROUND(E149*P149,2)</f>
        <v>0</v>
      </c>
      <c r="R149" s="197"/>
      <c r="S149" s="197" t="s">
        <v>185</v>
      </c>
      <c r="T149" s="198" t="s">
        <v>186</v>
      </c>
      <c r="U149" s="199" t="n">
        <v>0</v>
      </c>
      <c r="V149" s="199" t="n">
        <f aca="false">ROUND(E149*U149,2)</f>
        <v>0</v>
      </c>
      <c r="W149" s="199"/>
      <c r="X149" s="199" t="s">
        <v>119</v>
      </c>
      <c r="Y149" s="199" t="s">
        <v>120</v>
      </c>
      <c r="Z149" s="200"/>
      <c r="AA149" s="200"/>
      <c r="AB149" s="200"/>
      <c r="AC149" s="200"/>
      <c r="AD149" s="200"/>
      <c r="AE149" s="200"/>
      <c r="AF149" s="200"/>
      <c r="AG149" s="200" t="s">
        <v>121</v>
      </c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00"/>
      <c r="AZ149" s="200"/>
      <c r="BA149" s="200"/>
      <c r="BB149" s="200"/>
      <c r="BC149" s="200"/>
      <c r="BD149" s="200"/>
      <c r="BE149" s="200"/>
      <c r="BF149" s="200"/>
      <c r="BG149" s="200"/>
      <c r="BH149" s="200"/>
    </row>
    <row r="150" customFormat="false" ht="12.75" hidden="false" customHeight="false" outlineLevel="2" collapsed="false">
      <c r="A150" s="201"/>
      <c r="B150" s="202"/>
      <c r="C150" s="206" t="s">
        <v>336</v>
      </c>
      <c r="D150" s="207"/>
      <c r="E150" s="208" t="n">
        <v>7.2</v>
      </c>
      <c r="F150" s="199"/>
      <c r="G150" s="199"/>
      <c r="H150" s="199"/>
      <c r="I150" s="199"/>
      <c r="J150" s="199"/>
      <c r="K150" s="199"/>
      <c r="L150" s="199"/>
      <c r="M150" s="199"/>
      <c r="N150" s="204"/>
      <c r="O150" s="204"/>
      <c r="P150" s="204"/>
      <c r="Q150" s="204"/>
      <c r="R150" s="199"/>
      <c r="S150" s="199"/>
      <c r="T150" s="199"/>
      <c r="U150" s="199"/>
      <c r="V150" s="199"/>
      <c r="W150" s="199"/>
      <c r="X150" s="199"/>
      <c r="Y150" s="199"/>
      <c r="Z150" s="200"/>
      <c r="AA150" s="200"/>
      <c r="AB150" s="200"/>
      <c r="AC150" s="200"/>
      <c r="AD150" s="200"/>
      <c r="AE150" s="200"/>
      <c r="AF150" s="200"/>
      <c r="AG150" s="200" t="s">
        <v>136</v>
      </c>
      <c r="AH150" s="200" t="n">
        <v>0</v>
      </c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200"/>
      <c r="AV150" s="200"/>
      <c r="AW150" s="200"/>
      <c r="AX150" s="200"/>
      <c r="AY150" s="200"/>
      <c r="AZ150" s="200"/>
      <c r="BA150" s="200"/>
      <c r="BB150" s="200"/>
      <c r="BC150" s="200"/>
      <c r="BD150" s="200"/>
      <c r="BE150" s="200"/>
      <c r="BF150" s="200"/>
      <c r="BG150" s="200"/>
      <c r="BH150" s="200"/>
    </row>
    <row r="151" customFormat="false" ht="12.75" hidden="false" customHeight="false" outlineLevel="3" collapsed="false">
      <c r="A151" s="201"/>
      <c r="B151" s="202"/>
      <c r="C151" s="206" t="s">
        <v>337</v>
      </c>
      <c r="D151" s="207"/>
      <c r="E151" s="208" t="n">
        <v>171.41</v>
      </c>
      <c r="F151" s="199"/>
      <c r="G151" s="199"/>
      <c r="H151" s="199"/>
      <c r="I151" s="199"/>
      <c r="J151" s="199"/>
      <c r="K151" s="199"/>
      <c r="L151" s="199"/>
      <c r="M151" s="199"/>
      <c r="N151" s="204"/>
      <c r="O151" s="204"/>
      <c r="P151" s="204"/>
      <c r="Q151" s="204"/>
      <c r="R151" s="199"/>
      <c r="S151" s="199"/>
      <c r="T151" s="199"/>
      <c r="U151" s="199"/>
      <c r="V151" s="199"/>
      <c r="W151" s="199"/>
      <c r="X151" s="199"/>
      <c r="Y151" s="199"/>
      <c r="Z151" s="200"/>
      <c r="AA151" s="200"/>
      <c r="AB151" s="200"/>
      <c r="AC151" s="200"/>
      <c r="AD151" s="200"/>
      <c r="AE151" s="200"/>
      <c r="AF151" s="200"/>
      <c r="AG151" s="200" t="s">
        <v>136</v>
      </c>
      <c r="AH151" s="200" t="n">
        <v>0</v>
      </c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0"/>
      <c r="AT151" s="200"/>
      <c r="AU151" s="200"/>
      <c r="AV151" s="200"/>
      <c r="AW151" s="200"/>
      <c r="AX151" s="200"/>
      <c r="AY151" s="200"/>
      <c r="AZ151" s="200"/>
      <c r="BA151" s="200"/>
      <c r="BB151" s="200"/>
      <c r="BC151" s="200"/>
      <c r="BD151" s="200"/>
      <c r="BE151" s="200"/>
      <c r="BF151" s="200"/>
      <c r="BG151" s="200"/>
      <c r="BH151" s="200"/>
    </row>
    <row r="152" customFormat="false" ht="22.5" hidden="false" customHeight="false" outlineLevel="1" collapsed="false">
      <c r="A152" s="191" t="n">
        <v>64</v>
      </c>
      <c r="B152" s="192" t="s">
        <v>338</v>
      </c>
      <c r="C152" s="193" t="s">
        <v>339</v>
      </c>
      <c r="D152" s="194" t="s">
        <v>329</v>
      </c>
      <c r="E152" s="195" t="n">
        <v>8.892</v>
      </c>
      <c r="F152" s="196"/>
      <c r="G152" s="197" t="n">
        <f aca="false">ROUND(E152*F152,2)</f>
        <v>0</v>
      </c>
      <c r="H152" s="196"/>
      <c r="I152" s="197" t="n">
        <f aca="false">ROUND(E152*H152,2)</f>
        <v>0</v>
      </c>
      <c r="J152" s="196"/>
      <c r="K152" s="197" t="n">
        <f aca="false">ROUND(E152*J152,2)</f>
        <v>0</v>
      </c>
      <c r="L152" s="197" t="n">
        <v>21</v>
      </c>
      <c r="M152" s="197" t="n">
        <f aca="false">G152*(1+L152/100)</f>
        <v>0</v>
      </c>
      <c r="N152" s="195" t="n">
        <v>0</v>
      </c>
      <c r="O152" s="195" t="n">
        <f aca="false">ROUND(E152*N152,2)</f>
        <v>0</v>
      </c>
      <c r="P152" s="195" t="n">
        <v>0</v>
      </c>
      <c r="Q152" s="195" t="n">
        <f aca="false">ROUND(E152*P152,2)</f>
        <v>0</v>
      </c>
      <c r="R152" s="197"/>
      <c r="S152" s="197" t="s">
        <v>185</v>
      </c>
      <c r="T152" s="198" t="s">
        <v>186</v>
      </c>
      <c r="U152" s="199" t="n">
        <v>0</v>
      </c>
      <c r="V152" s="199" t="n">
        <f aca="false">ROUND(E152*U152,2)</f>
        <v>0</v>
      </c>
      <c r="W152" s="199"/>
      <c r="X152" s="199" t="s">
        <v>119</v>
      </c>
      <c r="Y152" s="199" t="s">
        <v>120</v>
      </c>
      <c r="Z152" s="200"/>
      <c r="AA152" s="200"/>
      <c r="AB152" s="200"/>
      <c r="AC152" s="200"/>
      <c r="AD152" s="200"/>
      <c r="AE152" s="200"/>
      <c r="AF152" s="200"/>
      <c r="AG152" s="200" t="s">
        <v>121</v>
      </c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200"/>
      <c r="AV152" s="200"/>
      <c r="AW152" s="200"/>
      <c r="AX152" s="200"/>
      <c r="AY152" s="200"/>
      <c r="AZ152" s="200"/>
      <c r="BA152" s="200"/>
      <c r="BB152" s="200"/>
      <c r="BC152" s="200"/>
      <c r="BD152" s="200"/>
      <c r="BE152" s="200"/>
      <c r="BF152" s="200"/>
      <c r="BG152" s="200"/>
      <c r="BH152" s="200"/>
    </row>
    <row r="153" customFormat="false" ht="12.75" hidden="false" customHeight="false" outlineLevel="2" collapsed="false">
      <c r="A153" s="201"/>
      <c r="B153" s="202"/>
      <c r="C153" s="206" t="s">
        <v>340</v>
      </c>
      <c r="D153" s="207"/>
      <c r="E153" s="208" t="n">
        <v>8.892</v>
      </c>
      <c r="F153" s="199"/>
      <c r="G153" s="199"/>
      <c r="H153" s="199"/>
      <c r="I153" s="199"/>
      <c r="J153" s="199"/>
      <c r="K153" s="199"/>
      <c r="L153" s="199"/>
      <c r="M153" s="199"/>
      <c r="N153" s="204"/>
      <c r="O153" s="204"/>
      <c r="P153" s="204"/>
      <c r="Q153" s="204"/>
      <c r="R153" s="199"/>
      <c r="S153" s="199"/>
      <c r="T153" s="199"/>
      <c r="U153" s="199"/>
      <c r="V153" s="199"/>
      <c r="W153" s="199"/>
      <c r="X153" s="199"/>
      <c r="Y153" s="199"/>
      <c r="Z153" s="200"/>
      <c r="AA153" s="200"/>
      <c r="AB153" s="200"/>
      <c r="AC153" s="200"/>
      <c r="AD153" s="200"/>
      <c r="AE153" s="200"/>
      <c r="AF153" s="200"/>
      <c r="AG153" s="200" t="s">
        <v>136</v>
      </c>
      <c r="AH153" s="200" t="n">
        <v>0</v>
      </c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0"/>
      <c r="AT153" s="200"/>
      <c r="AU153" s="200"/>
      <c r="AV153" s="200"/>
      <c r="AW153" s="200"/>
      <c r="AX153" s="200"/>
      <c r="AY153" s="200"/>
      <c r="AZ153" s="200"/>
      <c r="BA153" s="200"/>
      <c r="BB153" s="200"/>
      <c r="BC153" s="200"/>
      <c r="BD153" s="200"/>
      <c r="BE153" s="200"/>
      <c r="BF153" s="200"/>
      <c r="BG153" s="200"/>
      <c r="BH153" s="200"/>
    </row>
    <row r="154" customFormat="false" ht="22.5" hidden="false" customHeight="false" outlineLevel="1" collapsed="false">
      <c r="A154" s="191" t="n">
        <v>65</v>
      </c>
      <c r="B154" s="192" t="s">
        <v>341</v>
      </c>
      <c r="C154" s="193" t="s">
        <v>342</v>
      </c>
      <c r="D154" s="194" t="s">
        <v>329</v>
      </c>
      <c r="E154" s="195" t="n">
        <v>635.53</v>
      </c>
      <c r="F154" s="196"/>
      <c r="G154" s="197" t="n">
        <f aca="false">ROUND(E154*F154,2)</f>
        <v>0</v>
      </c>
      <c r="H154" s="196"/>
      <c r="I154" s="197" t="n">
        <f aca="false">ROUND(E154*H154,2)</f>
        <v>0</v>
      </c>
      <c r="J154" s="196"/>
      <c r="K154" s="197" t="n">
        <f aca="false">ROUND(E154*J154,2)</f>
        <v>0</v>
      </c>
      <c r="L154" s="197" t="n">
        <v>21</v>
      </c>
      <c r="M154" s="197" t="n">
        <f aca="false">G154*(1+L154/100)</f>
        <v>0</v>
      </c>
      <c r="N154" s="195" t="n">
        <v>0</v>
      </c>
      <c r="O154" s="195" t="n">
        <f aca="false">ROUND(E154*N154,2)</f>
        <v>0</v>
      </c>
      <c r="P154" s="195" t="n">
        <v>0</v>
      </c>
      <c r="Q154" s="195" t="n">
        <f aca="false">ROUND(E154*P154,2)</f>
        <v>0</v>
      </c>
      <c r="R154" s="197"/>
      <c r="S154" s="197" t="s">
        <v>185</v>
      </c>
      <c r="T154" s="198" t="s">
        <v>186</v>
      </c>
      <c r="U154" s="199" t="n">
        <v>0</v>
      </c>
      <c r="V154" s="199" t="n">
        <f aca="false">ROUND(E154*U154,2)</f>
        <v>0</v>
      </c>
      <c r="W154" s="199"/>
      <c r="X154" s="199" t="s">
        <v>119</v>
      </c>
      <c r="Y154" s="199" t="s">
        <v>120</v>
      </c>
      <c r="Z154" s="200"/>
      <c r="AA154" s="200"/>
      <c r="AB154" s="200"/>
      <c r="AC154" s="200"/>
      <c r="AD154" s="200"/>
      <c r="AE154" s="200"/>
      <c r="AF154" s="200"/>
      <c r="AG154" s="200" t="s">
        <v>121</v>
      </c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  <c r="AZ154" s="200"/>
      <c r="BA154" s="200"/>
      <c r="BB154" s="200"/>
      <c r="BC154" s="200"/>
      <c r="BD154" s="200"/>
      <c r="BE154" s="200"/>
      <c r="BF154" s="200"/>
      <c r="BG154" s="200"/>
      <c r="BH154" s="200"/>
    </row>
    <row r="155" customFormat="false" ht="12.75" hidden="false" customHeight="false" outlineLevel="0" collapsed="false">
      <c r="A155" s="183" t="s">
        <v>112</v>
      </c>
      <c r="B155" s="184" t="s">
        <v>75</v>
      </c>
      <c r="C155" s="185" t="s">
        <v>76</v>
      </c>
      <c r="D155" s="186"/>
      <c r="E155" s="187"/>
      <c r="F155" s="188"/>
      <c r="G155" s="188" t="n">
        <f aca="false">SUMIF(AG156:AG157,"&lt;&gt;NOR",G156:G157)</f>
        <v>0</v>
      </c>
      <c r="H155" s="188"/>
      <c r="I155" s="188" t="n">
        <f aca="false">SUM(I156:I157)</f>
        <v>0</v>
      </c>
      <c r="J155" s="188"/>
      <c r="K155" s="188" t="n">
        <f aca="false">SUM(K156:K157)</f>
        <v>0</v>
      </c>
      <c r="L155" s="188"/>
      <c r="M155" s="188" t="n">
        <f aca="false">SUM(M156:M157)</f>
        <v>0</v>
      </c>
      <c r="N155" s="187"/>
      <c r="O155" s="187" t="n">
        <f aca="false">SUM(O156:O157)</f>
        <v>0</v>
      </c>
      <c r="P155" s="187"/>
      <c r="Q155" s="187" t="n">
        <f aca="false">SUM(Q156:Q157)</f>
        <v>0</v>
      </c>
      <c r="R155" s="188"/>
      <c r="S155" s="188"/>
      <c r="T155" s="189"/>
      <c r="U155" s="190"/>
      <c r="V155" s="190" t="n">
        <f aca="false">SUM(V156:V157)</f>
        <v>1.9</v>
      </c>
      <c r="W155" s="190"/>
      <c r="X155" s="190"/>
      <c r="Y155" s="190"/>
      <c r="AG155" s="0" t="s">
        <v>113</v>
      </c>
    </row>
    <row r="156" customFormat="false" ht="12.75" hidden="false" customHeight="false" outlineLevel="1" collapsed="false">
      <c r="A156" s="191" t="n">
        <v>66</v>
      </c>
      <c r="B156" s="192" t="s">
        <v>343</v>
      </c>
      <c r="C156" s="193" t="s">
        <v>344</v>
      </c>
      <c r="D156" s="194" t="s">
        <v>329</v>
      </c>
      <c r="E156" s="195" t="n">
        <v>118.9365</v>
      </c>
      <c r="F156" s="196"/>
      <c r="G156" s="197" t="n">
        <f aca="false">ROUND(E156*F156,2)</f>
        <v>0</v>
      </c>
      <c r="H156" s="196"/>
      <c r="I156" s="197" t="n">
        <f aca="false">ROUND(E156*H156,2)</f>
        <v>0</v>
      </c>
      <c r="J156" s="196"/>
      <c r="K156" s="197" t="n">
        <f aca="false">ROUND(E156*J156,2)</f>
        <v>0</v>
      </c>
      <c r="L156" s="197" t="n">
        <v>21</v>
      </c>
      <c r="M156" s="197" t="n">
        <f aca="false">G156*(1+L156/100)</f>
        <v>0</v>
      </c>
      <c r="N156" s="195" t="n">
        <v>0</v>
      </c>
      <c r="O156" s="195" t="n">
        <f aca="false">ROUND(E156*N156,2)</f>
        <v>0</v>
      </c>
      <c r="P156" s="195" t="n">
        <v>0</v>
      </c>
      <c r="Q156" s="195" t="n">
        <f aca="false">ROUND(E156*P156,2)</f>
        <v>0</v>
      </c>
      <c r="R156" s="197" t="s">
        <v>133</v>
      </c>
      <c r="S156" s="197" t="s">
        <v>118</v>
      </c>
      <c r="T156" s="198" t="s">
        <v>118</v>
      </c>
      <c r="U156" s="199" t="n">
        <v>0.016</v>
      </c>
      <c r="V156" s="199" t="n">
        <f aca="false">ROUND(E156*U156,2)</f>
        <v>1.9</v>
      </c>
      <c r="W156" s="199"/>
      <c r="X156" s="199" t="s">
        <v>119</v>
      </c>
      <c r="Y156" s="199" t="s">
        <v>120</v>
      </c>
      <c r="Z156" s="200"/>
      <c r="AA156" s="200"/>
      <c r="AB156" s="200"/>
      <c r="AC156" s="200"/>
      <c r="AD156" s="200"/>
      <c r="AE156" s="200"/>
      <c r="AF156" s="200"/>
      <c r="AG156" s="200" t="s">
        <v>121</v>
      </c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  <c r="AZ156" s="200"/>
      <c r="BA156" s="200"/>
      <c r="BB156" s="200"/>
      <c r="BC156" s="200"/>
      <c r="BD156" s="200"/>
      <c r="BE156" s="200"/>
      <c r="BF156" s="200"/>
      <c r="BG156" s="200"/>
      <c r="BH156" s="200"/>
    </row>
    <row r="157" customFormat="false" ht="12.75" hidden="false" customHeight="true" outlineLevel="2" collapsed="false">
      <c r="A157" s="201"/>
      <c r="B157" s="202"/>
      <c r="C157" s="203" t="s">
        <v>345</v>
      </c>
      <c r="D157" s="203"/>
      <c r="E157" s="203"/>
      <c r="F157" s="203"/>
      <c r="G157" s="203"/>
      <c r="H157" s="199"/>
      <c r="I157" s="199"/>
      <c r="J157" s="199"/>
      <c r="K157" s="199"/>
      <c r="L157" s="199"/>
      <c r="M157" s="199"/>
      <c r="N157" s="204"/>
      <c r="O157" s="204"/>
      <c r="P157" s="204"/>
      <c r="Q157" s="204"/>
      <c r="R157" s="199"/>
      <c r="S157" s="199"/>
      <c r="T157" s="199"/>
      <c r="U157" s="199"/>
      <c r="V157" s="199"/>
      <c r="W157" s="199"/>
      <c r="X157" s="199"/>
      <c r="Y157" s="199"/>
      <c r="Z157" s="200"/>
      <c r="AA157" s="200"/>
      <c r="AB157" s="200"/>
      <c r="AC157" s="200"/>
      <c r="AD157" s="200"/>
      <c r="AE157" s="200"/>
      <c r="AF157" s="200"/>
      <c r="AG157" s="200" t="s">
        <v>123</v>
      </c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  <c r="AZ157" s="200"/>
      <c r="BA157" s="200"/>
      <c r="BB157" s="200"/>
      <c r="BC157" s="200"/>
      <c r="BD157" s="200"/>
      <c r="BE157" s="200"/>
      <c r="BF157" s="200"/>
      <c r="BG157" s="200"/>
      <c r="BH157" s="200"/>
    </row>
    <row r="158" customFormat="false" ht="12.75" hidden="false" customHeight="false" outlineLevel="0" collapsed="false">
      <c r="A158" s="162"/>
      <c r="B158" s="168"/>
      <c r="C158" s="209"/>
      <c r="D158" s="170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AE158" s="0" t="n">
        <v>15</v>
      </c>
      <c r="AF158" s="0" t="n">
        <v>21</v>
      </c>
      <c r="AG158" s="0" t="s">
        <v>98</v>
      </c>
    </row>
    <row r="159" customFormat="false" ht="12.75" hidden="false" customHeight="false" outlineLevel="0" collapsed="false">
      <c r="A159" s="183"/>
      <c r="B159" s="184" t="s">
        <v>14</v>
      </c>
      <c r="C159" s="185"/>
      <c r="D159" s="210"/>
      <c r="E159" s="211"/>
      <c r="F159" s="211"/>
      <c r="G159" s="189" t="n">
        <f aca="false">G8+G54+G66+G109+G115+G141+G144+G155</f>
        <v>0</v>
      </c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AE159" s="0" t="n">
        <f aca="false">SUMIF(L7:L157,AE158,G7:G157)</f>
        <v>0</v>
      </c>
      <c r="AF159" s="0" t="n">
        <f aca="false">SUMIF(L7:L157,AF158,G7:G157)</f>
        <v>0</v>
      </c>
      <c r="AG159" s="0" t="s">
        <v>346</v>
      </c>
    </row>
    <row r="160" customFormat="false" ht="12.75" hidden="false" customHeight="false" outlineLevel="0" collapsed="false">
      <c r="C160" s="212"/>
      <c r="D160" s="110"/>
      <c r="AG160" s="0" t="s">
        <v>347</v>
      </c>
    </row>
    <row r="161" customFormat="false" ht="12.75" hidden="false" customHeight="false" outlineLevel="0" collapsed="false">
      <c r="D161" s="110"/>
    </row>
    <row r="162" customFormat="false" ht="12.75" hidden="false" customHeight="false" outlineLevel="0" collapsed="false">
      <c r="D162" s="110"/>
    </row>
    <row r="163" customFormat="false" ht="12.75" hidden="false" customHeight="false" outlineLevel="0" collapsed="false">
      <c r="D163" s="110"/>
    </row>
    <row r="164" customFormat="false" ht="12.75" hidden="false" customHeight="false" outlineLevel="0" collapsed="false">
      <c r="D164" s="110"/>
    </row>
    <row r="165" customFormat="false" ht="12.75" hidden="false" customHeight="false" outlineLevel="0" collapsed="false">
      <c r="D165" s="110"/>
    </row>
    <row r="166" customFormat="false" ht="12.75" hidden="false" customHeight="false" outlineLevel="0" collapsed="false">
      <c r="D166" s="110"/>
    </row>
    <row r="167" customFormat="false" ht="12.75" hidden="false" customHeight="false" outlineLevel="0" collapsed="false">
      <c r="D167" s="110"/>
    </row>
    <row r="168" customFormat="false" ht="12.75" hidden="false" customHeight="false" outlineLevel="0" collapsed="false">
      <c r="D168" s="110"/>
    </row>
    <row r="169" customFormat="false" ht="12.75" hidden="false" customHeight="false" outlineLevel="0" collapsed="false">
      <c r="D169" s="110"/>
    </row>
    <row r="170" customFormat="false" ht="12.75" hidden="false" customHeight="false" outlineLevel="0" collapsed="false">
      <c r="D170" s="110"/>
    </row>
    <row r="171" customFormat="false" ht="12.75" hidden="false" customHeight="false" outlineLevel="0" collapsed="false">
      <c r="D171" s="110"/>
    </row>
    <row r="172" customFormat="false" ht="12.75" hidden="false" customHeight="false" outlineLevel="0" collapsed="false">
      <c r="D172" s="110"/>
    </row>
    <row r="173" customFormat="false" ht="12.75" hidden="false" customHeight="false" outlineLevel="0" collapsed="false">
      <c r="D173" s="110"/>
    </row>
    <row r="174" customFormat="false" ht="12.75" hidden="false" customHeight="false" outlineLevel="0" collapsed="false">
      <c r="D174" s="110"/>
    </row>
    <row r="175" customFormat="false" ht="12.75" hidden="false" customHeight="false" outlineLevel="0" collapsed="false">
      <c r="D175" s="110"/>
    </row>
    <row r="176" customFormat="false" ht="12.75" hidden="false" customHeight="false" outlineLevel="0" collapsed="false">
      <c r="D176" s="110"/>
    </row>
    <row r="177" customFormat="false" ht="12.75" hidden="false" customHeight="false" outlineLevel="0" collapsed="false">
      <c r="D177" s="110"/>
    </row>
    <row r="178" customFormat="false" ht="12.75" hidden="false" customHeight="false" outlineLevel="0" collapsed="false">
      <c r="D178" s="110"/>
    </row>
    <row r="179" customFormat="false" ht="12.75" hidden="false" customHeight="false" outlineLevel="0" collapsed="false">
      <c r="D179" s="110"/>
    </row>
    <row r="180" customFormat="false" ht="12.75" hidden="false" customHeight="false" outlineLevel="0" collapsed="false">
      <c r="D180" s="110"/>
    </row>
    <row r="181" customFormat="false" ht="12.75" hidden="false" customHeight="false" outlineLevel="0" collapsed="false">
      <c r="D181" s="110"/>
    </row>
    <row r="182" customFormat="false" ht="12.75" hidden="false" customHeight="false" outlineLevel="0" collapsed="false">
      <c r="D182" s="110"/>
    </row>
    <row r="183" customFormat="false" ht="12.75" hidden="false" customHeight="false" outlineLevel="0" collapsed="false">
      <c r="D183" s="110"/>
    </row>
    <row r="184" customFormat="false" ht="12.75" hidden="false" customHeight="false" outlineLevel="0" collapsed="false">
      <c r="D184" s="110"/>
    </row>
    <row r="185" customFormat="false" ht="12.75" hidden="false" customHeight="false" outlineLevel="0" collapsed="false">
      <c r="D185" s="110"/>
    </row>
    <row r="186" customFormat="false" ht="12.75" hidden="false" customHeight="false" outlineLevel="0" collapsed="false">
      <c r="D186" s="110"/>
    </row>
    <row r="187" customFormat="false" ht="12.75" hidden="false" customHeight="false" outlineLevel="0" collapsed="false">
      <c r="D187" s="110"/>
    </row>
    <row r="188" customFormat="false" ht="12.75" hidden="false" customHeight="false" outlineLevel="0" collapsed="false">
      <c r="D188" s="110"/>
    </row>
    <row r="189" customFormat="false" ht="12.75" hidden="false" customHeight="false" outlineLevel="0" collapsed="false">
      <c r="D189" s="110"/>
    </row>
    <row r="190" customFormat="false" ht="12.75" hidden="false" customHeight="false" outlineLevel="0" collapsed="false">
      <c r="D190" s="110"/>
    </row>
    <row r="191" customFormat="false" ht="12.75" hidden="false" customHeight="false" outlineLevel="0" collapsed="false">
      <c r="D191" s="110"/>
    </row>
    <row r="192" customFormat="false" ht="12.75" hidden="false" customHeight="false" outlineLevel="0" collapsed="false">
      <c r="D192" s="110"/>
    </row>
    <row r="193" customFormat="false" ht="12.75" hidden="false" customHeight="false" outlineLevel="0" collapsed="false">
      <c r="D193" s="110"/>
    </row>
    <row r="194" customFormat="false" ht="12.75" hidden="false" customHeight="false" outlineLevel="0" collapsed="false">
      <c r="D194" s="110"/>
    </row>
    <row r="195" customFormat="false" ht="12.75" hidden="false" customHeight="false" outlineLevel="0" collapsed="false">
      <c r="D195" s="110"/>
    </row>
    <row r="196" customFormat="false" ht="12.75" hidden="false" customHeight="false" outlineLevel="0" collapsed="false">
      <c r="D196" s="110"/>
    </row>
    <row r="197" customFormat="false" ht="12.75" hidden="false" customHeight="false" outlineLevel="0" collapsed="false">
      <c r="D197" s="110"/>
    </row>
    <row r="198" customFormat="false" ht="12.75" hidden="false" customHeight="false" outlineLevel="0" collapsed="false">
      <c r="D198" s="110"/>
    </row>
    <row r="199" customFormat="false" ht="12.75" hidden="false" customHeight="false" outlineLevel="0" collapsed="false">
      <c r="D199" s="110"/>
    </row>
    <row r="200" customFormat="false" ht="12.75" hidden="false" customHeight="false" outlineLevel="0" collapsed="false">
      <c r="D200" s="110"/>
    </row>
    <row r="201" customFormat="false" ht="12.75" hidden="false" customHeight="false" outlineLevel="0" collapsed="false">
      <c r="D201" s="110"/>
    </row>
    <row r="202" customFormat="false" ht="12.75" hidden="false" customHeight="false" outlineLevel="0" collapsed="false">
      <c r="D202" s="110"/>
    </row>
    <row r="203" customFormat="false" ht="12.75" hidden="false" customHeight="false" outlineLevel="0" collapsed="false">
      <c r="D203" s="110"/>
    </row>
    <row r="204" customFormat="false" ht="12.75" hidden="false" customHeight="false" outlineLevel="0" collapsed="false">
      <c r="D204" s="110"/>
    </row>
    <row r="205" customFormat="false" ht="12.75" hidden="false" customHeight="false" outlineLevel="0" collapsed="false">
      <c r="D205" s="110"/>
    </row>
    <row r="206" customFormat="false" ht="12.75" hidden="false" customHeight="false" outlineLevel="0" collapsed="false">
      <c r="D206" s="110"/>
    </row>
    <row r="207" customFormat="false" ht="12.75" hidden="false" customHeight="false" outlineLevel="0" collapsed="false">
      <c r="D207" s="110"/>
    </row>
    <row r="208" customFormat="false" ht="12.75" hidden="false" customHeight="false" outlineLevel="0" collapsed="false">
      <c r="D208" s="110"/>
    </row>
    <row r="209" customFormat="false" ht="12.75" hidden="false" customHeight="false" outlineLevel="0" collapsed="false">
      <c r="D209" s="110"/>
    </row>
    <row r="210" customFormat="false" ht="12.75" hidden="false" customHeight="false" outlineLevel="0" collapsed="false">
      <c r="D210" s="110"/>
    </row>
    <row r="211" customFormat="false" ht="12.75" hidden="false" customHeight="false" outlineLevel="0" collapsed="false">
      <c r="D211" s="110"/>
    </row>
    <row r="212" customFormat="false" ht="12.75" hidden="false" customHeight="false" outlineLevel="0" collapsed="false">
      <c r="D212" s="110"/>
    </row>
    <row r="213" customFormat="false" ht="12.75" hidden="false" customHeight="false" outlineLevel="0" collapsed="false">
      <c r="D213" s="110"/>
    </row>
    <row r="214" customFormat="false" ht="12.75" hidden="false" customHeight="false" outlineLevel="0" collapsed="false">
      <c r="D214" s="110"/>
    </row>
    <row r="215" customFormat="false" ht="12.75" hidden="false" customHeight="false" outlineLevel="0" collapsed="false">
      <c r="D215" s="110"/>
    </row>
    <row r="216" customFormat="false" ht="12.75" hidden="false" customHeight="false" outlineLevel="0" collapsed="false">
      <c r="D216" s="110"/>
    </row>
    <row r="217" customFormat="false" ht="12.75" hidden="false" customHeight="false" outlineLevel="0" collapsed="false">
      <c r="D217" s="110"/>
    </row>
    <row r="218" customFormat="false" ht="12.75" hidden="false" customHeight="false" outlineLevel="0" collapsed="false">
      <c r="D218" s="110"/>
    </row>
    <row r="219" customFormat="false" ht="12.75" hidden="false" customHeight="false" outlineLevel="0" collapsed="false">
      <c r="D219" s="110"/>
    </row>
    <row r="220" customFormat="false" ht="12.75" hidden="false" customHeight="false" outlineLevel="0" collapsed="false">
      <c r="D220" s="110"/>
    </row>
    <row r="221" customFormat="false" ht="12.75" hidden="false" customHeight="false" outlineLevel="0" collapsed="false">
      <c r="D221" s="110"/>
    </row>
    <row r="222" customFormat="false" ht="12.75" hidden="false" customHeight="false" outlineLevel="0" collapsed="false">
      <c r="D222" s="110"/>
    </row>
    <row r="223" customFormat="false" ht="12.75" hidden="false" customHeight="false" outlineLevel="0" collapsed="false">
      <c r="D223" s="110"/>
    </row>
    <row r="224" customFormat="false" ht="12.75" hidden="false" customHeight="false" outlineLevel="0" collapsed="false">
      <c r="D224" s="110"/>
    </row>
    <row r="225" customFormat="false" ht="12.75" hidden="false" customHeight="false" outlineLevel="0" collapsed="false">
      <c r="D225" s="110"/>
    </row>
    <row r="226" customFormat="false" ht="12.75" hidden="false" customHeight="false" outlineLevel="0" collapsed="false">
      <c r="D226" s="110"/>
    </row>
    <row r="227" customFormat="false" ht="12.75" hidden="false" customHeight="false" outlineLevel="0" collapsed="false">
      <c r="D227" s="110"/>
    </row>
    <row r="228" customFormat="false" ht="12.75" hidden="false" customHeight="false" outlineLevel="0" collapsed="false">
      <c r="D228" s="110"/>
    </row>
    <row r="229" customFormat="false" ht="12.75" hidden="false" customHeight="false" outlineLevel="0" collapsed="false">
      <c r="D229" s="110"/>
    </row>
    <row r="230" customFormat="false" ht="12.75" hidden="false" customHeight="false" outlineLevel="0" collapsed="false">
      <c r="D230" s="110"/>
    </row>
    <row r="231" customFormat="false" ht="12.75" hidden="false" customHeight="false" outlineLevel="0" collapsed="false">
      <c r="D231" s="110"/>
    </row>
    <row r="232" customFormat="false" ht="12.75" hidden="false" customHeight="false" outlineLevel="0" collapsed="false">
      <c r="D232" s="110"/>
    </row>
    <row r="233" customFormat="false" ht="12.75" hidden="false" customHeight="false" outlineLevel="0" collapsed="false">
      <c r="D233" s="110"/>
    </row>
    <row r="234" customFormat="false" ht="12.75" hidden="false" customHeight="false" outlineLevel="0" collapsed="false">
      <c r="D234" s="110"/>
    </row>
    <row r="235" customFormat="false" ht="12.75" hidden="false" customHeight="false" outlineLevel="0" collapsed="false">
      <c r="D235" s="110"/>
    </row>
    <row r="236" customFormat="false" ht="12.75" hidden="false" customHeight="false" outlineLevel="0" collapsed="false">
      <c r="D236" s="110"/>
    </row>
    <row r="237" customFormat="false" ht="12.75" hidden="false" customHeight="false" outlineLevel="0" collapsed="false">
      <c r="D237" s="110"/>
    </row>
    <row r="238" customFormat="false" ht="12.75" hidden="false" customHeight="false" outlineLevel="0" collapsed="false">
      <c r="D238" s="110"/>
    </row>
    <row r="239" customFormat="false" ht="12.75" hidden="false" customHeight="false" outlineLevel="0" collapsed="false">
      <c r="D239" s="110"/>
    </row>
    <row r="240" customFormat="false" ht="12.75" hidden="false" customHeight="false" outlineLevel="0" collapsed="false">
      <c r="D240" s="110"/>
    </row>
    <row r="241" customFormat="false" ht="12.75" hidden="false" customHeight="false" outlineLevel="0" collapsed="false">
      <c r="D241" s="110"/>
    </row>
    <row r="242" customFormat="false" ht="12.75" hidden="false" customHeight="false" outlineLevel="0" collapsed="false">
      <c r="D242" s="110"/>
    </row>
    <row r="243" customFormat="false" ht="12.75" hidden="false" customHeight="false" outlineLevel="0" collapsed="false">
      <c r="D243" s="110"/>
    </row>
    <row r="244" customFormat="false" ht="12.75" hidden="false" customHeight="false" outlineLevel="0" collapsed="false">
      <c r="D244" s="110"/>
    </row>
    <row r="245" customFormat="false" ht="12.75" hidden="false" customHeight="false" outlineLevel="0" collapsed="false">
      <c r="D245" s="110"/>
    </row>
    <row r="246" customFormat="false" ht="12.75" hidden="false" customHeight="false" outlineLevel="0" collapsed="false">
      <c r="D246" s="110"/>
    </row>
    <row r="247" customFormat="false" ht="12.75" hidden="false" customHeight="false" outlineLevel="0" collapsed="false">
      <c r="D247" s="110"/>
    </row>
    <row r="248" customFormat="false" ht="12.75" hidden="false" customHeight="false" outlineLevel="0" collapsed="false">
      <c r="D248" s="110"/>
    </row>
    <row r="249" customFormat="false" ht="12.75" hidden="false" customHeight="false" outlineLevel="0" collapsed="false">
      <c r="D249" s="110"/>
    </row>
    <row r="250" customFormat="false" ht="12.75" hidden="false" customHeight="false" outlineLevel="0" collapsed="false">
      <c r="D250" s="110"/>
    </row>
    <row r="251" customFormat="false" ht="12.75" hidden="false" customHeight="false" outlineLevel="0" collapsed="false">
      <c r="D251" s="110"/>
    </row>
    <row r="252" customFormat="false" ht="12.75" hidden="false" customHeight="false" outlineLevel="0" collapsed="false">
      <c r="D252" s="110"/>
    </row>
    <row r="253" customFormat="false" ht="12.75" hidden="false" customHeight="false" outlineLevel="0" collapsed="false">
      <c r="D253" s="110"/>
    </row>
    <row r="254" customFormat="false" ht="12.75" hidden="false" customHeight="false" outlineLevel="0" collapsed="false">
      <c r="D254" s="110"/>
    </row>
    <row r="255" customFormat="false" ht="12.75" hidden="false" customHeight="false" outlineLevel="0" collapsed="false">
      <c r="D255" s="110"/>
    </row>
    <row r="256" customFormat="false" ht="12.75" hidden="false" customHeight="false" outlineLevel="0" collapsed="false">
      <c r="D256" s="110"/>
    </row>
    <row r="257" customFormat="false" ht="12.75" hidden="false" customHeight="false" outlineLevel="0" collapsed="false">
      <c r="D257" s="110"/>
    </row>
    <row r="258" customFormat="false" ht="12.75" hidden="false" customHeight="false" outlineLevel="0" collapsed="false">
      <c r="D258" s="110"/>
    </row>
    <row r="259" customFormat="false" ht="12.75" hidden="false" customHeight="false" outlineLevel="0" collapsed="false">
      <c r="D259" s="110"/>
    </row>
    <row r="260" customFormat="false" ht="12.75" hidden="false" customHeight="false" outlineLevel="0" collapsed="false">
      <c r="D260" s="110"/>
    </row>
    <row r="261" customFormat="false" ht="12.75" hidden="false" customHeight="false" outlineLevel="0" collapsed="false">
      <c r="D261" s="110"/>
    </row>
    <row r="262" customFormat="false" ht="12.75" hidden="false" customHeight="false" outlineLevel="0" collapsed="false">
      <c r="D262" s="110"/>
    </row>
    <row r="263" customFormat="false" ht="12.75" hidden="false" customHeight="false" outlineLevel="0" collapsed="false">
      <c r="D263" s="110"/>
    </row>
    <row r="264" customFormat="false" ht="12.75" hidden="false" customHeight="false" outlineLevel="0" collapsed="false">
      <c r="D264" s="110"/>
    </row>
    <row r="265" customFormat="false" ht="12.75" hidden="false" customHeight="false" outlineLevel="0" collapsed="false">
      <c r="D265" s="110"/>
    </row>
    <row r="266" customFormat="false" ht="12.75" hidden="false" customHeight="false" outlineLevel="0" collapsed="false">
      <c r="D266" s="110"/>
    </row>
    <row r="267" customFormat="false" ht="12.75" hidden="false" customHeight="false" outlineLevel="0" collapsed="false">
      <c r="D267" s="110"/>
    </row>
    <row r="268" customFormat="false" ht="12.75" hidden="false" customHeight="false" outlineLevel="0" collapsed="false">
      <c r="D268" s="110"/>
    </row>
    <row r="269" customFormat="false" ht="12.75" hidden="false" customHeight="false" outlineLevel="0" collapsed="false">
      <c r="D269" s="110"/>
    </row>
    <row r="270" customFormat="false" ht="12.75" hidden="false" customHeight="false" outlineLevel="0" collapsed="false">
      <c r="D270" s="110"/>
    </row>
    <row r="271" customFormat="false" ht="12.75" hidden="false" customHeight="false" outlineLevel="0" collapsed="false">
      <c r="D271" s="110"/>
    </row>
    <row r="272" customFormat="false" ht="12.75" hidden="false" customHeight="false" outlineLevel="0" collapsed="false">
      <c r="D272" s="110"/>
    </row>
    <row r="273" customFormat="false" ht="12.75" hidden="false" customHeight="false" outlineLevel="0" collapsed="false">
      <c r="D273" s="110"/>
    </row>
    <row r="274" customFormat="false" ht="12.75" hidden="false" customHeight="false" outlineLevel="0" collapsed="false">
      <c r="D274" s="110"/>
    </row>
    <row r="275" customFormat="false" ht="12.75" hidden="false" customHeight="false" outlineLevel="0" collapsed="false">
      <c r="D275" s="110"/>
    </row>
    <row r="276" customFormat="false" ht="12.75" hidden="false" customHeight="false" outlineLevel="0" collapsed="false">
      <c r="D276" s="110"/>
    </row>
    <row r="277" customFormat="false" ht="12.75" hidden="false" customHeight="false" outlineLevel="0" collapsed="false">
      <c r="D277" s="110"/>
    </row>
    <row r="278" customFormat="false" ht="12.75" hidden="false" customHeight="false" outlineLevel="0" collapsed="false">
      <c r="D278" s="110"/>
    </row>
    <row r="279" customFormat="false" ht="12.75" hidden="false" customHeight="false" outlineLevel="0" collapsed="false">
      <c r="D279" s="110"/>
    </row>
    <row r="280" customFormat="false" ht="12.75" hidden="false" customHeight="false" outlineLevel="0" collapsed="false">
      <c r="D280" s="110"/>
    </row>
    <row r="281" customFormat="false" ht="12.75" hidden="false" customHeight="false" outlineLevel="0" collapsed="false">
      <c r="D281" s="110"/>
    </row>
    <row r="282" customFormat="false" ht="12.75" hidden="false" customHeight="false" outlineLevel="0" collapsed="false">
      <c r="D282" s="110"/>
    </row>
    <row r="283" customFormat="false" ht="12.75" hidden="false" customHeight="false" outlineLevel="0" collapsed="false">
      <c r="D283" s="110"/>
    </row>
    <row r="284" customFormat="false" ht="12.75" hidden="false" customHeight="false" outlineLevel="0" collapsed="false">
      <c r="D284" s="110"/>
    </row>
    <row r="285" customFormat="false" ht="12.75" hidden="false" customHeight="false" outlineLevel="0" collapsed="false">
      <c r="D285" s="110"/>
    </row>
    <row r="286" customFormat="false" ht="12.75" hidden="false" customHeight="false" outlineLevel="0" collapsed="false">
      <c r="D286" s="110"/>
    </row>
    <row r="287" customFormat="false" ht="12.75" hidden="false" customHeight="false" outlineLevel="0" collapsed="false">
      <c r="D287" s="110"/>
    </row>
    <row r="288" customFormat="false" ht="12.75" hidden="false" customHeight="false" outlineLevel="0" collapsed="false">
      <c r="D288" s="110"/>
    </row>
    <row r="289" customFormat="false" ht="12.75" hidden="false" customHeight="false" outlineLevel="0" collapsed="false">
      <c r="D289" s="110"/>
    </row>
    <row r="290" customFormat="false" ht="12.75" hidden="false" customHeight="false" outlineLevel="0" collapsed="false">
      <c r="D290" s="110"/>
    </row>
    <row r="291" customFormat="false" ht="12.75" hidden="false" customHeight="false" outlineLevel="0" collapsed="false">
      <c r="D291" s="110"/>
    </row>
    <row r="292" customFormat="false" ht="12.75" hidden="false" customHeight="false" outlineLevel="0" collapsed="false">
      <c r="D292" s="110"/>
    </row>
    <row r="293" customFormat="false" ht="12.75" hidden="false" customHeight="false" outlineLevel="0" collapsed="false">
      <c r="D293" s="110"/>
    </row>
    <row r="294" customFormat="false" ht="12.75" hidden="false" customHeight="false" outlineLevel="0" collapsed="false">
      <c r="D294" s="110"/>
    </row>
    <row r="295" customFormat="false" ht="12.75" hidden="false" customHeight="false" outlineLevel="0" collapsed="false">
      <c r="D295" s="110"/>
    </row>
    <row r="296" customFormat="false" ht="12.75" hidden="false" customHeight="false" outlineLevel="0" collapsed="false">
      <c r="D296" s="110"/>
    </row>
    <row r="297" customFormat="false" ht="12.75" hidden="false" customHeight="false" outlineLevel="0" collapsed="false">
      <c r="D297" s="110"/>
    </row>
    <row r="298" customFormat="false" ht="12.75" hidden="false" customHeight="false" outlineLevel="0" collapsed="false">
      <c r="D298" s="110"/>
    </row>
    <row r="299" customFormat="false" ht="12.75" hidden="false" customHeight="false" outlineLevel="0" collapsed="false">
      <c r="D299" s="110"/>
    </row>
    <row r="300" customFormat="false" ht="12.75" hidden="false" customHeight="false" outlineLevel="0" collapsed="false">
      <c r="D300" s="110"/>
    </row>
    <row r="301" customFormat="false" ht="12.75" hidden="false" customHeight="false" outlineLevel="0" collapsed="false">
      <c r="D301" s="110"/>
    </row>
    <row r="302" customFormat="false" ht="12.75" hidden="false" customHeight="false" outlineLevel="0" collapsed="false">
      <c r="D302" s="110"/>
    </row>
    <row r="303" customFormat="false" ht="12.75" hidden="false" customHeight="false" outlineLevel="0" collapsed="false">
      <c r="D303" s="110"/>
    </row>
    <row r="304" customFormat="false" ht="12.75" hidden="false" customHeight="false" outlineLevel="0" collapsed="false">
      <c r="D304" s="110"/>
    </row>
    <row r="305" customFormat="false" ht="12.75" hidden="false" customHeight="false" outlineLevel="0" collapsed="false">
      <c r="D305" s="110"/>
    </row>
    <row r="306" customFormat="false" ht="12.75" hidden="false" customHeight="false" outlineLevel="0" collapsed="false">
      <c r="D306" s="110"/>
    </row>
    <row r="307" customFormat="false" ht="12.75" hidden="false" customHeight="false" outlineLevel="0" collapsed="false">
      <c r="D307" s="110"/>
    </row>
    <row r="308" customFormat="false" ht="12.75" hidden="false" customHeight="false" outlineLevel="0" collapsed="false">
      <c r="D308" s="110"/>
    </row>
    <row r="309" customFormat="false" ht="12.75" hidden="false" customHeight="false" outlineLevel="0" collapsed="false">
      <c r="D309" s="110"/>
    </row>
    <row r="310" customFormat="false" ht="12.75" hidden="false" customHeight="false" outlineLevel="0" collapsed="false">
      <c r="D310" s="110"/>
    </row>
    <row r="311" customFormat="false" ht="12.75" hidden="false" customHeight="false" outlineLevel="0" collapsed="false">
      <c r="D311" s="110"/>
    </row>
    <row r="312" customFormat="false" ht="12.75" hidden="false" customHeight="false" outlineLevel="0" collapsed="false">
      <c r="D312" s="110"/>
    </row>
    <row r="313" customFormat="false" ht="12.75" hidden="false" customHeight="false" outlineLevel="0" collapsed="false">
      <c r="D313" s="110"/>
    </row>
    <row r="314" customFormat="false" ht="12.75" hidden="false" customHeight="false" outlineLevel="0" collapsed="false">
      <c r="D314" s="110"/>
    </row>
    <row r="315" customFormat="false" ht="12.75" hidden="false" customHeight="false" outlineLevel="0" collapsed="false">
      <c r="D315" s="110"/>
    </row>
    <row r="316" customFormat="false" ht="12.75" hidden="false" customHeight="false" outlineLevel="0" collapsed="false">
      <c r="D316" s="110"/>
    </row>
    <row r="317" customFormat="false" ht="12.75" hidden="false" customHeight="false" outlineLevel="0" collapsed="false">
      <c r="D317" s="110"/>
    </row>
    <row r="318" customFormat="false" ht="12.75" hidden="false" customHeight="false" outlineLevel="0" collapsed="false">
      <c r="D318" s="110"/>
    </row>
    <row r="319" customFormat="false" ht="12.75" hidden="false" customHeight="false" outlineLevel="0" collapsed="false">
      <c r="D319" s="110"/>
    </row>
    <row r="320" customFormat="false" ht="12.75" hidden="false" customHeight="false" outlineLevel="0" collapsed="false">
      <c r="D320" s="110"/>
    </row>
    <row r="321" customFormat="false" ht="12.75" hidden="false" customHeight="false" outlineLevel="0" collapsed="false">
      <c r="D321" s="110"/>
    </row>
    <row r="322" customFormat="false" ht="12.75" hidden="false" customHeight="false" outlineLevel="0" collapsed="false">
      <c r="D322" s="110"/>
    </row>
    <row r="323" customFormat="false" ht="12.75" hidden="false" customHeight="false" outlineLevel="0" collapsed="false">
      <c r="D323" s="110"/>
    </row>
    <row r="324" customFormat="false" ht="12.75" hidden="false" customHeight="false" outlineLevel="0" collapsed="false">
      <c r="D324" s="110"/>
    </row>
    <row r="325" customFormat="false" ht="12.75" hidden="false" customHeight="false" outlineLevel="0" collapsed="false">
      <c r="D325" s="110"/>
    </row>
    <row r="326" customFormat="false" ht="12.75" hidden="false" customHeight="false" outlineLevel="0" collapsed="false">
      <c r="D326" s="110"/>
    </row>
    <row r="327" customFormat="false" ht="12.75" hidden="false" customHeight="false" outlineLevel="0" collapsed="false">
      <c r="D327" s="110"/>
    </row>
    <row r="328" customFormat="false" ht="12.75" hidden="false" customHeight="false" outlineLevel="0" collapsed="false">
      <c r="D328" s="110"/>
    </row>
    <row r="329" customFormat="false" ht="12.75" hidden="false" customHeight="false" outlineLevel="0" collapsed="false">
      <c r="D329" s="110"/>
    </row>
    <row r="330" customFormat="false" ht="12.75" hidden="false" customHeight="false" outlineLevel="0" collapsed="false">
      <c r="D330" s="110"/>
    </row>
    <row r="331" customFormat="false" ht="12.75" hidden="false" customHeight="false" outlineLevel="0" collapsed="false">
      <c r="D331" s="110"/>
    </row>
    <row r="332" customFormat="false" ht="12.75" hidden="false" customHeight="false" outlineLevel="0" collapsed="false">
      <c r="D332" s="110"/>
    </row>
    <row r="333" customFormat="false" ht="12.75" hidden="false" customHeight="false" outlineLevel="0" collapsed="false">
      <c r="D333" s="110"/>
    </row>
    <row r="334" customFormat="false" ht="12.75" hidden="false" customHeight="false" outlineLevel="0" collapsed="false">
      <c r="D334" s="110"/>
    </row>
    <row r="335" customFormat="false" ht="12.75" hidden="false" customHeight="false" outlineLevel="0" collapsed="false">
      <c r="D335" s="110"/>
    </row>
    <row r="336" customFormat="false" ht="12.75" hidden="false" customHeight="false" outlineLevel="0" collapsed="false">
      <c r="D336" s="110"/>
    </row>
    <row r="337" customFormat="false" ht="12.75" hidden="false" customHeight="false" outlineLevel="0" collapsed="false">
      <c r="D337" s="110"/>
    </row>
    <row r="338" customFormat="false" ht="12.75" hidden="false" customHeight="false" outlineLevel="0" collapsed="false">
      <c r="D338" s="110"/>
    </row>
    <row r="339" customFormat="false" ht="12.75" hidden="false" customHeight="false" outlineLevel="0" collapsed="false">
      <c r="D339" s="110"/>
    </row>
    <row r="340" customFormat="false" ht="12.75" hidden="false" customHeight="false" outlineLevel="0" collapsed="false">
      <c r="D340" s="110"/>
    </row>
    <row r="341" customFormat="false" ht="12.75" hidden="false" customHeight="false" outlineLevel="0" collapsed="false">
      <c r="D341" s="110"/>
    </row>
    <row r="342" customFormat="false" ht="12.75" hidden="false" customHeight="false" outlineLevel="0" collapsed="false">
      <c r="D342" s="110"/>
    </row>
    <row r="343" customFormat="false" ht="12.75" hidden="false" customHeight="false" outlineLevel="0" collapsed="false">
      <c r="D343" s="110"/>
    </row>
    <row r="344" customFormat="false" ht="12.75" hidden="false" customHeight="false" outlineLevel="0" collapsed="false">
      <c r="D344" s="110"/>
    </row>
    <row r="345" customFormat="false" ht="12.75" hidden="false" customHeight="false" outlineLevel="0" collapsed="false">
      <c r="D345" s="110"/>
    </row>
    <row r="346" customFormat="false" ht="12.75" hidden="false" customHeight="false" outlineLevel="0" collapsed="false">
      <c r="D346" s="110"/>
    </row>
    <row r="347" customFormat="false" ht="12.75" hidden="false" customHeight="false" outlineLevel="0" collapsed="false">
      <c r="D347" s="110"/>
    </row>
    <row r="348" customFormat="false" ht="12.75" hidden="false" customHeight="false" outlineLevel="0" collapsed="false">
      <c r="D348" s="110"/>
    </row>
    <row r="349" customFormat="false" ht="12.75" hidden="false" customHeight="false" outlineLevel="0" collapsed="false">
      <c r="D349" s="110"/>
    </row>
    <row r="350" customFormat="false" ht="12.75" hidden="false" customHeight="false" outlineLevel="0" collapsed="false">
      <c r="D350" s="110"/>
    </row>
    <row r="351" customFormat="false" ht="12.75" hidden="false" customHeight="false" outlineLevel="0" collapsed="false">
      <c r="D351" s="110"/>
    </row>
    <row r="352" customFormat="false" ht="12.75" hidden="false" customHeight="false" outlineLevel="0" collapsed="false">
      <c r="D352" s="110"/>
    </row>
    <row r="353" customFormat="false" ht="12.75" hidden="false" customHeight="false" outlineLevel="0" collapsed="false">
      <c r="D353" s="110"/>
    </row>
    <row r="354" customFormat="false" ht="12.75" hidden="false" customHeight="false" outlineLevel="0" collapsed="false">
      <c r="D354" s="110"/>
    </row>
    <row r="355" customFormat="false" ht="12.75" hidden="false" customHeight="false" outlineLevel="0" collapsed="false">
      <c r="D355" s="110"/>
    </row>
    <row r="356" customFormat="false" ht="12.75" hidden="false" customHeight="false" outlineLevel="0" collapsed="false">
      <c r="D356" s="110"/>
    </row>
    <row r="357" customFormat="false" ht="12.75" hidden="false" customHeight="false" outlineLevel="0" collapsed="false">
      <c r="D357" s="110"/>
    </row>
    <row r="358" customFormat="false" ht="12.75" hidden="false" customHeight="false" outlineLevel="0" collapsed="false">
      <c r="D358" s="110"/>
    </row>
    <row r="359" customFormat="false" ht="12.75" hidden="false" customHeight="false" outlineLevel="0" collapsed="false">
      <c r="D359" s="110"/>
    </row>
    <row r="360" customFormat="false" ht="12.75" hidden="false" customHeight="false" outlineLevel="0" collapsed="false">
      <c r="D360" s="110"/>
    </row>
    <row r="361" customFormat="false" ht="12.75" hidden="false" customHeight="false" outlineLevel="0" collapsed="false">
      <c r="D361" s="110"/>
    </row>
    <row r="362" customFormat="false" ht="12.75" hidden="false" customHeight="false" outlineLevel="0" collapsed="false">
      <c r="D362" s="110"/>
    </row>
    <row r="363" customFormat="false" ht="12.75" hidden="false" customHeight="false" outlineLevel="0" collapsed="false">
      <c r="D363" s="110"/>
    </row>
    <row r="364" customFormat="false" ht="12.75" hidden="false" customHeight="false" outlineLevel="0" collapsed="false">
      <c r="D364" s="110"/>
    </row>
    <row r="365" customFormat="false" ht="12.75" hidden="false" customHeight="false" outlineLevel="0" collapsed="false">
      <c r="D365" s="110"/>
    </row>
    <row r="366" customFormat="false" ht="12.75" hidden="false" customHeight="false" outlineLevel="0" collapsed="false">
      <c r="D366" s="110"/>
    </row>
    <row r="367" customFormat="false" ht="12.75" hidden="false" customHeight="false" outlineLevel="0" collapsed="false">
      <c r="D367" s="110"/>
    </row>
    <row r="368" customFormat="false" ht="12.75" hidden="false" customHeight="false" outlineLevel="0" collapsed="false">
      <c r="D368" s="110"/>
    </row>
    <row r="369" customFormat="false" ht="12.75" hidden="false" customHeight="false" outlineLevel="0" collapsed="false">
      <c r="D369" s="110"/>
    </row>
    <row r="370" customFormat="false" ht="12.75" hidden="false" customHeight="false" outlineLevel="0" collapsed="false">
      <c r="D370" s="110"/>
    </row>
    <row r="371" customFormat="false" ht="12.75" hidden="false" customHeight="false" outlineLevel="0" collapsed="false">
      <c r="D371" s="110"/>
    </row>
    <row r="372" customFormat="false" ht="12.75" hidden="false" customHeight="false" outlineLevel="0" collapsed="false">
      <c r="D372" s="110"/>
    </row>
    <row r="373" customFormat="false" ht="12.75" hidden="false" customHeight="false" outlineLevel="0" collapsed="false">
      <c r="D373" s="110"/>
    </row>
    <row r="374" customFormat="false" ht="12.75" hidden="false" customHeight="false" outlineLevel="0" collapsed="false">
      <c r="D374" s="110"/>
    </row>
    <row r="375" customFormat="false" ht="12.75" hidden="false" customHeight="false" outlineLevel="0" collapsed="false">
      <c r="D375" s="110"/>
    </row>
    <row r="376" customFormat="false" ht="12.75" hidden="false" customHeight="false" outlineLevel="0" collapsed="false">
      <c r="D376" s="110"/>
    </row>
    <row r="377" customFormat="false" ht="12.75" hidden="false" customHeight="false" outlineLevel="0" collapsed="false">
      <c r="D377" s="110"/>
    </row>
    <row r="378" customFormat="false" ht="12.75" hidden="false" customHeight="false" outlineLevel="0" collapsed="false">
      <c r="D378" s="110"/>
    </row>
    <row r="379" customFormat="false" ht="12.75" hidden="false" customHeight="false" outlineLevel="0" collapsed="false">
      <c r="D379" s="110"/>
    </row>
    <row r="380" customFormat="false" ht="12.75" hidden="false" customHeight="false" outlineLevel="0" collapsed="false">
      <c r="D380" s="110"/>
    </row>
    <row r="381" customFormat="false" ht="12.75" hidden="false" customHeight="false" outlineLevel="0" collapsed="false">
      <c r="D381" s="110"/>
    </row>
    <row r="382" customFormat="false" ht="12.75" hidden="false" customHeight="false" outlineLevel="0" collapsed="false">
      <c r="D382" s="110"/>
    </row>
    <row r="383" customFormat="false" ht="12.75" hidden="false" customHeight="false" outlineLevel="0" collapsed="false">
      <c r="D383" s="110"/>
    </row>
    <row r="384" customFormat="false" ht="12.75" hidden="false" customHeight="false" outlineLevel="0" collapsed="false">
      <c r="D384" s="110"/>
    </row>
    <row r="385" customFormat="false" ht="12.75" hidden="false" customHeight="false" outlineLevel="0" collapsed="false">
      <c r="D385" s="110"/>
    </row>
    <row r="386" customFormat="false" ht="12.75" hidden="false" customHeight="false" outlineLevel="0" collapsed="false">
      <c r="D386" s="110"/>
    </row>
    <row r="387" customFormat="false" ht="12.75" hidden="false" customHeight="false" outlineLevel="0" collapsed="false">
      <c r="D387" s="110"/>
    </row>
    <row r="388" customFormat="false" ht="12.75" hidden="false" customHeight="false" outlineLevel="0" collapsed="false">
      <c r="D388" s="110"/>
    </row>
    <row r="389" customFormat="false" ht="12.75" hidden="false" customHeight="false" outlineLevel="0" collapsed="false">
      <c r="D389" s="110"/>
    </row>
    <row r="390" customFormat="false" ht="12.75" hidden="false" customHeight="false" outlineLevel="0" collapsed="false">
      <c r="D390" s="110"/>
    </row>
    <row r="391" customFormat="false" ht="12.75" hidden="false" customHeight="false" outlineLevel="0" collapsed="false">
      <c r="D391" s="110"/>
    </row>
    <row r="392" customFormat="false" ht="12.75" hidden="false" customHeight="false" outlineLevel="0" collapsed="false">
      <c r="D392" s="110"/>
    </row>
    <row r="393" customFormat="false" ht="12.75" hidden="false" customHeight="false" outlineLevel="0" collapsed="false">
      <c r="D393" s="110"/>
    </row>
    <row r="394" customFormat="false" ht="12.75" hidden="false" customHeight="false" outlineLevel="0" collapsed="false">
      <c r="D394" s="110"/>
    </row>
    <row r="395" customFormat="false" ht="12.75" hidden="false" customHeight="false" outlineLevel="0" collapsed="false">
      <c r="D395" s="110"/>
    </row>
    <row r="396" customFormat="false" ht="12.75" hidden="false" customHeight="false" outlineLevel="0" collapsed="false">
      <c r="D396" s="110"/>
    </row>
    <row r="397" customFormat="false" ht="12.75" hidden="false" customHeight="false" outlineLevel="0" collapsed="false">
      <c r="D397" s="110"/>
    </row>
    <row r="398" customFormat="false" ht="12.75" hidden="false" customHeight="false" outlineLevel="0" collapsed="false">
      <c r="D398" s="110"/>
    </row>
    <row r="399" customFormat="false" ht="12.75" hidden="false" customHeight="false" outlineLevel="0" collapsed="false">
      <c r="D399" s="110"/>
    </row>
    <row r="400" customFormat="false" ht="12.75" hidden="false" customHeight="false" outlineLevel="0" collapsed="false">
      <c r="D400" s="110"/>
    </row>
    <row r="401" customFormat="false" ht="12.75" hidden="false" customHeight="false" outlineLevel="0" collapsed="false">
      <c r="D401" s="110"/>
    </row>
    <row r="402" customFormat="false" ht="12.75" hidden="false" customHeight="false" outlineLevel="0" collapsed="false">
      <c r="D402" s="110"/>
    </row>
    <row r="403" customFormat="false" ht="12.75" hidden="false" customHeight="false" outlineLevel="0" collapsed="false">
      <c r="D403" s="110"/>
    </row>
    <row r="404" customFormat="false" ht="12.75" hidden="false" customHeight="false" outlineLevel="0" collapsed="false">
      <c r="D404" s="110"/>
    </row>
    <row r="405" customFormat="false" ht="12.75" hidden="false" customHeight="false" outlineLevel="0" collapsed="false">
      <c r="D405" s="110"/>
    </row>
    <row r="406" customFormat="false" ht="12.75" hidden="false" customHeight="false" outlineLevel="0" collapsed="false">
      <c r="D406" s="110"/>
    </row>
    <row r="407" customFormat="false" ht="12.75" hidden="false" customHeight="false" outlineLevel="0" collapsed="false">
      <c r="D407" s="110"/>
    </row>
    <row r="408" customFormat="false" ht="12.75" hidden="false" customHeight="false" outlineLevel="0" collapsed="false">
      <c r="D408" s="110"/>
    </row>
    <row r="409" customFormat="false" ht="12.75" hidden="false" customHeight="false" outlineLevel="0" collapsed="false">
      <c r="D409" s="110"/>
    </row>
    <row r="410" customFormat="false" ht="12.75" hidden="false" customHeight="false" outlineLevel="0" collapsed="false">
      <c r="D410" s="110"/>
    </row>
    <row r="411" customFormat="false" ht="12.75" hidden="false" customHeight="false" outlineLevel="0" collapsed="false">
      <c r="D411" s="110"/>
    </row>
    <row r="412" customFormat="false" ht="12.75" hidden="false" customHeight="false" outlineLevel="0" collapsed="false">
      <c r="D412" s="110"/>
    </row>
    <row r="413" customFormat="false" ht="12.75" hidden="false" customHeight="false" outlineLevel="0" collapsed="false">
      <c r="D413" s="110"/>
    </row>
    <row r="414" customFormat="false" ht="12.75" hidden="false" customHeight="false" outlineLevel="0" collapsed="false">
      <c r="D414" s="110"/>
    </row>
    <row r="415" customFormat="false" ht="12.75" hidden="false" customHeight="false" outlineLevel="0" collapsed="false">
      <c r="D415" s="110"/>
    </row>
    <row r="416" customFormat="false" ht="12.75" hidden="false" customHeight="false" outlineLevel="0" collapsed="false">
      <c r="D416" s="110"/>
    </row>
    <row r="417" customFormat="false" ht="12.75" hidden="false" customHeight="false" outlineLevel="0" collapsed="false">
      <c r="D417" s="110"/>
    </row>
    <row r="418" customFormat="false" ht="12.75" hidden="false" customHeight="false" outlineLevel="0" collapsed="false">
      <c r="D418" s="110"/>
    </row>
    <row r="419" customFormat="false" ht="12.75" hidden="false" customHeight="false" outlineLevel="0" collapsed="false">
      <c r="D419" s="110"/>
    </row>
    <row r="420" customFormat="false" ht="12.75" hidden="false" customHeight="false" outlineLevel="0" collapsed="false">
      <c r="D420" s="110"/>
    </row>
    <row r="421" customFormat="false" ht="12.75" hidden="false" customHeight="false" outlineLevel="0" collapsed="false">
      <c r="D421" s="110"/>
    </row>
    <row r="422" customFormat="false" ht="12.75" hidden="false" customHeight="false" outlineLevel="0" collapsed="false">
      <c r="D422" s="110"/>
    </row>
    <row r="423" customFormat="false" ht="12.75" hidden="false" customHeight="false" outlineLevel="0" collapsed="false">
      <c r="D423" s="110"/>
    </row>
    <row r="424" customFormat="false" ht="12.75" hidden="false" customHeight="false" outlineLevel="0" collapsed="false">
      <c r="D424" s="110"/>
    </row>
    <row r="425" customFormat="false" ht="12.75" hidden="false" customHeight="false" outlineLevel="0" collapsed="false">
      <c r="D425" s="110"/>
    </row>
    <row r="426" customFormat="false" ht="12.75" hidden="false" customHeight="false" outlineLevel="0" collapsed="false">
      <c r="D426" s="110"/>
    </row>
    <row r="427" customFormat="false" ht="12.75" hidden="false" customHeight="false" outlineLevel="0" collapsed="false">
      <c r="D427" s="110"/>
    </row>
    <row r="428" customFormat="false" ht="12.75" hidden="false" customHeight="false" outlineLevel="0" collapsed="false">
      <c r="D428" s="110"/>
    </row>
    <row r="429" customFormat="false" ht="12.75" hidden="false" customHeight="false" outlineLevel="0" collapsed="false">
      <c r="D429" s="110"/>
    </row>
    <row r="430" customFormat="false" ht="12.75" hidden="false" customHeight="false" outlineLevel="0" collapsed="false">
      <c r="D430" s="110"/>
    </row>
    <row r="431" customFormat="false" ht="12.75" hidden="false" customHeight="false" outlineLevel="0" collapsed="false">
      <c r="D431" s="110"/>
    </row>
    <row r="432" customFormat="false" ht="12.75" hidden="false" customHeight="false" outlineLevel="0" collapsed="false">
      <c r="D432" s="110"/>
    </row>
    <row r="433" customFormat="false" ht="12.75" hidden="false" customHeight="false" outlineLevel="0" collapsed="false">
      <c r="D433" s="110"/>
    </row>
    <row r="434" customFormat="false" ht="12.75" hidden="false" customHeight="false" outlineLevel="0" collapsed="false">
      <c r="D434" s="110"/>
    </row>
    <row r="435" customFormat="false" ht="12.75" hidden="false" customHeight="false" outlineLevel="0" collapsed="false">
      <c r="D435" s="110"/>
    </row>
    <row r="436" customFormat="false" ht="12.75" hidden="false" customHeight="false" outlineLevel="0" collapsed="false">
      <c r="D436" s="110"/>
    </row>
    <row r="437" customFormat="false" ht="12.75" hidden="false" customHeight="false" outlineLevel="0" collapsed="false">
      <c r="D437" s="110"/>
    </row>
    <row r="438" customFormat="false" ht="12.75" hidden="false" customHeight="false" outlineLevel="0" collapsed="false">
      <c r="D438" s="110"/>
    </row>
    <row r="439" customFormat="false" ht="12.75" hidden="false" customHeight="false" outlineLevel="0" collapsed="false">
      <c r="D439" s="110"/>
    </row>
    <row r="440" customFormat="false" ht="12.75" hidden="false" customHeight="false" outlineLevel="0" collapsed="false">
      <c r="D440" s="110"/>
    </row>
    <row r="441" customFormat="false" ht="12.75" hidden="false" customHeight="false" outlineLevel="0" collapsed="false">
      <c r="D441" s="110"/>
    </row>
    <row r="442" customFormat="false" ht="12.75" hidden="false" customHeight="false" outlineLevel="0" collapsed="false">
      <c r="D442" s="110"/>
    </row>
    <row r="443" customFormat="false" ht="12.75" hidden="false" customHeight="false" outlineLevel="0" collapsed="false">
      <c r="D443" s="110"/>
    </row>
    <row r="444" customFormat="false" ht="12.75" hidden="false" customHeight="false" outlineLevel="0" collapsed="false">
      <c r="D444" s="110"/>
    </row>
    <row r="445" customFormat="false" ht="12.75" hidden="false" customHeight="false" outlineLevel="0" collapsed="false">
      <c r="D445" s="110"/>
    </row>
    <row r="446" customFormat="false" ht="12.75" hidden="false" customHeight="false" outlineLevel="0" collapsed="false">
      <c r="D446" s="110"/>
    </row>
    <row r="447" customFormat="false" ht="12.75" hidden="false" customHeight="false" outlineLevel="0" collapsed="false">
      <c r="D447" s="110"/>
    </row>
    <row r="448" customFormat="false" ht="12.75" hidden="false" customHeight="false" outlineLevel="0" collapsed="false">
      <c r="D448" s="110"/>
    </row>
    <row r="449" customFormat="false" ht="12.75" hidden="false" customHeight="false" outlineLevel="0" collapsed="false">
      <c r="D449" s="110"/>
    </row>
    <row r="450" customFormat="false" ht="12.75" hidden="false" customHeight="false" outlineLevel="0" collapsed="false">
      <c r="D450" s="110"/>
    </row>
    <row r="451" customFormat="false" ht="12.75" hidden="false" customHeight="false" outlineLevel="0" collapsed="false">
      <c r="D451" s="110"/>
    </row>
    <row r="452" customFormat="false" ht="12.75" hidden="false" customHeight="false" outlineLevel="0" collapsed="false">
      <c r="D452" s="110"/>
    </row>
    <row r="453" customFormat="false" ht="12.75" hidden="false" customHeight="false" outlineLevel="0" collapsed="false">
      <c r="D453" s="110"/>
    </row>
    <row r="454" customFormat="false" ht="12.75" hidden="false" customHeight="false" outlineLevel="0" collapsed="false">
      <c r="D454" s="110"/>
    </row>
    <row r="455" customFormat="false" ht="12.75" hidden="false" customHeight="false" outlineLevel="0" collapsed="false">
      <c r="D455" s="110"/>
    </row>
    <row r="456" customFormat="false" ht="12.75" hidden="false" customHeight="false" outlineLevel="0" collapsed="false">
      <c r="D456" s="110"/>
    </row>
    <row r="457" customFormat="false" ht="12.75" hidden="false" customHeight="false" outlineLevel="0" collapsed="false">
      <c r="D457" s="110"/>
    </row>
    <row r="458" customFormat="false" ht="12.75" hidden="false" customHeight="false" outlineLevel="0" collapsed="false">
      <c r="D458" s="110"/>
    </row>
    <row r="459" customFormat="false" ht="12.75" hidden="false" customHeight="false" outlineLevel="0" collapsed="false">
      <c r="D459" s="110"/>
    </row>
    <row r="460" customFormat="false" ht="12.75" hidden="false" customHeight="false" outlineLevel="0" collapsed="false">
      <c r="D460" s="110"/>
    </row>
    <row r="461" customFormat="false" ht="12.75" hidden="false" customHeight="false" outlineLevel="0" collapsed="false">
      <c r="D461" s="110"/>
    </row>
    <row r="462" customFormat="false" ht="12.75" hidden="false" customHeight="false" outlineLevel="0" collapsed="false">
      <c r="D462" s="110"/>
    </row>
    <row r="463" customFormat="false" ht="12.75" hidden="false" customHeight="false" outlineLevel="0" collapsed="false">
      <c r="D463" s="110"/>
    </row>
    <row r="464" customFormat="false" ht="12.75" hidden="false" customHeight="false" outlineLevel="0" collapsed="false">
      <c r="D464" s="110"/>
    </row>
    <row r="465" customFormat="false" ht="12.75" hidden="false" customHeight="false" outlineLevel="0" collapsed="false">
      <c r="D465" s="110"/>
    </row>
    <row r="466" customFormat="false" ht="12.75" hidden="false" customHeight="false" outlineLevel="0" collapsed="false">
      <c r="D466" s="110"/>
    </row>
    <row r="467" customFormat="false" ht="12.75" hidden="false" customHeight="false" outlineLevel="0" collapsed="false">
      <c r="D467" s="110"/>
    </row>
    <row r="468" customFormat="false" ht="12.75" hidden="false" customHeight="false" outlineLevel="0" collapsed="false">
      <c r="D468" s="110"/>
    </row>
    <row r="469" customFormat="false" ht="12.75" hidden="false" customHeight="false" outlineLevel="0" collapsed="false">
      <c r="D469" s="110"/>
    </row>
    <row r="470" customFormat="false" ht="12.75" hidden="false" customHeight="false" outlineLevel="0" collapsed="false">
      <c r="D470" s="110"/>
    </row>
    <row r="471" customFormat="false" ht="12.75" hidden="false" customHeight="false" outlineLevel="0" collapsed="false">
      <c r="D471" s="110"/>
    </row>
    <row r="472" customFormat="false" ht="12.75" hidden="false" customHeight="false" outlineLevel="0" collapsed="false">
      <c r="D472" s="110"/>
    </row>
    <row r="473" customFormat="false" ht="12.75" hidden="false" customHeight="false" outlineLevel="0" collapsed="false">
      <c r="D473" s="110"/>
    </row>
    <row r="474" customFormat="false" ht="12.75" hidden="false" customHeight="false" outlineLevel="0" collapsed="false">
      <c r="D474" s="110"/>
    </row>
    <row r="475" customFormat="false" ht="12.75" hidden="false" customHeight="false" outlineLevel="0" collapsed="false">
      <c r="D475" s="110"/>
    </row>
    <row r="476" customFormat="false" ht="12.75" hidden="false" customHeight="false" outlineLevel="0" collapsed="false">
      <c r="D476" s="110"/>
    </row>
    <row r="477" customFormat="false" ht="12.75" hidden="false" customHeight="false" outlineLevel="0" collapsed="false">
      <c r="D477" s="110"/>
    </row>
    <row r="478" customFormat="false" ht="12.75" hidden="false" customHeight="false" outlineLevel="0" collapsed="false">
      <c r="D478" s="110"/>
    </row>
    <row r="479" customFormat="false" ht="12.75" hidden="false" customHeight="false" outlineLevel="0" collapsed="false">
      <c r="D479" s="110"/>
    </row>
    <row r="480" customFormat="false" ht="12.75" hidden="false" customHeight="false" outlineLevel="0" collapsed="false">
      <c r="D480" s="110"/>
    </row>
    <row r="481" customFormat="false" ht="12.75" hidden="false" customHeight="false" outlineLevel="0" collapsed="false">
      <c r="D481" s="110"/>
    </row>
    <row r="482" customFormat="false" ht="12.75" hidden="false" customHeight="false" outlineLevel="0" collapsed="false">
      <c r="D482" s="110"/>
    </row>
    <row r="483" customFormat="false" ht="12.75" hidden="false" customHeight="false" outlineLevel="0" collapsed="false">
      <c r="D483" s="110"/>
    </row>
    <row r="484" customFormat="false" ht="12.75" hidden="false" customHeight="false" outlineLevel="0" collapsed="false">
      <c r="D484" s="110"/>
    </row>
    <row r="485" customFormat="false" ht="12.75" hidden="false" customHeight="false" outlineLevel="0" collapsed="false">
      <c r="D485" s="110"/>
    </row>
    <row r="486" customFormat="false" ht="12.75" hidden="false" customHeight="false" outlineLevel="0" collapsed="false">
      <c r="D486" s="110"/>
    </row>
    <row r="487" customFormat="false" ht="12.75" hidden="false" customHeight="false" outlineLevel="0" collapsed="false">
      <c r="D487" s="110"/>
    </row>
    <row r="488" customFormat="false" ht="12.75" hidden="false" customHeight="false" outlineLevel="0" collapsed="false">
      <c r="D488" s="110"/>
    </row>
    <row r="489" customFormat="false" ht="12.75" hidden="false" customHeight="false" outlineLevel="0" collapsed="false">
      <c r="D489" s="110"/>
    </row>
    <row r="490" customFormat="false" ht="12.75" hidden="false" customHeight="false" outlineLevel="0" collapsed="false">
      <c r="D490" s="110"/>
    </row>
    <row r="491" customFormat="false" ht="12.75" hidden="false" customHeight="false" outlineLevel="0" collapsed="false">
      <c r="D491" s="110"/>
    </row>
    <row r="492" customFormat="false" ht="12.75" hidden="false" customHeight="false" outlineLevel="0" collapsed="false">
      <c r="D492" s="110"/>
    </row>
    <row r="493" customFormat="false" ht="12.75" hidden="false" customHeight="false" outlineLevel="0" collapsed="false">
      <c r="D493" s="110"/>
    </row>
    <row r="494" customFormat="false" ht="12.75" hidden="false" customHeight="false" outlineLevel="0" collapsed="false">
      <c r="D494" s="110"/>
    </row>
    <row r="495" customFormat="false" ht="12.75" hidden="false" customHeight="false" outlineLevel="0" collapsed="false">
      <c r="D495" s="110"/>
    </row>
    <row r="496" customFormat="false" ht="12.75" hidden="false" customHeight="false" outlineLevel="0" collapsed="false">
      <c r="D496" s="110"/>
    </row>
    <row r="497" customFormat="false" ht="12.75" hidden="false" customHeight="false" outlineLevel="0" collapsed="false">
      <c r="D497" s="110"/>
    </row>
    <row r="498" customFormat="false" ht="12.75" hidden="false" customHeight="false" outlineLevel="0" collapsed="false">
      <c r="D498" s="110"/>
    </row>
    <row r="499" customFormat="false" ht="12.75" hidden="false" customHeight="false" outlineLevel="0" collapsed="false">
      <c r="D499" s="110"/>
    </row>
    <row r="500" customFormat="false" ht="12.75" hidden="false" customHeight="false" outlineLevel="0" collapsed="false">
      <c r="D500" s="110"/>
    </row>
    <row r="501" customFormat="false" ht="12.75" hidden="false" customHeight="false" outlineLevel="0" collapsed="false">
      <c r="D501" s="110"/>
    </row>
    <row r="502" customFormat="false" ht="12.75" hidden="false" customHeight="false" outlineLevel="0" collapsed="false">
      <c r="D502" s="110"/>
    </row>
    <row r="503" customFormat="false" ht="12.75" hidden="false" customHeight="false" outlineLevel="0" collapsed="false">
      <c r="D503" s="110"/>
    </row>
    <row r="504" customFormat="false" ht="12.75" hidden="false" customHeight="false" outlineLevel="0" collapsed="false">
      <c r="D504" s="110"/>
    </row>
    <row r="505" customFormat="false" ht="12.75" hidden="false" customHeight="false" outlineLevel="0" collapsed="false">
      <c r="D505" s="110"/>
    </row>
    <row r="506" customFormat="false" ht="12.75" hidden="false" customHeight="false" outlineLevel="0" collapsed="false">
      <c r="D506" s="110"/>
    </row>
    <row r="507" customFormat="false" ht="12.75" hidden="false" customHeight="false" outlineLevel="0" collapsed="false">
      <c r="D507" s="110"/>
    </row>
    <row r="508" customFormat="false" ht="12.75" hidden="false" customHeight="false" outlineLevel="0" collapsed="false">
      <c r="D508" s="110"/>
    </row>
    <row r="509" customFormat="false" ht="12.75" hidden="false" customHeight="false" outlineLevel="0" collapsed="false">
      <c r="D509" s="110"/>
    </row>
    <row r="510" customFormat="false" ht="12.75" hidden="false" customHeight="false" outlineLevel="0" collapsed="false">
      <c r="D510" s="110"/>
    </row>
    <row r="511" customFormat="false" ht="12.75" hidden="false" customHeight="false" outlineLevel="0" collapsed="false">
      <c r="D511" s="110"/>
    </row>
    <row r="512" customFormat="false" ht="12.75" hidden="false" customHeight="false" outlineLevel="0" collapsed="false">
      <c r="D512" s="110"/>
    </row>
    <row r="513" customFormat="false" ht="12.75" hidden="false" customHeight="false" outlineLevel="0" collapsed="false">
      <c r="D513" s="110"/>
    </row>
    <row r="514" customFormat="false" ht="12.75" hidden="false" customHeight="false" outlineLevel="0" collapsed="false">
      <c r="D514" s="110"/>
    </row>
    <row r="515" customFormat="false" ht="12.75" hidden="false" customHeight="false" outlineLevel="0" collapsed="false">
      <c r="D515" s="110"/>
    </row>
    <row r="516" customFormat="false" ht="12.75" hidden="false" customHeight="false" outlineLevel="0" collapsed="false">
      <c r="D516" s="110"/>
    </row>
    <row r="517" customFormat="false" ht="12.75" hidden="false" customHeight="false" outlineLevel="0" collapsed="false">
      <c r="D517" s="110"/>
    </row>
    <row r="518" customFormat="false" ht="12.75" hidden="false" customHeight="false" outlineLevel="0" collapsed="false">
      <c r="D518" s="110"/>
    </row>
    <row r="519" customFormat="false" ht="12.75" hidden="false" customHeight="false" outlineLevel="0" collapsed="false">
      <c r="D519" s="110"/>
    </row>
    <row r="520" customFormat="false" ht="12.75" hidden="false" customHeight="false" outlineLevel="0" collapsed="false">
      <c r="D520" s="110"/>
    </row>
    <row r="521" customFormat="false" ht="12.75" hidden="false" customHeight="false" outlineLevel="0" collapsed="false">
      <c r="D521" s="110"/>
    </row>
    <row r="522" customFormat="false" ht="12.75" hidden="false" customHeight="false" outlineLevel="0" collapsed="false">
      <c r="D522" s="110"/>
    </row>
    <row r="523" customFormat="false" ht="12.75" hidden="false" customHeight="false" outlineLevel="0" collapsed="false">
      <c r="D523" s="110"/>
    </row>
    <row r="524" customFormat="false" ht="12.75" hidden="false" customHeight="false" outlineLevel="0" collapsed="false">
      <c r="D524" s="110"/>
    </row>
    <row r="525" customFormat="false" ht="12.75" hidden="false" customHeight="false" outlineLevel="0" collapsed="false">
      <c r="D525" s="110"/>
    </row>
    <row r="526" customFormat="false" ht="12.75" hidden="false" customHeight="false" outlineLevel="0" collapsed="false">
      <c r="D526" s="110"/>
    </row>
    <row r="527" customFormat="false" ht="12.75" hidden="false" customHeight="false" outlineLevel="0" collapsed="false">
      <c r="D527" s="110"/>
    </row>
    <row r="528" customFormat="false" ht="12.75" hidden="false" customHeight="false" outlineLevel="0" collapsed="false">
      <c r="D528" s="110"/>
    </row>
    <row r="529" customFormat="false" ht="12.75" hidden="false" customHeight="false" outlineLevel="0" collapsed="false">
      <c r="D529" s="110"/>
    </row>
    <row r="530" customFormat="false" ht="12.75" hidden="false" customHeight="false" outlineLevel="0" collapsed="false">
      <c r="D530" s="110"/>
    </row>
    <row r="531" customFormat="false" ht="12.75" hidden="false" customHeight="false" outlineLevel="0" collapsed="false">
      <c r="D531" s="110"/>
    </row>
    <row r="532" customFormat="false" ht="12.75" hidden="false" customHeight="false" outlineLevel="0" collapsed="false">
      <c r="D532" s="110"/>
    </row>
    <row r="533" customFormat="false" ht="12.75" hidden="false" customHeight="false" outlineLevel="0" collapsed="false">
      <c r="D533" s="110"/>
    </row>
    <row r="534" customFormat="false" ht="12.75" hidden="false" customHeight="false" outlineLevel="0" collapsed="false">
      <c r="D534" s="110"/>
    </row>
    <row r="535" customFormat="false" ht="12.75" hidden="false" customHeight="false" outlineLevel="0" collapsed="false">
      <c r="D535" s="110"/>
    </row>
    <row r="536" customFormat="false" ht="12.75" hidden="false" customHeight="false" outlineLevel="0" collapsed="false">
      <c r="D536" s="110"/>
    </row>
    <row r="537" customFormat="false" ht="12.75" hidden="false" customHeight="false" outlineLevel="0" collapsed="false">
      <c r="D537" s="110"/>
    </row>
    <row r="538" customFormat="false" ht="12.75" hidden="false" customHeight="false" outlineLevel="0" collapsed="false">
      <c r="D538" s="110"/>
    </row>
    <row r="539" customFormat="false" ht="12.75" hidden="false" customHeight="false" outlineLevel="0" collapsed="false">
      <c r="D539" s="110"/>
    </row>
    <row r="540" customFormat="false" ht="12.75" hidden="false" customHeight="false" outlineLevel="0" collapsed="false">
      <c r="D540" s="110"/>
    </row>
    <row r="541" customFormat="false" ht="12.75" hidden="false" customHeight="false" outlineLevel="0" collapsed="false">
      <c r="D541" s="110"/>
    </row>
    <row r="542" customFormat="false" ht="12.75" hidden="false" customHeight="false" outlineLevel="0" collapsed="false">
      <c r="D542" s="110"/>
    </row>
    <row r="543" customFormat="false" ht="12.75" hidden="false" customHeight="false" outlineLevel="0" collapsed="false">
      <c r="D543" s="110"/>
    </row>
    <row r="544" customFormat="false" ht="12.75" hidden="false" customHeight="false" outlineLevel="0" collapsed="false">
      <c r="D544" s="110"/>
    </row>
    <row r="545" customFormat="false" ht="12.75" hidden="false" customHeight="false" outlineLevel="0" collapsed="false">
      <c r="D545" s="110"/>
    </row>
    <row r="546" customFormat="false" ht="12.75" hidden="false" customHeight="false" outlineLevel="0" collapsed="false">
      <c r="D546" s="110"/>
    </row>
    <row r="547" customFormat="false" ht="12.75" hidden="false" customHeight="false" outlineLevel="0" collapsed="false">
      <c r="D547" s="110"/>
    </row>
    <row r="548" customFormat="false" ht="12.75" hidden="false" customHeight="false" outlineLevel="0" collapsed="false">
      <c r="D548" s="110"/>
    </row>
    <row r="549" customFormat="false" ht="12.75" hidden="false" customHeight="false" outlineLevel="0" collapsed="false">
      <c r="D549" s="110"/>
    </row>
    <row r="550" customFormat="false" ht="12.75" hidden="false" customHeight="false" outlineLevel="0" collapsed="false">
      <c r="D550" s="110"/>
    </row>
    <row r="551" customFormat="false" ht="12.75" hidden="false" customHeight="false" outlineLevel="0" collapsed="false">
      <c r="D551" s="110"/>
    </row>
    <row r="552" customFormat="false" ht="12.75" hidden="false" customHeight="false" outlineLevel="0" collapsed="false">
      <c r="D552" s="110"/>
    </row>
    <row r="553" customFormat="false" ht="12.75" hidden="false" customHeight="false" outlineLevel="0" collapsed="false">
      <c r="D553" s="110"/>
    </row>
    <row r="554" customFormat="false" ht="12.75" hidden="false" customHeight="false" outlineLevel="0" collapsed="false">
      <c r="D554" s="110"/>
    </row>
    <row r="555" customFormat="false" ht="12.75" hidden="false" customHeight="false" outlineLevel="0" collapsed="false">
      <c r="D555" s="110"/>
    </row>
    <row r="556" customFormat="false" ht="12.75" hidden="false" customHeight="false" outlineLevel="0" collapsed="false">
      <c r="D556" s="110"/>
    </row>
    <row r="557" customFormat="false" ht="12.75" hidden="false" customHeight="false" outlineLevel="0" collapsed="false">
      <c r="D557" s="110"/>
    </row>
    <row r="558" customFormat="false" ht="12.75" hidden="false" customHeight="false" outlineLevel="0" collapsed="false">
      <c r="D558" s="110"/>
    </row>
    <row r="559" customFormat="false" ht="12.75" hidden="false" customHeight="false" outlineLevel="0" collapsed="false">
      <c r="D559" s="110"/>
    </row>
    <row r="560" customFormat="false" ht="12.75" hidden="false" customHeight="false" outlineLevel="0" collapsed="false">
      <c r="D560" s="110"/>
    </row>
    <row r="561" customFormat="false" ht="12.75" hidden="false" customHeight="false" outlineLevel="0" collapsed="false">
      <c r="D561" s="110"/>
    </row>
    <row r="562" customFormat="false" ht="12.75" hidden="false" customHeight="false" outlineLevel="0" collapsed="false">
      <c r="D562" s="110"/>
    </row>
    <row r="563" customFormat="false" ht="12.75" hidden="false" customHeight="false" outlineLevel="0" collapsed="false">
      <c r="D563" s="110"/>
    </row>
    <row r="564" customFormat="false" ht="12.75" hidden="false" customHeight="false" outlineLevel="0" collapsed="false">
      <c r="D564" s="110"/>
    </row>
    <row r="565" customFormat="false" ht="12.75" hidden="false" customHeight="false" outlineLevel="0" collapsed="false">
      <c r="D565" s="110"/>
    </row>
    <row r="566" customFormat="false" ht="12.75" hidden="false" customHeight="false" outlineLevel="0" collapsed="false">
      <c r="D566" s="110"/>
    </row>
    <row r="567" customFormat="false" ht="12.75" hidden="false" customHeight="false" outlineLevel="0" collapsed="false">
      <c r="D567" s="110"/>
    </row>
    <row r="568" customFormat="false" ht="12.75" hidden="false" customHeight="false" outlineLevel="0" collapsed="false">
      <c r="D568" s="110"/>
    </row>
    <row r="569" customFormat="false" ht="12.75" hidden="false" customHeight="false" outlineLevel="0" collapsed="false">
      <c r="D569" s="110"/>
    </row>
    <row r="570" customFormat="false" ht="12.75" hidden="false" customHeight="false" outlineLevel="0" collapsed="false">
      <c r="D570" s="110"/>
    </row>
    <row r="571" customFormat="false" ht="12.75" hidden="false" customHeight="false" outlineLevel="0" collapsed="false">
      <c r="D571" s="110"/>
    </row>
    <row r="572" customFormat="false" ht="12.75" hidden="false" customHeight="false" outlineLevel="0" collapsed="false">
      <c r="D572" s="110"/>
    </row>
    <row r="573" customFormat="false" ht="12.75" hidden="false" customHeight="false" outlineLevel="0" collapsed="false">
      <c r="D573" s="110"/>
    </row>
    <row r="574" customFormat="false" ht="12.75" hidden="false" customHeight="false" outlineLevel="0" collapsed="false">
      <c r="D574" s="110"/>
    </row>
    <row r="575" customFormat="false" ht="12.75" hidden="false" customHeight="false" outlineLevel="0" collapsed="false">
      <c r="D575" s="110"/>
    </row>
    <row r="576" customFormat="false" ht="12.75" hidden="false" customHeight="false" outlineLevel="0" collapsed="false">
      <c r="D576" s="110"/>
    </row>
    <row r="577" customFormat="false" ht="12.75" hidden="false" customHeight="false" outlineLevel="0" collapsed="false">
      <c r="D577" s="110"/>
    </row>
    <row r="578" customFormat="false" ht="12.75" hidden="false" customHeight="false" outlineLevel="0" collapsed="false">
      <c r="D578" s="110"/>
    </row>
    <row r="579" customFormat="false" ht="12.75" hidden="false" customHeight="false" outlineLevel="0" collapsed="false">
      <c r="D579" s="110"/>
    </row>
    <row r="580" customFormat="false" ht="12.75" hidden="false" customHeight="false" outlineLevel="0" collapsed="false">
      <c r="D580" s="110"/>
    </row>
    <row r="581" customFormat="false" ht="12.75" hidden="false" customHeight="false" outlineLevel="0" collapsed="false">
      <c r="D581" s="110"/>
    </row>
    <row r="582" customFormat="false" ht="12.75" hidden="false" customHeight="false" outlineLevel="0" collapsed="false">
      <c r="D582" s="110"/>
    </row>
    <row r="583" customFormat="false" ht="12.75" hidden="false" customHeight="false" outlineLevel="0" collapsed="false">
      <c r="D583" s="110"/>
    </row>
    <row r="584" customFormat="false" ht="12.75" hidden="false" customHeight="false" outlineLevel="0" collapsed="false">
      <c r="D584" s="110"/>
    </row>
    <row r="585" customFormat="false" ht="12.75" hidden="false" customHeight="false" outlineLevel="0" collapsed="false">
      <c r="D585" s="110"/>
    </row>
    <row r="586" customFormat="false" ht="12.75" hidden="false" customHeight="false" outlineLevel="0" collapsed="false">
      <c r="D586" s="110"/>
    </row>
    <row r="587" customFormat="false" ht="12.75" hidden="false" customHeight="false" outlineLevel="0" collapsed="false">
      <c r="D587" s="110"/>
    </row>
    <row r="588" customFormat="false" ht="12.75" hidden="false" customHeight="false" outlineLevel="0" collapsed="false">
      <c r="D588" s="110"/>
    </row>
    <row r="589" customFormat="false" ht="12.75" hidden="false" customHeight="false" outlineLevel="0" collapsed="false">
      <c r="D589" s="110"/>
    </row>
    <row r="590" customFormat="false" ht="12.75" hidden="false" customHeight="false" outlineLevel="0" collapsed="false">
      <c r="D590" s="110"/>
    </row>
    <row r="591" customFormat="false" ht="12.75" hidden="false" customHeight="false" outlineLevel="0" collapsed="false">
      <c r="D591" s="110"/>
    </row>
    <row r="592" customFormat="false" ht="12.75" hidden="false" customHeight="false" outlineLevel="0" collapsed="false">
      <c r="D592" s="110"/>
    </row>
    <row r="593" customFormat="false" ht="12.75" hidden="false" customHeight="false" outlineLevel="0" collapsed="false">
      <c r="D593" s="110"/>
    </row>
    <row r="594" customFormat="false" ht="12.75" hidden="false" customHeight="false" outlineLevel="0" collapsed="false">
      <c r="D594" s="110"/>
    </row>
    <row r="595" customFormat="false" ht="12.75" hidden="false" customHeight="false" outlineLevel="0" collapsed="false">
      <c r="D595" s="110"/>
    </row>
    <row r="596" customFormat="false" ht="12.75" hidden="false" customHeight="false" outlineLevel="0" collapsed="false">
      <c r="D596" s="110"/>
    </row>
    <row r="597" customFormat="false" ht="12.75" hidden="false" customHeight="false" outlineLevel="0" collapsed="false">
      <c r="D597" s="110"/>
    </row>
    <row r="598" customFormat="false" ht="12.75" hidden="false" customHeight="false" outlineLevel="0" collapsed="false">
      <c r="D598" s="110"/>
    </row>
    <row r="599" customFormat="false" ht="12.75" hidden="false" customHeight="false" outlineLevel="0" collapsed="false">
      <c r="D599" s="110"/>
    </row>
    <row r="600" customFormat="false" ht="12.75" hidden="false" customHeight="false" outlineLevel="0" collapsed="false">
      <c r="D600" s="110"/>
    </row>
    <row r="601" customFormat="false" ht="12.75" hidden="false" customHeight="false" outlineLevel="0" collapsed="false">
      <c r="D601" s="110"/>
    </row>
    <row r="602" customFormat="false" ht="12.75" hidden="false" customHeight="false" outlineLevel="0" collapsed="false">
      <c r="D602" s="110"/>
    </row>
    <row r="603" customFormat="false" ht="12.75" hidden="false" customHeight="false" outlineLevel="0" collapsed="false">
      <c r="D603" s="110"/>
    </row>
    <row r="604" customFormat="false" ht="12.75" hidden="false" customHeight="false" outlineLevel="0" collapsed="false">
      <c r="D604" s="110"/>
    </row>
    <row r="605" customFormat="false" ht="12.75" hidden="false" customHeight="false" outlineLevel="0" collapsed="false">
      <c r="D605" s="110"/>
    </row>
    <row r="606" customFormat="false" ht="12.75" hidden="false" customHeight="false" outlineLevel="0" collapsed="false">
      <c r="D606" s="110"/>
    </row>
    <row r="607" customFormat="false" ht="12.75" hidden="false" customHeight="false" outlineLevel="0" collapsed="false">
      <c r="D607" s="110"/>
    </row>
    <row r="608" customFormat="false" ht="12.75" hidden="false" customHeight="false" outlineLevel="0" collapsed="false">
      <c r="D608" s="110"/>
    </row>
    <row r="609" customFormat="false" ht="12.75" hidden="false" customHeight="false" outlineLevel="0" collapsed="false">
      <c r="D609" s="110"/>
    </row>
    <row r="610" customFormat="false" ht="12.75" hidden="false" customHeight="false" outlineLevel="0" collapsed="false">
      <c r="D610" s="110"/>
    </row>
    <row r="611" customFormat="false" ht="12.75" hidden="false" customHeight="false" outlineLevel="0" collapsed="false">
      <c r="D611" s="110"/>
    </row>
    <row r="612" customFormat="false" ht="12.75" hidden="false" customHeight="false" outlineLevel="0" collapsed="false">
      <c r="D612" s="110"/>
    </row>
    <row r="613" customFormat="false" ht="12.75" hidden="false" customHeight="false" outlineLevel="0" collapsed="false">
      <c r="D613" s="110"/>
    </row>
    <row r="614" customFormat="false" ht="12.75" hidden="false" customHeight="false" outlineLevel="0" collapsed="false">
      <c r="D614" s="110"/>
    </row>
    <row r="615" customFormat="false" ht="12.75" hidden="false" customHeight="false" outlineLevel="0" collapsed="false">
      <c r="D615" s="110"/>
    </row>
    <row r="616" customFormat="false" ht="12.75" hidden="false" customHeight="false" outlineLevel="0" collapsed="false">
      <c r="D616" s="110"/>
    </row>
    <row r="617" customFormat="false" ht="12.75" hidden="false" customHeight="false" outlineLevel="0" collapsed="false">
      <c r="D617" s="110"/>
    </row>
    <row r="618" customFormat="false" ht="12.75" hidden="false" customHeight="false" outlineLevel="0" collapsed="false">
      <c r="D618" s="110"/>
    </row>
    <row r="619" customFormat="false" ht="12.75" hidden="false" customHeight="false" outlineLevel="0" collapsed="false">
      <c r="D619" s="110"/>
    </row>
    <row r="620" customFormat="false" ht="12.75" hidden="false" customHeight="false" outlineLevel="0" collapsed="false">
      <c r="D620" s="110"/>
    </row>
    <row r="621" customFormat="false" ht="12.75" hidden="false" customHeight="false" outlineLevel="0" collapsed="false">
      <c r="D621" s="110"/>
    </row>
    <row r="622" customFormat="false" ht="12.75" hidden="false" customHeight="false" outlineLevel="0" collapsed="false">
      <c r="D622" s="110"/>
    </row>
    <row r="623" customFormat="false" ht="12.75" hidden="false" customHeight="false" outlineLevel="0" collapsed="false">
      <c r="D623" s="110"/>
    </row>
    <row r="624" customFormat="false" ht="12.75" hidden="false" customHeight="false" outlineLevel="0" collapsed="false">
      <c r="D624" s="110"/>
    </row>
    <row r="625" customFormat="false" ht="12.75" hidden="false" customHeight="false" outlineLevel="0" collapsed="false">
      <c r="D625" s="110"/>
    </row>
    <row r="626" customFormat="false" ht="12.75" hidden="false" customHeight="false" outlineLevel="0" collapsed="false">
      <c r="D626" s="110"/>
    </row>
    <row r="627" customFormat="false" ht="12.75" hidden="false" customHeight="false" outlineLevel="0" collapsed="false">
      <c r="D627" s="110"/>
    </row>
    <row r="628" customFormat="false" ht="12.75" hidden="false" customHeight="false" outlineLevel="0" collapsed="false">
      <c r="D628" s="110"/>
    </row>
    <row r="629" customFormat="false" ht="12.75" hidden="false" customHeight="false" outlineLevel="0" collapsed="false">
      <c r="D629" s="110"/>
    </row>
    <row r="630" customFormat="false" ht="12.75" hidden="false" customHeight="false" outlineLevel="0" collapsed="false">
      <c r="D630" s="110"/>
    </row>
    <row r="631" customFormat="false" ht="12.75" hidden="false" customHeight="false" outlineLevel="0" collapsed="false">
      <c r="D631" s="110"/>
    </row>
    <row r="632" customFormat="false" ht="12.75" hidden="false" customHeight="false" outlineLevel="0" collapsed="false">
      <c r="D632" s="110"/>
    </row>
    <row r="633" customFormat="false" ht="12.75" hidden="false" customHeight="false" outlineLevel="0" collapsed="false">
      <c r="D633" s="110"/>
    </row>
    <row r="634" customFormat="false" ht="12.75" hidden="false" customHeight="false" outlineLevel="0" collapsed="false">
      <c r="D634" s="110"/>
    </row>
    <row r="635" customFormat="false" ht="12.75" hidden="false" customHeight="false" outlineLevel="0" collapsed="false">
      <c r="D635" s="110"/>
    </row>
    <row r="636" customFormat="false" ht="12.75" hidden="false" customHeight="false" outlineLevel="0" collapsed="false">
      <c r="D636" s="110"/>
    </row>
    <row r="637" customFormat="false" ht="12.75" hidden="false" customHeight="false" outlineLevel="0" collapsed="false">
      <c r="D637" s="110"/>
    </row>
    <row r="638" customFormat="false" ht="12.75" hidden="false" customHeight="false" outlineLevel="0" collapsed="false">
      <c r="D638" s="110"/>
    </row>
    <row r="639" customFormat="false" ht="12.75" hidden="false" customHeight="false" outlineLevel="0" collapsed="false">
      <c r="D639" s="110"/>
    </row>
    <row r="640" customFormat="false" ht="12.75" hidden="false" customHeight="false" outlineLevel="0" collapsed="false">
      <c r="D640" s="110"/>
    </row>
    <row r="641" customFormat="false" ht="12.75" hidden="false" customHeight="false" outlineLevel="0" collapsed="false">
      <c r="D641" s="110"/>
    </row>
    <row r="642" customFormat="false" ht="12.75" hidden="false" customHeight="false" outlineLevel="0" collapsed="false">
      <c r="D642" s="110"/>
    </row>
    <row r="643" customFormat="false" ht="12.75" hidden="false" customHeight="false" outlineLevel="0" collapsed="false">
      <c r="D643" s="110"/>
    </row>
    <row r="644" customFormat="false" ht="12.75" hidden="false" customHeight="false" outlineLevel="0" collapsed="false">
      <c r="D644" s="110"/>
    </row>
    <row r="645" customFormat="false" ht="12.75" hidden="false" customHeight="false" outlineLevel="0" collapsed="false">
      <c r="D645" s="110"/>
    </row>
    <row r="646" customFormat="false" ht="12.75" hidden="false" customHeight="false" outlineLevel="0" collapsed="false">
      <c r="D646" s="110"/>
    </row>
    <row r="647" customFormat="false" ht="12.75" hidden="false" customHeight="false" outlineLevel="0" collapsed="false">
      <c r="D647" s="110"/>
    </row>
    <row r="648" customFormat="false" ht="12.75" hidden="false" customHeight="false" outlineLevel="0" collapsed="false">
      <c r="D648" s="110"/>
    </row>
    <row r="649" customFormat="false" ht="12.75" hidden="false" customHeight="false" outlineLevel="0" collapsed="false">
      <c r="D649" s="110"/>
    </row>
    <row r="650" customFormat="false" ht="12.75" hidden="false" customHeight="false" outlineLevel="0" collapsed="false">
      <c r="D650" s="110"/>
    </row>
    <row r="651" customFormat="false" ht="12.75" hidden="false" customHeight="false" outlineLevel="0" collapsed="false">
      <c r="D651" s="110"/>
    </row>
    <row r="652" customFormat="false" ht="12.75" hidden="false" customHeight="false" outlineLevel="0" collapsed="false">
      <c r="D652" s="110"/>
    </row>
    <row r="653" customFormat="false" ht="12.75" hidden="false" customHeight="false" outlineLevel="0" collapsed="false">
      <c r="D653" s="110"/>
    </row>
    <row r="654" customFormat="false" ht="12.75" hidden="false" customHeight="false" outlineLevel="0" collapsed="false">
      <c r="D654" s="110"/>
    </row>
    <row r="655" customFormat="false" ht="12.75" hidden="false" customHeight="false" outlineLevel="0" collapsed="false">
      <c r="D655" s="110"/>
    </row>
    <row r="656" customFormat="false" ht="12.75" hidden="false" customHeight="false" outlineLevel="0" collapsed="false">
      <c r="D656" s="110"/>
    </row>
    <row r="657" customFormat="false" ht="12.75" hidden="false" customHeight="false" outlineLevel="0" collapsed="false">
      <c r="D657" s="110"/>
    </row>
    <row r="658" customFormat="false" ht="12.75" hidden="false" customHeight="false" outlineLevel="0" collapsed="false">
      <c r="D658" s="110"/>
    </row>
    <row r="659" customFormat="false" ht="12.75" hidden="false" customHeight="false" outlineLevel="0" collapsed="false">
      <c r="D659" s="110"/>
    </row>
    <row r="660" customFormat="false" ht="12.75" hidden="false" customHeight="false" outlineLevel="0" collapsed="false">
      <c r="D660" s="110"/>
    </row>
    <row r="661" customFormat="false" ht="12.75" hidden="false" customHeight="false" outlineLevel="0" collapsed="false">
      <c r="D661" s="110"/>
    </row>
    <row r="662" customFormat="false" ht="12.75" hidden="false" customHeight="false" outlineLevel="0" collapsed="false">
      <c r="D662" s="110"/>
    </row>
    <row r="663" customFormat="false" ht="12.75" hidden="false" customHeight="false" outlineLevel="0" collapsed="false">
      <c r="D663" s="110"/>
    </row>
    <row r="664" customFormat="false" ht="12.75" hidden="false" customHeight="false" outlineLevel="0" collapsed="false">
      <c r="D664" s="110"/>
    </row>
    <row r="665" customFormat="false" ht="12.75" hidden="false" customHeight="false" outlineLevel="0" collapsed="false">
      <c r="D665" s="110"/>
    </row>
    <row r="666" customFormat="false" ht="12.75" hidden="false" customHeight="false" outlineLevel="0" collapsed="false">
      <c r="D666" s="110"/>
    </row>
    <row r="667" customFormat="false" ht="12.75" hidden="false" customHeight="false" outlineLevel="0" collapsed="false">
      <c r="D667" s="110"/>
    </row>
    <row r="668" customFormat="false" ht="12.75" hidden="false" customHeight="false" outlineLevel="0" collapsed="false">
      <c r="D668" s="110"/>
    </row>
    <row r="669" customFormat="false" ht="12.75" hidden="false" customHeight="false" outlineLevel="0" collapsed="false">
      <c r="D669" s="110"/>
    </row>
    <row r="670" customFormat="false" ht="12.75" hidden="false" customHeight="false" outlineLevel="0" collapsed="false">
      <c r="D670" s="110"/>
    </row>
    <row r="671" customFormat="false" ht="12.75" hidden="false" customHeight="false" outlineLevel="0" collapsed="false">
      <c r="D671" s="110"/>
    </row>
    <row r="672" customFormat="false" ht="12.75" hidden="false" customHeight="false" outlineLevel="0" collapsed="false">
      <c r="D672" s="110"/>
    </row>
    <row r="673" customFormat="false" ht="12.75" hidden="false" customHeight="false" outlineLevel="0" collapsed="false">
      <c r="D673" s="110"/>
    </row>
    <row r="674" customFormat="false" ht="12.75" hidden="false" customHeight="false" outlineLevel="0" collapsed="false">
      <c r="D674" s="110"/>
    </row>
    <row r="675" customFormat="false" ht="12.75" hidden="false" customHeight="false" outlineLevel="0" collapsed="false">
      <c r="D675" s="110"/>
    </row>
    <row r="676" customFormat="false" ht="12.75" hidden="false" customHeight="false" outlineLevel="0" collapsed="false">
      <c r="D676" s="110"/>
    </row>
    <row r="677" customFormat="false" ht="12.75" hidden="false" customHeight="false" outlineLevel="0" collapsed="false">
      <c r="D677" s="110"/>
    </row>
    <row r="678" customFormat="false" ht="12.75" hidden="false" customHeight="false" outlineLevel="0" collapsed="false">
      <c r="D678" s="110"/>
    </row>
    <row r="679" customFormat="false" ht="12.75" hidden="false" customHeight="false" outlineLevel="0" collapsed="false">
      <c r="D679" s="110"/>
    </row>
    <row r="680" customFormat="false" ht="12.75" hidden="false" customHeight="false" outlineLevel="0" collapsed="false">
      <c r="D680" s="110"/>
    </row>
    <row r="681" customFormat="false" ht="12.75" hidden="false" customHeight="false" outlineLevel="0" collapsed="false">
      <c r="D681" s="110"/>
    </row>
    <row r="682" customFormat="false" ht="12.75" hidden="false" customHeight="false" outlineLevel="0" collapsed="false">
      <c r="D682" s="110"/>
    </row>
    <row r="683" customFormat="false" ht="12.75" hidden="false" customHeight="false" outlineLevel="0" collapsed="false">
      <c r="D683" s="110"/>
    </row>
    <row r="684" customFormat="false" ht="12.75" hidden="false" customHeight="false" outlineLevel="0" collapsed="false">
      <c r="D684" s="110"/>
    </row>
    <row r="685" customFormat="false" ht="12.75" hidden="false" customHeight="false" outlineLevel="0" collapsed="false">
      <c r="D685" s="110"/>
    </row>
    <row r="686" customFormat="false" ht="12.75" hidden="false" customHeight="false" outlineLevel="0" collapsed="false">
      <c r="D686" s="110"/>
    </row>
    <row r="687" customFormat="false" ht="12.75" hidden="false" customHeight="false" outlineLevel="0" collapsed="false">
      <c r="D687" s="110"/>
    </row>
    <row r="688" customFormat="false" ht="12.75" hidden="false" customHeight="false" outlineLevel="0" collapsed="false">
      <c r="D688" s="110"/>
    </row>
    <row r="689" customFormat="false" ht="12.75" hidden="false" customHeight="false" outlineLevel="0" collapsed="false">
      <c r="D689" s="110"/>
    </row>
    <row r="690" customFormat="false" ht="12.75" hidden="false" customHeight="false" outlineLevel="0" collapsed="false">
      <c r="D690" s="110"/>
    </row>
    <row r="691" customFormat="false" ht="12.75" hidden="false" customHeight="false" outlineLevel="0" collapsed="false">
      <c r="D691" s="110"/>
    </row>
    <row r="692" customFormat="false" ht="12.75" hidden="false" customHeight="false" outlineLevel="0" collapsed="false">
      <c r="D692" s="110"/>
    </row>
    <row r="693" customFormat="false" ht="12.75" hidden="false" customHeight="false" outlineLevel="0" collapsed="false">
      <c r="D693" s="110"/>
    </row>
    <row r="694" customFormat="false" ht="12.75" hidden="false" customHeight="false" outlineLevel="0" collapsed="false">
      <c r="D694" s="110"/>
    </row>
    <row r="695" customFormat="false" ht="12.75" hidden="false" customHeight="false" outlineLevel="0" collapsed="false">
      <c r="D695" s="110"/>
    </row>
    <row r="696" customFormat="false" ht="12.75" hidden="false" customHeight="false" outlineLevel="0" collapsed="false">
      <c r="D696" s="110"/>
    </row>
    <row r="697" customFormat="false" ht="12.75" hidden="false" customHeight="false" outlineLevel="0" collapsed="false">
      <c r="D697" s="110"/>
    </row>
    <row r="698" customFormat="false" ht="12.75" hidden="false" customHeight="false" outlineLevel="0" collapsed="false">
      <c r="D698" s="110"/>
    </row>
    <row r="699" customFormat="false" ht="12.75" hidden="false" customHeight="false" outlineLevel="0" collapsed="false">
      <c r="D699" s="110"/>
    </row>
    <row r="700" customFormat="false" ht="12.75" hidden="false" customHeight="false" outlineLevel="0" collapsed="false">
      <c r="D700" s="110"/>
    </row>
    <row r="701" customFormat="false" ht="12.75" hidden="false" customHeight="false" outlineLevel="0" collapsed="false">
      <c r="D701" s="110"/>
    </row>
    <row r="702" customFormat="false" ht="12.75" hidden="false" customHeight="false" outlineLevel="0" collapsed="false">
      <c r="D702" s="110"/>
    </row>
    <row r="703" customFormat="false" ht="12.75" hidden="false" customHeight="false" outlineLevel="0" collapsed="false">
      <c r="D703" s="110"/>
    </row>
    <row r="704" customFormat="false" ht="12.75" hidden="false" customHeight="false" outlineLevel="0" collapsed="false">
      <c r="D704" s="110"/>
    </row>
    <row r="705" customFormat="false" ht="12.75" hidden="false" customHeight="false" outlineLevel="0" collapsed="false">
      <c r="D705" s="110"/>
    </row>
    <row r="706" customFormat="false" ht="12.75" hidden="false" customHeight="false" outlineLevel="0" collapsed="false">
      <c r="D706" s="110"/>
    </row>
    <row r="707" customFormat="false" ht="12.75" hidden="false" customHeight="false" outlineLevel="0" collapsed="false">
      <c r="D707" s="110"/>
    </row>
    <row r="708" customFormat="false" ht="12.75" hidden="false" customHeight="false" outlineLevel="0" collapsed="false">
      <c r="D708" s="110"/>
    </row>
    <row r="709" customFormat="false" ht="12.75" hidden="false" customHeight="false" outlineLevel="0" collapsed="false">
      <c r="D709" s="110"/>
    </row>
    <row r="710" customFormat="false" ht="12.75" hidden="false" customHeight="false" outlineLevel="0" collapsed="false">
      <c r="D710" s="110"/>
    </row>
    <row r="711" customFormat="false" ht="12.75" hidden="false" customHeight="false" outlineLevel="0" collapsed="false">
      <c r="D711" s="110"/>
    </row>
    <row r="712" customFormat="false" ht="12.75" hidden="false" customHeight="false" outlineLevel="0" collapsed="false">
      <c r="D712" s="110"/>
    </row>
    <row r="713" customFormat="false" ht="12.75" hidden="false" customHeight="false" outlineLevel="0" collapsed="false">
      <c r="D713" s="110"/>
    </row>
    <row r="714" customFormat="false" ht="12.75" hidden="false" customHeight="false" outlineLevel="0" collapsed="false">
      <c r="D714" s="110"/>
    </row>
    <row r="715" customFormat="false" ht="12.75" hidden="false" customHeight="false" outlineLevel="0" collapsed="false">
      <c r="D715" s="110"/>
    </row>
    <row r="716" customFormat="false" ht="12.75" hidden="false" customHeight="false" outlineLevel="0" collapsed="false">
      <c r="D716" s="110"/>
    </row>
    <row r="717" customFormat="false" ht="12.75" hidden="false" customHeight="false" outlineLevel="0" collapsed="false">
      <c r="D717" s="110"/>
    </row>
    <row r="718" customFormat="false" ht="12.75" hidden="false" customHeight="false" outlineLevel="0" collapsed="false">
      <c r="D718" s="110"/>
    </row>
    <row r="719" customFormat="false" ht="12.75" hidden="false" customHeight="false" outlineLevel="0" collapsed="false">
      <c r="D719" s="110"/>
    </row>
    <row r="720" customFormat="false" ht="12.75" hidden="false" customHeight="false" outlineLevel="0" collapsed="false">
      <c r="D720" s="110"/>
    </row>
    <row r="721" customFormat="false" ht="12.75" hidden="false" customHeight="false" outlineLevel="0" collapsed="false">
      <c r="D721" s="110"/>
    </row>
    <row r="722" customFormat="false" ht="12.75" hidden="false" customHeight="false" outlineLevel="0" collapsed="false">
      <c r="D722" s="110"/>
    </row>
    <row r="723" customFormat="false" ht="12.75" hidden="false" customHeight="false" outlineLevel="0" collapsed="false">
      <c r="D723" s="110"/>
    </row>
    <row r="724" customFormat="false" ht="12.75" hidden="false" customHeight="false" outlineLevel="0" collapsed="false">
      <c r="D724" s="110"/>
    </row>
    <row r="725" customFormat="false" ht="12.75" hidden="false" customHeight="false" outlineLevel="0" collapsed="false">
      <c r="D725" s="110"/>
    </row>
    <row r="726" customFormat="false" ht="12.75" hidden="false" customHeight="false" outlineLevel="0" collapsed="false">
      <c r="D726" s="110"/>
    </row>
    <row r="727" customFormat="false" ht="12.75" hidden="false" customHeight="false" outlineLevel="0" collapsed="false">
      <c r="D727" s="110"/>
    </row>
    <row r="728" customFormat="false" ht="12.75" hidden="false" customHeight="false" outlineLevel="0" collapsed="false">
      <c r="D728" s="110"/>
    </row>
    <row r="729" customFormat="false" ht="12.75" hidden="false" customHeight="false" outlineLevel="0" collapsed="false">
      <c r="D729" s="110"/>
    </row>
    <row r="730" customFormat="false" ht="12.75" hidden="false" customHeight="false" outlineLevel="0" collapsed="false">
      <c r="D730" s="110"/>
    </row>
    <row r="731" customFormat="false" ht="12.75" hidden="false" customHeight="false" outlineLevel="0" collapsed="false">
      <c r="D731" s="110"/>
    </row>
    <row r="732" customFormat="false" ht="12.75" hidden="false" customHeight="false" outlineLevel="0" collapsed="false">
      <c r="D732" s="110"/>
    </row>
    <row r="733" customFormat="false" ht="12.75" hidden="false" customHeight="false" outlineLevel="0" collapsed="false">
      <c r="D733" s="110"/>
    </row>
    <row r="734" customFormat="false" ht="12.75" hidden="false" customHeight="false" outlineLevel="0" collapsed="false">
      <c r="D734" s="110"/>
    </row>
    <row r="735" customFormat="false" ht="12.75" hidden="false" customHeight="false" outlineLevel="0" collapsed="false">
      <c r="D735" s="110"/>
    </row>
    <row r="736" customFormat="false" ht="12.75" hidden="false" customHeight="false" outlineLevel="0" collapsed="false">
      <c r="D736" s="110"/>
    </row>
    <row r="737" customFormat="false" ht="12.75" hidden="false" customHeight="false" outlineLevel="0" collapsed="false">
      <c r="D737" s="110"/>
    </row>
    <row r="738" customFormat="false" ht="12.75" hidden="false" customHeight="false" outlineLevel="0" collapsed="false">
      <c r="D738" s="110"/>
    </row>
    <row r="739" customFormat="false" ht="12.75" hidden="false" customHeight="false" outlineLevel="0" collapsed="false">
      <c r="D739" s="110"/>
    </row>
    <row r="740" customFormat="false" ht="12.75" hidden="false" customHeight="false" outlineLevel="0" collapsed="false">
      <c r="D740" s="110"/>
    </row>
    <row r="741" customFormat="false" ht="12.75" hidden="false" customHeight="false" outlineLevel="0" collapsed="false">
      <c r="D741" s="110"/>
    </row>
    <row r="742" customFormat="false" ht="12.75" hidden="false" customHeight="false" outlineLevel="0" collapsed="false">
      <c r="D742" s="110"/>
    </row>
    <row r="743" customFormat="false" ht="12.75" hidden="false" customHeight="false" outlineLevel="0" collapsed="false">
      <c r="D743" s="110"/>
    </row>
    <row r="744" customFormat="false" ht="12.75" hidden="false" customHeight="false" outlineLevel="0" collapsed="false">
      <c r="D744" s="110"/>
    </row>
    <row r="745" customFormat="false" ht="12.75" hidden="false" customHeight="false" outlineLevel="0" collapsed="false">
      <c r="D745" s="110"/>
    </row>
    <row r="746" customFormat="false" ht="12.75" hidden="false" customHeight="false" outlineLevel="0" collapsed="false">
      <c r="D746" s="110"/>
    </row>
    <row r="747" customFormat="false" ht="12.75" hidden="false" customHeight="false" outlineLevel="0" collapsed="false">
      <c r="D747" s="110"/>
    </row>
    <row r="748" customFormat="false" ht="12.75" hidden="false" customHeight="false" outlineLevel="0" collapsed="false">
      <c r="D748" s="110"/>
    </row>
    <row r="749" customFormat="false" ht="12.75" hidden="false" customHeight="false" outlineLevel="0" collapsed="false">
      <c r="D749" s="110"/>
    </row>
    <row r="750" customFormat="false" ht="12.75" hidden="false" customHeight="false" outlineLevel="0" collapsed="false">
      <c r="D750" s="110"/>
    </row>
    <row r="751" customFormat="false" ht="12.75" hidden="false" customHeight="false" outlineLevel="0" collapsed="false">
      <c r="D751" s="110"/>
    </row>
    <row r="752" customFormat="false" ht="12.75" hidden="false" customHeight="false" outlineLevel="0" collapsed="false">
      <c r="D752" s="110"/>
    </row>
    <row r="753" customFormat="false" ht="12.75" hidden="false" customHeight="false" outlineLevel="0" collapsed="false">
      <c r="D753" s="110"/>
    </row>
    <row r="754" customFormat="false" ht="12.75" hidden="false" customHeight="false" outlineLevel="0" collapsed="false">
      <c r="D754" s="110"/>
    </row>
    <row r="755" customFormat="false" ht="12.75" hidden="false" customHeight="false" outlineLevel="0" collapsed="false">
      <c r="D755" s="110"/>
    </row>
    <row r="756" customFormat="false" ht="12.75" hidden="false" customHeight="false" outlineLevel="0" collapsed="false">
      <c r="D756" s="110"/>
    </row>
    <row r="757" customFormat="false" ht="12.75" hidden="false" customHeight="false" outlineLevel="0" collapsed="false">
      <c r="D757" s="110"/>
    </row>
    <row r="758" customFormat="false" ht="12.75" hidden="false" customHeight="false" outlineLevel="0" collapsed="false">
      <c r="D758" s="110"/>
    </row>
    <row r="759" customFormat="false" ht="12.75" hidden="false" customHeight="false" outlineLevel="0" collapsed="false">
      <c r="D759" s="110"/>
    </row>
    <row r="760" customFormat="false" ht="12.75" hidden="false" customHeight="false" outlineLevel="0" collapsed="false">
      <c r="D760" s="110"/>
    </row>
    <row r="761" customFormat="false" ht="12.75" hidden="false" customHeight="false" outlineLevel="0" collapsed="false">
      <c r="D761" s="110"/>
    </row>
    <row r="762" customFormat="false" ht="12.75" hidden="false" customHeight="false" outlineLevel="0" collapsed="false">
      <c r="D762" s="110"/>
    </row>
    <row r="763" customFormat="false" ht="12.75" hidden="false" customHeight="false" outlineLevel="0" collapsed="false">
      <c r="D763" s="110"/>
    </row>
    <row r="764" customFormat="false" ht="12.75" hidden="false" customHeight="false" outlineLevel="0" collapsed="false">
      <c r="D764" s="110"/>
    </row>
    <row r="765" customFormat="false" ht="12.75" hidden="false" customHeight="false" outlineLevel="0" collapsed="false">
      <c r="D765" s="110"/>
    </row>
    <row r="766" customFormat="false" ht="12.75" hidden="false" customHeight="false" outlineLevel="0" collapsed="false">
      <c r="D766" s="110"/>
    </row>
    <row r="767" customFormat="false" ht="12.75" hidden="false" customHeight="false" outlineLevel="0" collapsed="false">
      <c r="D767" s="110"/>
    </row>
    <row r="768" customFormat="false" ht="12.75" hidden="false" customHeight="false" outlineLevel="0" collapsed="false">
      <c r="D768" s="110"/>
    </row>
    <row r="769" customFormat="false" ht="12.75" hidden="false" customHeight="false" outlineLevel="0" collapsed="false">
      <c r="D769" s="110"/>
    </row>
    <row r="770" customFormat="false" ht="12.75" hidden="false" customHeight="false" outlineLevel="0" collapsed="false">
      <c r="D770" s="110"/>
    </row>
    <row r="771" customFormat="false" ht="12.75" hidden="false" customHeight="false" outlineLevel="0" collapsed="false">
      <c r="D771" s="110"/>
    </row>
    <row r="772" customFormat="false" ht="12.75" hidden="false" customHeight="false" outlineLevel="0" collapsed="false">
      <c r="D772" s="110"/>
    </row>
    <row r="773" customFormat="false" ht="12.75" hidden="false" customHeight="false" outlineLevel="0" collapsed="false">
      <c r="D773" s="110"/>
    </row>
    <row r="774" customFormat="false" ht="12.75" hidden="false" customHeight="false" outlineLevel="0" collapsed="false">
      <c r="D774" s="110"/>
    </row>
    <row r="775" customFormat="false" ht="12.75" hidden="false" customHeight="false" outlineLevel="0" collapsed="false">
      <c r="D775" s="110"/>
    </row>
    <row r="776" customFormat="false" ht="12.75" hidden="false" customHeight="false" outlineLevel="0" collapsed="false">
      <c r="D776" s="110"/>
    </row>
    <row r="777" customFormat="false" ht="12.75" hidden="false" customHeight="false" outlineLevel="0" collapsed="false">
      <c r="D777" s="110"/>
    </row>
    <row r="778" customFormat="false" ht="12.75" hidden="false" customHeight="false" outlineLevel="0" collapsed="false">
      <c r="D778" s="110"/>
    </row>
    <row r="779" customFormat="false" ht="12.75" hidden="false" customHeight="false" outlineLevel="0" collapsed="false">
      <c r="D779" s="110"/>
    </row>
    <row r="780" customFormat="false" ht="12.75" hidden="false" customHeight="false" outlineLevel="0" collapsed="false">
      <c r="D780" s="110"/>
    </row>
    <row r="781" customFormat="false" ht="12.75" hidden="false" customHeight="false" outlineLevel="0" collapsed="false">
      <c r="D781" s="110"/>
    </row>
    <row r="782" customFormat="false" ht="12.75" hidden="false" customHeight="false" outlineLevel="0" collapsed="false">
      <c r="D782" s="110"/>
    </row>
    <row r="783" customFormat="false" ht="12.75" hidden="false" customHeight="false" outlineLevel="0" collapsed="false">
      <c r="D783" s="110"/>
    </row>
    <row r="784" customFormat="false" ht="12.75" hidden="false" customHeight="false" outlineLevel="0" collapsed="false">
      <c r="D784" s="110"/>
    </row>
    <row r="785" customFormat="false" ht="12.75" hidden="false" customHeight="false" outlineLevel="0" collapsed="false">
      <c r="D785" s="110"/>
    </row>
    <row r="786" customFormat="false" ht="12.75" hidden="false" customHeight="false" outlineLevel="0" collapsed="false">
      <c r="D786" s="110"/>
    </row>
    <row r="787" customFormat="false" ht="12.75" hidden="false" customHeight="false" outlineLevel="0" collapsed="false">
      <c r="D787" s="110"/>
    </row>
    <row r="788" customFormat="false" ht="12.75" hidden="false" customHeight="false" outlineLevel="0" collapsed="false">
      <c r="D788" s="110"/>
    </row>
    <row r="789" customFormat="false" ht="12.75" hidden="false" customHeight="false" outlineLevel="0" collapsed="false">
      <c r="D789" s="110"/>
    </row>
    <row r="790" customFormat="false" ht="12.75" hidden="false" customHeight="false" outlineLevel="0" collapsed="false">
      <c r="D790" s="110"/>
    </row>
    <row r="791" customFormat="false" ht="12.75" hidden="false" customHeight="false" outlineLevel="0" collapsed="false">
      <c r="D791" s="110"/>
    </row>
    <row r="792" customFormat="false" ht="12.75" hidden="false" customHeight="false" outlineLevel="0" collapsed="false">
      <c r="D792" s="110"/>
    </row>
    <row r="793" customFormat="false" ht="12.75" hidden="false" customHeight="false" outlineLevel="0" collapsed="false">
      <c r="D793" s="110"/>
    </row>
    <row r="794" customFormat="false" ht="12.75" hidden="false" customHeight="false" outlineLevel="0" collapsed="false">
      <c r="D794" s="110"/>
    </row>
    <row r="795" customFormat="false" ht="12.75" hidden="false" customHeight="false" outlineLevel="0" collapsed="false">
      <c r="D795" s="110"/>
    </row>
    <row r="796" customFormat="false" ht="12.75" hidden="false" customHeight="false" outlineLevel="0" collapsed="false">
      <c r="D796" s="110"/>
    </row>
    <row r="797" customFormat="false" ht="12.75" hidden="false" customHeight="false" outlineLevel="0" collapsed="false">
      <c r="D797" s="110"/>
    </row>
    <row r="798" customFormat="false" ht="12.75" hidden="false" customHeight="false" outlineLevel="0" collapsed="false">
      <c r="D798" s="110"/>
    </row>
    <row r="799" customFormat="false" ht="12.75" hidden="false" customHeight="false" outlineLevel="0" collapsed="false">
      <c r="D799" s="110"/>
    </row>
    <row r="800" customFormat="false" ht="12.75" hidden="false" customHeight="false" outlineLevel="0" collapsed="false">
      <c r="D800" s="110"/>
    </row>
    <row r="801" customFormat="false" ht="12.75" hidden="false" customHeight="false" outlineLevel="0" collapsed="false">
      <c r="D801" s="110"/>
    </row>
    <row r="802" customFormat="false" ht="12.75" hidden="false" customHeight="false" outlineLevel="0" collapsed="false">
      <c r="D802" s="110"/>
    </row>
    <row r="803" customFormat="false" ht="12.75" hidden="false" customHeight="false" outlineLevel="0" collapsed="false">
      <c r="D803" s="110"/>
    </row>
    <row r="804" customFormat="false" ht="12.75" hidden="false" customHeight="false" outlineLevel="0" collapsed="false">
      <c r="D804" s="110"/>
    </row>
    <row r="805" customFormat="false" ht="12.75" hidden="false" customHeight="false" outlineLevel="0" collapsed="false">
      <c r="D805" s="110"/>
    </row>
    <row r="806" customFormat="false" ht="12.75" hidden="false" customHeight="false" outlineLevel="0" collapsed="false">
      <c r="D806" s="110"/>
    </row>
    <row r="807" customFormat="false" ht="12.75" hidden="false" customHeight="false" outlineLevel="0" collapsed="false">
      <c r="D807" s="110"/>
    </row>
    <row r="808" customFormat="false" ht="12.75" hidden="false" customHeight="false" outlineLevel="0" collapsed="false">
      <c r="D808" s="110"/>
    </row>
    <row r="809" customFormat="false" ht="12.75" hidden="false" customHeight="false" outlineLevel="0" collapsed="false">
      <c r="D809" s="110"/>
    </row>
    <row r="810" customFormat="false" ht="12.75" hidden="false" customHeight="false" outlineLevel="0" collapsed="false">
      <c r="D810" s="110"/>
    </row>
    <row r="811" customFormat="false" ht="12.75" hidden="false" customHeight="false" outlineLevel="0" collapsed="false">
      <c r="D811" s="110"/>
    </row>
    <row r="812" customFormat="false" ht="12.75" hidden="false" customHeight="false" outlineLevel="0" collapsed="false">
      <c r="D812" s="110"/>
    </row>
    <row r="813" customFormat="false" ht="12.75" hidden="false" customHeight="false" outlineLevel="0" collapsed="false">
      <c r="D813" s="110"/>
    </row>
    <row r="814" customFormat="false" ht="12.75" hidden="false" customHeight="false" outlineLevel="0" collapsed="false">
      <c r="D814" s="110"/>
    </row>
    <row r="815" customFormat="false" ht="12.75" hidden="false" customHeight="false" outlineLevel="0" collapsed="false">
      <c r="D815" s="110"/>
    </row>
    <row r="816" customFormat="false" ht="12.75" hidden="false" customHeight="false" outlineLevel="0" collapsed="false">
      <c r="D816" s="110"/>
    </row>
    <row r="817" customFormat="false" ht="12.75" hidden="false" customHeight="false" outlineLevel="0" collapsed="false">
      <c r="D817" s="110"/>
    </row>
    <row r="818" customFormat="false" ht="12.75" hidden="false" customHeight="false" outlineLevel="0" collapsed="false">
      <c r="D818" s="110"/>
    </row>
    <row r="819" customFormat="false" ht="12.75" hidden="false" customHeight="false" outlineLevel="0" collapsed="false">
      <c r="D819" s="110"/>
    </row>
    <row r="820" customFormat="false" ht="12.75" hidden="false" customHeight="false" outlineLevel="0" collapsed="false">
      <c r="D820" s="110"/>
    </row>
    <row r="821" customFormat="false" ht="12.75" hidden="false" customHeight="false" outlineLevel="0" collapsed="false">
      <c r="D821" s="110"/>
    </row>
    <row r="822" customFormat="false" ht="12.75" hidden="false" customHeight="false" outlineLevel="0" collapsed="false">
      <c r="D822" s="110"/>
    </row>
    <row r="823" customFormat="false" ht="12.75" hidden="false" customHeight="false" outlineLevel="0" collapsed="false">
      <c r="D823" s="110"/>
    </row>
    <row r="824" customFormat="false" ht="12.75" hidden="false" customHeight="false" outlineLevel="0" collapsed="false">
      <c r="D824" s="110"/>
    </row>
    <row r="825" customFormat="false" ht="12.75" hidden="false" customHeight="false" outlineLevel="0" collapsed="false">
      <c r="D825" s="110"/>
    </row>
    <row r="826" customFormat="false" ht="12.75" hidden="false" customHeight="false" outlineLevel="0" collapsed="false">
      <c r="D826" s="110"/>
    </row>
    <row r="827" customFormat="false" ht="12.75" hidden="false" customHeight="false" outlineLevel="0" collapsed="false">
      <c r="D827" s="110"/>
    </row>
    <row r="828" customFormat="false" ht="12.75" hidden="false" customHeight="false" outlineLevel="0" collapsed="false">
      <c r="D828" s="110"/>
    </row>
    <row r="829" customFormat="false" ht="12.75" hidden="false" customHeight="false" outlineLevel="0" collapsed="false">
      <c r="D829" s="110"/>
    </row>
    <row r="830" customFormat="false" ht="12.75" hidden="false" customHeight="false" outlineLevel="0" collapsed="false">
      <c r="D830" s="110"/>
    </row>
    <row r="831" customFormat="false" ht="12.75" hidden="false" customHeight="false" outlineLevel="0" collapsed="false">
      <c r="D831" s="110"/>
    </row>
    <row r="832" customFormat="false" ht="12.75" hidden="false" customHeight="false" outlineLevel="0" collapsed="false">
      <c r="D832" s="110"/>
    </row>
    <row r="833" customFormat="false" ht="12.75" hidden="false" customHeight="false" outlineLevel="0" collapsed="false">
      <c r="D833" s="110"/>
    </row>
    <row r="834" customFormat="false" ht="12.75" hidden="false" customHeight="false" outlineLevel="0" collapsed="false">
      <c r="D834" s="110"/>
    </row>
    <row r="835" customFormat="false" ht="12.75" hidden="false" customHeight="false" outlineLevel="0" collapsed="false">
      <c r="D835" s="110"/>
    </row>
    <row r="836" customFormat="false" ht="12.75" hidden="false" customHeight="false" outlineLevel="0" collapsed="false">
      <c r="D836" s="110"/>
    </row>
    <row r="837" customFormat="false" ht="12.75" hidden="false" customHeight="false" outlineLevel="0" collapsed="false">
      <c r="D837" s="110"/>
    </row>
    <row r="838" customFormat="false" ht="12.75" hidden="false" customHeight="false" outlineLevel="0" collapsed="false">
      <c r="D838" s="110"/>
    </row>
    <row r="839" customFormat="false" ht="12.75" hidden="false" customHeight="false" outlineLevel="0" collapsed="false">
      <c r="D839" s="110"/>
    </row>
    <row r="840" customFormat="false" ht="12.75" hidden="false" customHeight="false" outlineLevel="0" collapsed="false">
      <c r="D840" s="110"/>
    </row>
    <row r="841" customFormat="false" ht="12.75" hidden="false" customHeight="false" outlineLevel="0" collapsed="false">
      <c r="D841" s="110"/>
    </row>
    <row r="842" customFormat="false" ht="12.75" hidden="false" customHeight="false" outlineLevel="0" collapsed="false">
      <c r="D842" s="110"/>
    </row>
    <row r="843" customFormat="false" ht="12.75" hidden="false" customHeight="false" outlineLevel="0" collapsed="false">
      <c r="D843" s="110"/>
    </row>
    <row r="844" customFormat="false" ht="12.75" hidden="false" customHeight="false" outlineLevel="0" collapsed="false">
      <c r="D844" s="110"/>
    </row>
    <row r="845" customFormat="false" ht="12.75" hidden="false" customHeight="false" outlineLevel="0" collapsed="false">
      <c r="D845" s="110"/>
    </row>
    <row r="846" customFormat="false" ht="12.75" hidden="false" customHeight="false" outlineLevel="0" collapsed="false">
      <c r="D846" s="110"/>
    </row>
    <row r="847" customFormat="false" ht="12.75" hidden="false" customHeight="false" outlineLevel="0" collapsed="false">
      <c r="D847" s="110"/>
    </row>
    <row r="848" customFormat="false" ht="12.75" hidden="false" customHeight="false" outlineLevel="0" collapsed="false">
      <c r="D848" s="110"/>
    </row>
    <row r="849" customFormat="false" ht="12.75" hidden="false" customHeight="false" outlineLevel="0" collapsed="false">
      <c r="D849" s="110"/>
    </row>
    <row r="850" customFormat="false" ht="12.75" hidden="false" customHeight="false" outlineLevel="0" collapsed="false">
      <c r="D850" s="110"/>
    </row>
    <row r="851" customFormat="false" ht="12.75" hidden="false" customHeight="false" outlineLevel="0" collapsed="false">
      <c r="D851" s="110"/>
    </row>
    <row r="852" customFormat="false" ht="12.75" hidden="false" customHeight="false" outlineLevel="0" collapsed="false">
      <c r="D852" s="110"/>
    </row>
    <row r="853" customFormat="false" ht="12.75" hidden="false" customHeight="false" outlineLevel="0" collapsed="false">
      <c r="D853" s="110"/>
    </row>
    <row r="854" customFormat="false" ht="12.75" hidden="false" customHeight="false" outlineLevel="0" collapsed="false">
      <c r="D854" s="110"/>
    </row>
    <row r="855" customFormat="false" ht="12.75" hidden="false" customHeight="false" outlineLevel="0" collapsed="false">
      <c r="D855" s="110"/>
    </row>
    <row r="856" customFormat="false" ht="12.75" hidden="false" customHeight="false" outlineLevel="0" collapsed="false">
      <c r="D856" s="110"/>
    </row>
    <row r="857" customFormat="false" ht="12.75" hidden="false" customHeight="false" outlineLevel="0" collapsed="false">
      <c r="D857" s="110"/>
    </row>
    <row r="858" customFormat="false" ht="12.75" hidden="false" customHeight="false" outlineLevel="0" collapsed="false">
      <c r="D858" s="110"/>
    </row>
    <row r="859" customFormat="false" ht="12.75" hidden="false" customHeight="false" outlineLevel="0" collapsed="false">
      <c r="D859" s="110"/>
    </row>
    <row r="860" customFormat="false" ht="12.75" hidden="false" customHeight="false" outlineLevel="0" collapsed="false">
      <c r="D860" s="110"/>
    </row>
    <row r="861" customFormat="false" ht="12.75" hidden="false" customHeight="false" outlineLevel="0" collapsed="false">
      <c r="D861" s="110"/>
    </row>
    <row r="862" customFormat="false" ht="12.75" hidden="false" customHeight="false" outlineLevel="0" collapsed="false">
      <c r="D862" s="110"/>
    </row>
    <row r="863" customFormat="false" ht="12.75" hidden="false" customHeight="false" outlineLevel="0" collapsed="false">
      <c r="D863" s="110"/>
    </row>
    <row r="864" customFormat="false" ht="12.75" hidden="false" customHeight="false" outlineLevel="0" collapsed="false">
      <c r="D864" s="110"/>
    </row>
    <row r="865" customFormat="false" ht="12.75" hidden="false" customHeight="false" outlineLevel="0" collapsed="false">
      <c r="D865" s="110"/>
    </row>
    <row r="866" customFormat="false" ht="12.75" hidden="false" customHeight="false" outlineLevel="0" collapsed="false">
      <c r="D866" s="110"/>
    </row>
    <row r="867" customFormat="false" ht="12.75" hidden="false" customHeight="false" outlineLevel="0" collapsed="false">
      <c r="D867" s="110"/>
    </row>
    <row r="868" customFormat="false" ht="12.75" hidden="false" customHeight="false" outlineLevel="0" collapsed="false">
      <c r="D868" s="110"/>
    </row>
    <row r="869" customFormat="false" ht="12.75" hidden="false" customHeight="false" outlineLevel="0" collapsed="false">
      <c r="D869" s="110"/>
    </row>
    <row r="870" customFormat="false" ht="12.75" hidden="false" customHeight="false" outlineLevel="0" collapsed="false">
      <c r="D870" s="110"/>
    </row>
    <row r="871" customFormat="false" ht="12.75" hidden="false" customHeight="false" outlineLevel="0" collapsed="false">
      <c r="D871" s="110"/>
    </row>
    <row r="872" customFormat="false" ht="12.75" hidden="false" customHeight="false" outlineLevel="0" collapsed="false">
      <c r="D872" s="110"/>
    </row>
    <row r="873" customFormat="false" ht="12.75" hidden="false" customHeight="false" outlineLevel="0" collapsed="false">
      <c r="D873" s="110"/>
    </row>
    <row r="874" customFormat="false" ht="12.75" hidden="false" customHeight="false" outlineLevel="0" collapsed="false">
      <c r="D874" s="110"/>
    </row>
    <row r="875" customFormat="false" ht="12.75" hidden="false" customHeight="false" outlineLevel="0" collapsed="false">
      <c r="D875" s="110"/>
    </row>
    <row r="876" customFormat="false" ht="12.75" hidden="false" customHeight="false" outlineLevel="0" collapsed="false">
      <c r="D876" s="110"/>
    </row>
    <row r="877" customFormat="false" ht="12.75" hidden="false" customHeight="false" outlineLevel="0" collapsed="false">
      <c r="D877" s="110"/>
    </row>
    <row r="878" customFormat="false" ht="12.75" hidden="false" customHeight="false" outlineLevel="0" collapsed="false">
      <c r="D878" s="110"/>
    </row>
    <row r="879" customFormat="false" ht="12.75" hidden="false" customHeight="false" outlineLevel="0" collapsed="false">
      <c r="D879" s="110"/>
    </row>
    <row r="880" customFormat="false" ht="12.75" hidden="false" customHeight="false" outlineLevel="0" collapsed="false">
      <c r="D880" s="110"/>
    </row>
    <row r="881" customFormat="false" ht="12.75" hidden="false" customHeight="false" outlineLevel="0" collapsed="false">
      <c r="D881" s="110"/>
    </row>
    <row r="882" customFormat="false" ht="12.75" hidden="false" customHeight="false" outlineLevel="0" collapsed="false">
      <c r="D882" s="110"/>
    </row>
    <row r="883" customFormat="false" ht="12.75" hidden="false" customHeight="false" outlineLevel="0" collapsed="false">
      <c r="D883" s="110"/>
    </row>
    <row r="884" customFormat="false" ht="12.75" hidden="false" customHeight="false" outlineLevel="0" collapsed="false">
      <c r="D884" s="110"/>
    </row>
    <row r="885" customFormat="false" ht="12.75" hidden="false" customHeight="false" outlineLevel="0" collapsed="false">
      <c r="D885" s="110"/>
    </row>
    <row r="886" customFormat="false" ht="12.75" hidden="false" customHeight="false" outlineLevel="0" collapsed="false">
      <c r="D886" s="110"/>
    </row>
    <row r="887" customFormat="false" ht="12.75" hidden="false" customHeight="false" outlineLevel="0" collapsed="false">
      <c r="D887" s="110"/>
    </row>
    <row r="888" customFormat="false" ht="12.75" hidden="false" customHeight="false" outlineLevel="0" collapsed="false">
      <c r="D888" s="110"/>
    </row>
    <row r="889" customFormat="false" ht="12.75" hidden="false" customHeight="false" outlineLevel="0" collapsed="false">
      <c r="D889" s="110"/>
    </row>
    <row r="890" customFormat="false" ht="12.75" hidden="false" customHeight="false" outlineLevel="0" collapsed="false">
      <c r="D890" s="110"/>
    </row>
    <row r="891" customFormat="false" ht="12.75" hidden="false" customHeight="false" outlineLevel="0" collapsed="false">
      <c r="D891" s="110"/>
    </row>
    <row r="892" customFormat="false" ht="12.75" hidden="false" customHeight="false" outlineLevel="0" collapsed="false">
      <c r="D892" s="110"/>
    </row>
    <row r="893" customFormat="false" ht="12.75" hidden="false" customHeight="false" outlineLevel="0" collapsed="false">
      <c r="D893" s="110"/>
    </row>
    <row r="894" customFormat="false" ht="12.75" hidden="false" customHeight="false" outlineLevel="0" collapsed="false">
      <c r="D894" s="110"/>
    </row>
    <row r="895" customFormat="false" ht="12.75" hidden="false" customHeight="false" outlineLevel="0" collapsed="false">
      <c r="D895" s="110"/>
    </row>
    <row r="896" customFormat="false" ht="12.75" hidden="false" customHeight="false" outlineLevel="0" collapsed="false">
      <c r="D896" s="110"/>
    </row>
    <row r="897" customFormat="false" ht="12.75" hidden="false" customHeight="false" outlineLevel="0" collapsed="false">
      <c r="D897" s="110"/>
    </row>
    <row r="898" customFormat="false" ht="12.75" hidden="false" customHeight="false" outlineLevel="0" collapsed="false">
      <c r="D898" s="110"/>
    </row>
    <row r="899" customFormat="false" ht="12.75" hidden="false" customHeight="false" outlineLevel="0" collapsed="false">
      <c r="D899" s="110"/>
    </row>
    <row r="900" customFormat="false" ht="12.75" hidden="false" customHeight="false" outlineLevel="0" collapsed="false">
      <c r="D900" s="110"/>
    </row>
    <row r="901" customFormat="false" ht="12.75" hidden="false" customHeight="false" outlineLevel="0" collapsed="false">
      <c r="D901" s="110"/>
    </row>
    <row r="902" customFormat="false" ht="12.75" hidden="false" customHeight="false" outlineLevel="0" collapsed="false">
      <c r="D902" s="110"/>
    </row>
    <row r="903" customFormat="false" ht="12.75" hidden="false" customHeight="false" outlineLevel="0" collapsed="false">
      <c r="D903" s="110"/>
    </row>
    <row r="904" customFormat="false" ht="12.75" hidden="false" customHeight="false" outlineLevel="0" collapsed="false">
      <c r="D904" s="110"/>
    </row>
    <row r="905" customFormat="false" ht="12.75" hidden="false" customHeight="false" outlineLevel="0" collapsed="false">
      <c r="D905" s="110"/>
    </row>
    <row r="906" customFormat="false" ht="12.75" hidden="false" customHeight="false" outlineLevel="0" collapsed="false">
      <c r="D906" s="110"/>
    </row>
    <row r="907" customFormat="false" ht="12.75" hidden="false" customHeight="false" outlineLevel="0" collapsed="false">
      <c r="D907" s="110"/>
    </row>
    <row r="908" customFormat="false" ht="12.75" hidden="false" customHeight="false" outlineLevel="0" collapsed="false">
      <c r="D908" s="110"/>
    </row>
    <row r="909" customFormat="false" ht="12.75" hidden="false" customHeight="false" outlineLevel="0" collapsed="false">
      <c r="D909" s="110"/>
    </row>
    <row r="910" customFormat="false" ht="12.75" hidden="false" customHeight="false" outlineLevel="0" collapsed="false">
      <c r="D910" s="110"/>
    </row>
    <row r="911" customFormat="false" ht="12.75" hidden="false" customHeight="false" outlineLevel="0" collapsed="false">
      <c r="D911" s="110"/>
    </row>
    <row r="912" customFormat="false" ht="12.75" hidden="false" customHeight="false" outlineLevel="0" collapsed="false">
      <c r="D912" s="110"/>
    </row>
    <row r="913" customFormat="false" ht="12.75" hidden="false" customHeight="false" outlineLevel="0" collapsed="false">
      <c r="D913" s="110"/>
    </row>
    <row r="914" customFormat="false" ht="12.75" hidden="false" customHeight="false" outlineLevel="0" collapsed="false">
      <c r="D914" s="110"/>
    </row>
    <row r="915" customFormat="false" ht="12.75" hidden="false" customHeight="false" outlineLevel="0" collapsed="false">
      <c r="D915" s="110"/>
    </row>
    <row r="916" customFormat="false" ht="12.75" hidden="false" customHeight="false" outlineLevel="0" collapsed="false">
      <c r="D916" s="110"/>
    </row>
    <row r="917" customFormat="false" ht="12.75" hidden="false" customHeight="false" outlineLevel="0" collapsed="false">
      <c r="D917" s="110"/>
    </row>
    <row r="918" customFormat="false" ht="12.75" hidden="false" customHeight="false" outlineLevel="0" collapsed="false">
      <c r="D918" s="110"/>
    </row>
    <row r="919" customFormat="false" ht="12.75" hidden="false" customHeight="false" outlineLevel="0" collapsed="false">
      <c r="D919" s="110"/>
    </row>
    <row r="920" customFormat="false" ht="12.75" hidden="false" customHeight="false" outlineLevel="0" collapsed="false">
      <c r="D920" s="110"/>
    </row>
    <row r="921" customFormat="false" ht="12.75" hidden="false" customHeight="false" outlineLevel="0" collapsed="false">
      <c r="D921" s="110"/>
    </row>
    <row r="922" customFormat="false" ht="12.75" hidden="false" customHeight="false" outlineLevel="0" collapsed="false">
      <c r="D922" s="110"/>
    </row>
    <row r="923" customFormat="false" ht="12.75" hidden="false" customHeight="false" outlineLevel="0" collapsed="false">
      <c r="D923" s="110"/>
    </row>
    <row r="924" customFormat="false" ht="12.75" hidden="false" customHeight="false" outlineLevel="0" collapsed="false">
      <c r="D924" s="110"/>
    </row>
    <row r="925" customFormat="false" ht="12.75" hidden="false" customHeight="false" outlineLevel="0" collapsed="false">
      <c r="D925" s="110"/>
    </row>
    <row r="926" customFormat="false" ht="12.75" hidden="false" customHeight="false" outlineLevel="0" collapsed="false">
      <c r="D926" s="110"/>
    </row>
    <row r="927" customFormat="false" ht="12.75" hidden="false" customHeight="false" outlineLevel="0" collapsed="false">
      <c r="D927" s="110"/>
    </row>
    <row r="928" customFormat="false" ht="12.75" hidden="false" customHeight="false" outlineLevel="0" collapsed="false">
      <c r="D928" s="110"/>
    </row>
    <row r="929" customFormat="false" ht="12.75" hidden="false" customHeight="false" outlineLevel="0" collapsed="false">
      <c r="D929" s="110"/>
    </row>
    <row r="930" customFormat="false" ht="12.75" hidden="false" customHeight="false" outlineLevel="0" collapsed="false">
      <c r="D930" s="110"/>
    </row>
    <row r="931" customFormat="false" ht="12.75" hidden="false" customHeight="false" outlineLevel="0" collapsed="false">
      <c r="D931" s="110"/>
    </row>
    <row r="932" customFormat="false" ht="12.75" hidden="false" customHeight="false" outlineLevel="0" collapsed="false">
      <c r="D932" s="110"/>
    </row>
    <row r="933" customFormat="false" ht="12.75" hidden="false" customHeight="false" outlineLevel="0" collapsed="false">
      <c r="D933" s="110"/>
    </row>
    <row r="934" customFormat="false" ht="12.75" hidden="false" customHeight="false" outlineLevel="0" collapsed="false">
      <c r="D934" s="110"/>
    </row>
    <row r="935" customFormat="false" ht="12.75" hidden="false" customHeight="false" outlineLevel="0" collapsed="false">
      <c r="D935" s="110"/>
    </row>
    <row r="936" customFormat="false" ht="12.75" hidden="false" customHeight="false" outlineLevel="0" collapsed="false">
      <c r="D936" s="110"/>
    </row>
    <row r="937" customFormat="false" ht="12.75" hidden="false" customHeight="false" outlineLevel="0" collapsed="false">
      <c r="D937" s="110"/>
    </row>
    <row r="938" customFormat="false" ht="12.75" hidden="false" customHeight="false" outlineLevel="0" collapsed="false">
      <c r="D938" s="110"/>
    </row>
    <row r="939" customFormat="false" ht="12.75" hidden="false" customHeight="false" outlineLevel="0" collapsed="false">
      <c r="D939" s="110"/>
    </row>
    <row r="940" customFormat="false" ht="12.75" hidden="false" customHeight="false" outlineLevel="0" collapsed="false">
      <c r="D940" s="110"/>
    </row>
    <row r="941" customFormat="false" ht="12.75" hidden="false" customHeight="false" outlineLevel="0" collapsed="false">
      <c r="D941" s="110"/>
    </row>
    <row r="942" customFormat="false" ht="12.75" hidden="false" customHeight="false" outlineLevel="0" collapsed="false">
      <c r="D942" s="110"/>
    </row>
    <row r="943" customFormat="false" ht="12.75" hidden="false" customHeight="false" outlineLevel="0" collapsed="false">
      <c r="D943" s="110"/>
    </row>
    <row r="944" customFormat="false" ht="12.75" hidden="false" customHeight="false" outlineLevel="0" collapsed="false">
      <c r="D944" s="110"/>
    </row>
    <row r="945" customFormat="false" ht="12.75" hidden="false" customHeight="false" outlineLevel="0" collapsed="false">
      <c r="D945" s="110"/>
    </row>
    <row r="946" customFormat="false" ht="12.75" hidden="false" customHeight="false" outlineLevel="0" collapsed="false">
      <c r="D946" s="110"/>
    </row>
    <row r="947" customFormat="false" ht="12.75" hidden="false" customHeight="false" outlineLevel="0" collapsed="false">
      <c r="D947" s="110"/>
    </row>
    <row r="948" customFormat="false" ht="12.75" hidden="false" customHeight="false" outlineLevel="0" collapsed="false">
      <c r="D948" s="110"/>
    </row>
    <row r="949" customFormat="false" ht="12.75" hidden="false" customHeight="false" outlineLevel="0" collapsed="false">
      <c r="D949" s="110"/>
    </row>
    <row r="950" customFormat="false" ht="12.75" hidden="false" customHeight="false" outlineLevel="0" collapsed="false">
      <c r="D950" s="110"/>
    </row>
    <row r="951" customFormat="false" ht="12.75" hidden="false" customHeight="false" outlineLevel="0" collapsed="false">
      <c r="D951" s="110"/>
    </row>
    <row r="952" customFormat="false" ht="12.75" hidden="false" customHeight="false" outlineLevel="0" collapsed="false">
      <c r="D952" s="110"/>
    </row>
    <row r="953" customFormat="false" ht="12.75" hidden="false" customHeight="false" outlineLevel="0" collapsed="false">
      <c r="D953" s="110"/>
    </row>
    <row r="954" customFormat="false" ht="12.75" hidden="false" customHeight="false" outlineLevel="0" collapsed="false">
      <c r="D954" s="110"/>
    </row>
    <row r="955" customFormat="false" ht="12.75" hidden="false" customHeight="false" outlineLevel="0" collapsed="false">
      <c r="D955" s="110"/>
    </row>
    <row r="956" customFormat="false" ht="12.75" hidden="false" customHeight="false" outlineLevel="0" collapsed="false">
      <c r="D956" s="110"/>
    </row>
    <row r="957" customFormat="false" ht="12.75" hidden="false" customHeight="false" outlineLevel="0" collapsed="false">
      <c r="D957" s="110"/>
    </row>
    <row r="958" customFormat="false" ht="12.75" hidden="false" customHeight="false" outlineLevel="0" collapsed="false">
      <c r="D958" s="110"/>
    </row>
    <row r="959" customFormat="false" ht="12.75" hidden="false" customHeight="false" outlineLevel="0" collapsed="false">
      <c r="D959" s="110"/>
    </row>
    <row r="960" customFormat="false" ht="12.75" hidden="false" customHeight="false" outlineLevel="0" collapsed="false">
      <c r="D960" s="110"/>
    </row>
    <row r="961" customFormat="false" ht="12.75" hidden="false" customHeight="false" outlineLevel="0" collapsed="false">
      <c r="D961" s="110"/>
    </row>
    <row r="962" customFormat="false" ht="12.75" hidden="false" customHeight="false" outlineLevel="0" collapsed="false">
      <c r="D962" s="110"/>
    </row>
    <row r="963" customFormat="false" ht="12.75" hidden="false" customHeight="false" outlineLevel="0" collapsed="false">
      <c r="D963" s="110"/>
    </row>
    <row r="964" customFormat="false" ht="12.75" hidden="false" customHeight="false" outlineLevel="0" collapsed="false">
      <c r="D964" s="110"/>
    </row>
    <row r="965" customFormat="false" ht="12.75" hidden="false" customHeight="false" outlineLevel="0" collapsed="false">
      <c r="D965" s="110"/>
    </row>
    <row r="966" customFormat="false" ht="12.75" hidden="false" customHeight="false" outlineLevel="0" collapsed="false">
      <c r="D966" s="110"/>
    </row>
    <row r="967" customFormat="false" ht="12.75" hidden="false" customHeight="false" outlineLevel="0" collapsed="false">
      <c r="D967" s="110"/>
    </row>
    <row r="968" customFormat="false" ht="12.75" hidden="false" customHeight="false" outlineLevel="0" collapsed="false">
      <c r="D968" s="110"/>
    </row>
    <row r="969" customFormat="false" ht="12.75" hidden="false" customHeight="false" outlineLevel="0" collapsed="false">
      <c r="D969" s="110"/>
    </row>
    <row r="970" customFormat="false" ht="12.75" hidden="false" customHeight="false" outlineLevel="0" collapsed="false">
      <c r="D970" s="110"/>
    </row>
    <row r="971" customFormat="false" ht="12.75" hidden="false" customHeight="false" outlineLevel="0" collapsed="false">
      <c r="D971" s="110"/>
    </row>
    <row r="972" customFormat="false" ht="12.75" hidden="false" customHeight="false" outlineLevel="0" collapsed="false">
      <c r="D972" s="110"/>
    </row>
    <row r="973" customFormat="false" ht="12.75" hidden="false" customHeight="false" outlineLevel="0" collapsed="false">
      <c r="D973" s="110"/>
    </row>
    <row r="974" customFormat="false" ht="12.75" hidden="false" customHeight="false" outlineLevel="0" collapsed="false">
      <c r="D974" s="110"/>
    </row>
    <row r="975" customFormat="false" ht="12.75" hidden="false" customHeight="false" outlineLevel="0" collapsed="false">
      <c r="D975" s="110"/>
    </row>
    <row r="976" customFormat="false" ht="12.75" hidden="false" customHeight="false" outlineLevel="0" collapsed="false">
      <c r="D976" s="110"/>
    </row>
    <row r="977" customFormat="false" ht="12.75" hidden="false" customHeight="false" outlineLevel="0" collapsed="false">
      <c r="D977" s="110"/>
    </row>
    <row r="978" customFormat="false" ht="12.75" hidden="false" customHeight="false" outlineLevel="0" collapsed="false">
      <c r="D978" s="110"/>
    </row>
    <row r="979" customFormat="false" ht="12.75" hidden="false" customHeight="false" outlineLevel="0" collapsed="false">
      <c r="D979" s="110"/>
    </row>
    <row r="980" customFormat="false" ht="12.75" hidden="false" customHeight="false" outlineLevel="0" collapsed="false">
      <c r="D980" s="110"/>
    </row>
    <row r="981" customFormat="false" ht="12.75" hidden="false" customHeight="false" outlineLevel="0" collapsed="false">
      <c r="D981" s="110"/>
    </row>
    <row r="982" customFormat="false" ht="12.75" hidden="false" customHeight="false" outlineLevel="0" collapsed="false">
      <c r="D982" s="110"/>
    </row>
    <row r="983" customFormat="false" ht="12.75" hidden="false" customHeight="false" outlineLevel="0" collapsed="false">
      <c r="D983" s="110"/>
    </row>
    <row r="984" customFormat="false" ht="12.75" hidden="false" customHeight="false" outlineLevel="0" collapsed="false">
      <c r="D984" s="110"/>
    </row>
    <row r="985" customFormat="false" ht="12.75" hidden="false" customHeight="false" outlineLevel="0" collapsed="false">
      <c r="D985" s="110"/>
    </row>
    <row r="986" customFormat="false" ht="12.75" hidden="false" customHeight="false" outlineLevel="0" collapsed="false">
      <c r="D986" s="110"/>
    </row>
    <row r="987" customFormat="false" ht="12.75" hidden="false" customHeight="false" outlineLevel="0" collapsed="false">
      <c r="D987" s="110"/>
    </row>
    <row r="988" customFormat="false" ht="12.75" hidden="false" customHeight="false" outlineLevel="0" collapsed="false">
      <c r="D988" s="110"/>
    </row>
    <row r="989" customFormat="false" ht="12.75" hidden="false" customHeight="false" outlineLevel="0" collapsed="false">
      <c r="D989" s="110"/>
    </row>
    <row r="990" customFormat="false" ht="12.75" hidden="false" customHeight="false" outlineLevel="0" collapsed="false">
      <c r="D990" s="110"/>
    </row>
    <row r="991" customFormat="false" ht="12.75" hidden="false" customHeight="false" outlineLevel="0" collapsed="false">
      <c r="D991" s="110"/>
    </row>
    <row r="992" customFormat="false" ht="12.75" hidden="false" customHeight="false" outlineLevel="0" collapsed="false">
      <c r="D992" s="110"/>
    </row>
    <row r="993" customFormat="false" ht="12.75" hidden="false" customHeight="false" outlineLevel="0" collapsed="false">
      <c r="D993" s="110"/>
    </row>
    <row r="994" customFormat="false" ht="12.75" hidden="false" customHeight="false" outlineLevel="0" collapsed="false">
      <c r="D994" s="110"/>
    </row>
    <row r="995" customFormat="false" ht="12.75" hidden="false" customHeight="false" outlineLevel="0" collapsed="false">
      <c r="D995" s="110"/>
    </row>
    <row r="996" customFormat="false" ht="12.75" hidden="false" customHeight="false" outlineLevel="0" collapsed="false">
      <c r="D996" s="110"/>
    </row>
    <row r="997" customFormat="false" ht="12.75" hidden="false" customHeight="false" outlineLevel="0" collapsed="false">
      <c r="D997" s="110"/>
    </row>
    <row r="998" customFormat="false" ht="12.75" hidden="false" customHeight="false" outlineLevel="0" collapsed="false">
      <c r="D998" s="110"/>
    </row>
    <row r="999" customFormat="false" ht="12.75" hidden="false" customHeight="false" outlineLevel="0" collapsed="false">
      <c r="D999" s="110"/>
    </row>
    <row r="1000" customFormat="false" ht="12.75" hidden="false" customHeight="false" outlineLevel="0" collapsed="false">
      <c r="D1000" s="110"/>
    </row>
    <row r="1001" customFormat="false" ht="12.75" hidden="false" customHeight="false" outlineLevel="0" collapsed="false">
      <c r="D1001" s="110"/>
    </row>
    <row r="1002" customFormat="false" ht="12.75" hidden="false" customHeight="false" outlineLevel="0" collapsed="false">
      <c r="D1002" s="110"/>
    </row>
    <row r="1003" customFormat="false" ht="12.75" hidden="false" customHeight="false" outlineLevel="0" collapsed="false">
      <c r="D1003" s="110"/>
    </row>
    <row r="1004" customFormat="false" ht="12.75" hidden="false" customHeight="false" outlineLevel="0" collapsed="false">
      <c r="D1004" s="110"/>
    </row>
    <row r="1005" customFormat="false" ht="12.75" hidden="false" customHeight="false" outlineLevel="0" collapsed="false">
      <c r="D1005" s="110"/>
    </row>
    <row r="1006" customFormat="false" ht="12.75" hidden="false" customHeight="false" outlineLevel="0" collapsed="false">
      <c r="D1006" s="110"/>
    </row>
    <row r="1007" customFormat="false" ht="12.75" hidden="false" customHeight="false" outlineLevel="0" collapsed="false">
      <c r="D1007" s="110"/>
    </row>
    <row r="1008" customFormat="false" ht="12.75" hidden="false" customHeight="false" outlineLevel="0" collapsed="false">
      <c r="D1008" s="110"/>
    </row>
    <row r="1009" customFormat="false" ht="12.75" hidden="false" customHeight="false" outlineLevel="0" collapsed="false">
      <c r="D1009" s="110"/>
    </row>
    <row r="1010" customFormat="false" ht="12.75" hidden="false" customHeight="false" outlineLevel="0" collapsed="false">
      <c r="D1010" s="110"/>
    </row>
    <row r="1011" customFormat="false" ht="12.75" hidden="false" customHeight="false" outlineLevel="0" collapsed="false">
      <c r="D1011" s="110"/>
    </row>
    <row r="1012" customFormat="false" ht="12.75" hidden="false" customHeight="false" outlineLevel="0" collapsed="false">
      <c r="D1012" s="110"/>
    </row>
    <row r="1013" customFormat="false" ht="12.75" hidden="false" customHeight="false" outlineLevel="0" collapsed="false">
      <c r="D1013" s="110"/>
    </row>
    <row r="1014" customFormat="false" ht="12.75" hidden="false" customHeight="false" outlineLevel="0" collapsed="false">
      <c r="D1014" s="110"/>
    </row>
    <row r="1015" customFormat="false" ht="12.75" hidden="false" customHeight="false" outlineLevel="0" collapsed="false">
      <c r="D1015" s="110"/>
    </row>
    <row r="1016" customFormat="false" ht="12.75" hidden="false" customHeight="false" outlineLevel="0" collapsed="false">
      <c r="D1016" s="110"/>
    </row>
    <row r="1017" customFormat="false" ht="12.75" hidden="false" customHeight="false" outlineLevel="0" collapsed="false">
      <c r="D1017" s="110"/>
    </row>
    <row r="1018" customFormat="false" ht="12.75" hidden="false" customHeight="false" outlineLevel="0" collapsed="false">
      <c r="D1018" s="110"/>
    </row>
    <row r="1019" customFormat="false" ht="12.75" hidden="false" customHeight="false" outlineLevel="0" collapsed="false">
      <c r="D1019" s="110"/>
    </row>
    <row r="1020" customFormat="false" ht="12.75" hidden="false" customHeight="false" outlineLevel="0" collapsed="false">
      <c r="D1020" s="110"/>
    </row>
    <row r="1021" customFormat="false" ht="12.75" hidden="false" customHeight="false" outlineLevel="0" collapsed="false">
      <c r="D1021" s="110"/>
    </row>
    <row r="1022" customFormat="false" ht="12.75" hidden="false" customHeight="false" outlineLevel="0" collapsed="false">
      <c r="D1022" s="110"/>
    </row>
    <row r="1023" customFormat="false" ht="12.75" hidden="false" customHeight="false" outlineLevel="0" collapsed="false">
      <c r="D1023" s="110"/>
    </row>
    <row r="1024" customFormat="false" ht="12.75" hidden="false" customHeight="false" outlineLevel="0" collapsed="false">
      <c r="D1024" s="110"/>
    </row>
    <row r="1025" customFormat="false" ht="12.75" hidden="false" customHeight="false" outlineLevel="0" collapsed="false">
      <c r="D1025" s="110"/>
    </row>
    <row r="1026" customFormat="false" ht="12.75" hidden="false" customHeight="false" outlineLevel="0" collapsed="false">
      <c r="D1026" s="110"/>
    </row>
    <row r="1027" customFormat="false" ht="12.75" hidden="false" customHeight="false" outlineLevel="0" collapsed="false">
      <c r="D1027" s="110"/>
    </row>
    <row r="1028" customFormat="false" ht="12.75" hidden="false" customHeight="false" outlineLevel="0" collapsed="false">
      <c r="D1028" s="110"/>
    </row>
    <row r="1029" customFormat="false" ht="12.75" hidden="false" customHeight="false" outlineLevel="0" collapsed="false">
      <c r="D1029" s="110"/>
    </row>
    <row r="1030" customFormat="false" ht="12.75" hidden="false" customHeight="false" outlineLevel="0" collapsed="false">
      <c r="D1030" s="110"/>
    </row>
    <row r="1031" customFormat="false" ht="12.75" hidden="false" customHeight="false" outlineLevel="0" collapsed="false">
      <c r="D1031" s="110"/>
    </row>
    <row r="1032" customFormat="false" ht="12.75" hidden="false" customHeight="false" outlineLevel="0" collapsed="false">
      <c r="D1032" s="110"/>
    </row>
    <row r="1033" customFormat="false" ht="12.75" hidden="false" customHeight="false" outlineLevel="0" collapsed="false">
      <c r="D1033" s="110"/>
    </row>
    <row r="1034" customFormat="false" ht="12.75" hidden="false" customHeight="false" outlineLevel="0" collapsed="false">
      <c r="D1034" s="110"/>
    </row>
    <row r="1035" customFormat="false" ht="12.75" hidden="false" customHeight="false" outlineLevel="0" collapsed="false">
      <c r="D1035" s="110"/>
    </row>
    <row r="1036" customFormat="false" ht="12.75" hidden="false" customHeight="false" outlineLevel="0" collapsed="false">
      <c r="D1036" s="110"/>
    </row>
    <row r="1037" customFormat="false" ht="12.75" hidden="false" customHeight="false" outlineLevel="0" collapsed="false">
      <c r="D1037" s="110"/>
    </row>
    <row r="1038" customFormat="false" ht="12.75" hidden="false" customHeight="false" outlineLevel="0" collapsed="false">
      <c r="D1038" s="110"/>
    </row>
    <row r="1039" customFormat="false" ht="12.75" hidden="false" customHeight="false" outlineLevel="0" collapsed="false">
      <c r="D1039" s="110"/>
    </row>
    <row r="1040" customFormat="false" ht="12.75" hidden="false" customHeight="false" outlineLevel="0" collapsed="false">
      <c r="D1040" s="110"/>
    </row>
    <row r="1041" customFormat="false" ht="12.75" hidden="false" customHeight="false" outlineLevel="0" collapsed="false">
      <c r="D1041" s="110"/>
    </row>
    <row r="1042" customFormat="false" ht="12.75" hidden="false" customHeight="false" outlineLevel="0" collapsed="false">
      <c r="D1042" s="110"/>
    </row>
    <row r="1043" customFormat="false" ht="12.75" hidden="false" customHeight="false" outlineLevel="0" collapsed="false">
      <c r="D1043" s="110"/>
    </row>
    <row r="1044" customFormat="false" ht="12.75" hidden="false" customHeight="false" outlineLevel="0" collapsed="false">
      <c r="D1044" s="110"/>
    </row>
    <row r="1045" customFormat="false" ht="12.75" hidden="false" customHeight="false" outlineLevel="0" collapsed="false">
      <c r="D1045" s="110"/>
    </row>
    <row r="1046" customFormat="false" ht="12.75" hidden="false" customHeight="false" outlineLevel="0" collapsed="false">
      <c r="D1046" s="110"/>
    </row>
    <row r="1047" customFormat="false" ht="12.75" hidden="false" customHeight="false" outlineLevel="0" collapsed="false">
      <c r="D1047" s="110"/>
    </row>
    <row r="1048" customFormat="false" ht="12.75" hidden="false" customHeight="false" outlineLevel="0" collapsed="false">
      <c r="D1048" s="110"/>
    </row>
    <row r="1049" customFormat="false" ht="12.75" hidden="false" customHeight="false" outlineLevel="0" collapsed="false">
      <c r="D1049" s="110"/>
    </row>
    <row r="1050" customFormat="false" ht="12.75" hidden="false" customHeight="false" outlineLevel="0" collapsed="false">
      <c r="D1050" s="110"/>
    </row>
    <row r="1051" customFormat="false" ht="12.75" hidden="false" customHeight="false" outlineLevel="0" collapsed="false">
      <c r="D1051" s="110"/>
    </row>
    <row r="1052" customFormat="false" ht="12.75" hidden="false" customHeight="false" outlineLevel="0" collapsed="false">
      <c r="D1052" s="110"/>
    </row>
    <row r="1053" customFormat="false" ht="12.75" hidden="false" customHeight="false" outlineLevel="0" collapsed="false">
      <c r="D1053" s="110"/>
    </row>
    <row r="1054" customFormat="false" ht="12.75" hidden="false" customHeight="false" outlineLevel="0" collapsed="false">
      <c r="D1054" s="110"/>
    </row>
    <row r="1055" customFormat="false" ht="12.75" hidden="false" customHeight="false" outlineLevel="0" collapsed="false">
      <c r="D1055" s="110"/>
    </row>
    <row r="1056" customFormat="false" ht="12.75" hidden="false" customHeight="false" outlineLevel="0" collapsed="false">
      <c r="D1056" s="110"/>
    </row>
    <row r="1057" customFormat="false" ht="12.75" hidden="false" customHeight="false" outlineLevel="0" collapsed="false">
      <c r="D1057" s="110"/>
    </row>
    <row r="1058" customFormat="false" ht="12.75" hidden="false" customHeight="false" outlineLevel="0" collapsed="false">
      <c r="D1058" s="110"/>
    </row>
    <row r="1059" customFormat="false" ht="12.75" hidden="false" customHeight="false" outlineLevel="0" collapsed="false">
      <c r="D1059" s="110"/>
    </row>
    <row r="1060" customFormat="false" ht="12.75" hidden="false" customHeight="false" outlineLevel="0" collapsed="false">
      <c r="D1060" s="110"/>
    </row>
    <row r="1061" customFormat="false" ht="12.75" hidden="false" customHeight="false" outlineLevel="0" collapsed="false">
      <c r="D1061" s="110"/>
    </row>
    <row r="1062" customFormat="false" ht="12.75" hidden="false" customHeight="false" outlineLevel="0" collapsed="false">
      <c r="D1062" s="110"/>
    </row>
    <row r="1063" customFormat="false" ht="12.75" hidden="false" customHeight="false" outlineLevel="0" collapsed="false">
      <c r="D1063" s="110"/>
    </row>
    <row r="1064" customFormat="false" ht="12.75" hidden="false" customHeight="false" outlineLevel="0" collapsed="false">
      <c r="D1064" s="110"/>
    </row>
    <row r="1065" customFormat="false" ht="12.75" hidden="false" customHeight="false" outlineLevel="0" collapsed="false">
      <c r="D1065" s="110"/>
    </row>
    <row r="1066" customFormat="false" ht="12.75" hidden="false" customHeight="false" outlineLevel="0" collapsed="false">
      <c r="D1066" s="110"/>
    </row>
    <row r="1067" customFormat="false" ht="12.75" hidden="false" customHeight="false" outlineLevel="0" collapsed="false">
      <c r="D1067" s="110"/>
    </row>
    <row r="1068" customFormat="false" ht="12.75" hidden="false" customHeight="false" outlineLevel="0" collapsed="false">
      <c r="D1068" s="110"/>
    </row>
    <row r="1069" customFormat="false" ht="12.75" hidden="false" customHeight="false" outlineLevel="0" collapsed="false">
      <c r="D1069" s="110"/>
    </row>
    <row r="1070" customFormat="false" ht="12.75" hidden="false" customHeight="false" outlineLevel="0" collapsed="false">
      <c r="D1070" s="110"/>
    </row>
    <row r="1071" customFormat="false" ht="12.75" hidden="false" customHeight="false" outlineLevel="0" collapsed="false">
      <c r="D1071" s="110"/>
    </row>
    <row r="1072" customFormat="false" ht="12.75" hidden="false" customHeight="false" outlineLevel="0" collapsed="false">
      <c r="D1072" s="110"/>
    </row>
    <row r="1073" customFormat="false" ht="12.75" hidden="false" customHeight="false" outlineLevel="0" collapsed="false">
      <c r="D1073" s="110"/>
    </row>
    <row r="1074" customFormat="false" ht="12.75" hidden="false" customHeight="false" outlineLevel="0" collapsed="false">
      <c r="D1074" s="110"/>
    </row>
    <row r="1075" customFormat="false" ht="12.75" hidden="false" customHeight="false" outlineLevel="0" collapsed="false">
      <c r="D1075" s="110"/>
    </row>
    <row r="1076" customFormat="false" ht="12.75" hidden="false" customHeight="false" outlineLevel="0" collapsed="false">
      <c r="D1076" s="110"/>
    </row>
    <row r="1077" customFormat="false" ht="12.75" hidden="false" customHeight="false" outlineLevel="0" collapsed="false">
      <c r="D1077" s="110"/>
    </row>
    <row r="1078" customFormat="false" ht="12.75" hidden="false" customHeight="false" outlineLevel="0" collapsed="false">
      <c r="D1078" s="110"/>
    </row>
    <row r="1079" customFormat="false" ht="12.75" hidden="false" customHeight="false" outlineLevel="0" collapsed="false">
      <c r="D1079" s="110"/>
    </row>
    <row r="1080" customFormat="false" ht="12.75" hidden="false" customHeight="false" outlineLevel="0" collapsed="false">
      <c r="D1080" s="110"/>
    </row>
    <row r="1081" customFormat="false" ht="12.75" hidden="false" customHeight="false" outlineLevel="0" collapsed="false">
      <c r="D1081" s="110"/>
    </row>
    <row r="1082" customFormat="false" ht="12.75" hidden="false" customHeight="false" outlineLevel="0" collapsed="false">
      <c r="D1082" s="110"/>
    </row>
    <row r="1083" customFormat="false" ht="12.75" hidden="false" customHeight="false" outlineLevel="0" collapsed="false">
      <c r="D1083" s="110"/>
    </row>
    <row r="1084" customFormat="false" ht="12.75" hidden="false" customHeight="false" outlineLevel="0" collapsed="false">
      <c r="D1084" s="110"/>
    </row>
    <row r="1085" customFormat="false" ht="12.75" hidden="false" customHeight="false" outlineLevel="0" collapsed="false">
      <c r="D1085" s="110"/>
    </row>
    <row r="1086" customFormat="false" ht="12.75" hidden="false" customHeight="false" outlineLevel="0" collapsed="false">
      <c r="D1086" s="110"/>
    </row>
    <row r="1087" customFormat="false" ht="12.75" hidden="false" customHeight="false" outlineLevel="0" collapsed="false">
      <c r="D1087" s="110"/>
    </row>
    <row r="1088" customFormat="false" ht="12.75" hidden="false" customHeight="false" outlineLevel="0" collapsed="false">
      <c r="D1088" s="110"/>
    </row>
    <row r="1089" customFormat="false" ht="12.75" hidden="false" customHeight="false" outlineLevel="0" collapsed="false">
      <c r="D1089" s="110"/>
    </row>
    <row r="1090" customFormat="false" ht="12.75" hidden="false" customHeight="false" outlineLevel="0" collapsed="false">
      <c r="D1090" s="110"/>
    </row>
    <row r="1091" customFormat="false" ht="12.75" hidden="false" customHeight="false" outlineLevel="0" collapsed="false">
      <c r="D1091" s="110"/>
    </row>
    <row r="1092" customFormat="false" ht="12.75" hidden="false" customHeight="false" outlineLevel="0" collapsed="false">
      <c r="D1092" s="110"/>
    </row>
    <row r="1093" customFormat="false" ht="12.75" hidden="false" customHeight="false" outlineLevel="0" collapsed="false">
      <c r="D1093" s="110"/>
    </row>
    <row r="1094" customFormat="false" ht="12.75" hidden="false" customHeight="false" outlineLevel="0" collapsed="false">
      <c r="D1094" s="110"/>
    </row>
    <row r="1095" customFormat="false" ht="12.75" hidden="false" customHeight="false" outlineLevel="0" collapsed="false">
      <c r="D1095" s="110"/>
    </row>
    <row r="1096" customFormat="false" ht="12.75" hidden="false" customHeight="false" outlineLevel="0" collapsed="false">
      <c r="D1096" s="110"/>
    </row>
    <row r="1097" customFormat="false" ht="12.75" hidden="false" customHeight="false" outlineLevel="0" collapsed="false">
      <c r="D1097" s="110"/>
    </row>
    <row r="1098" customFormat="false" ht="12.75" hidden="false" customHeight="false" outlineLevel="0" collapsed="false">
      <c r="D1098" s="110"/>
    </row>
    <row r="1099" customFormat="false" ht="12.75" hidden="false" customHeight="false" outlineLevel="0" collapsed="false">
      <c r="D1099" s="110"/>
    </row>
    <row r="1100" customFormat="false" ht="12.75" hidden="false" customHeight="false" outlineLevel="0" collapsed="false">
      <c r="D1100" s="110"/>
    </row>
    <row r="1101" customFormat="false" ht="12.75" hidden="false" customHeight="false" outlineLevel="0" collapsed="false">
      <c r="D1101" s="110"/>
    </row>
    <row r="1102" customFormat="false" ht="12.75" hidden="false" customHeight="false" outlineLevel="0" collapsed="false">
      <c r="D1102" s="110"/>
    </row>
    <row r="1103" customFormat="false" ht="12.75" hidden="false" customHeight="false" outlineLevel="0" collapsed="false">
      <c r="D1103" s="110"/>
    </row>
    <row r="1104" customFormat="false" ht="12.75" hidden="false" customHeight="false" outlineLevel="0" collapsed="false">
      <c r="D1104" s="110"/>
    </row>
    <row r="1105" customFormat="false" ht="12.75" hidden="false" customHeight="false" outlineLevel="0" collapsed="false">
      <c r="D1105" s="110"/>
    </row>
    <row r="1106" customFormat="false" ht="12.75" hidden="false" customHeight="false" outlineLevel="0" collapsed="false">
      <c r="D1106" s="110"/>
    </row>
    <row r="1107" customFormat="false" ht="12.75" hidden="false" customHeight="false" outlineLevel="0" collapsed="false">
      <c r="D1107" s="110"/>
    </row>
    <row r="1108" customFormat="false" ht="12.75" hidden="false" customHeight="false" outlineLevel="0" collapsed="false">
      <c r="D1108" s="110"/>
    </row>
    <row r="1109" customFormat="false" ht="12.75" hidden="false" customHeight="false" outlineLevel="0" collapsed="false">
      <c r="D1109" s="110"/>
    </row>
    <row r="1110" customFormat="false" ht="12.75" hidden="false" customHeight="false" outlineLevel="0" collapsed="false">
      <c r="D1110" s="110"/>
    </row>
    <row r="1111" customFormat="false" ht="12.75" hidden="false" customHeight="false" outlineLevel="0" collapsed="false">
      <c r="D1111" s="110"/>
    </row>
    <row r="1112" customFormat="false" ht="12.75" hidden="false" customHeight="false" outlineLevel="0" collapsed="false">
      <c r="D1112" s="110"/>
    </row>
    <row r="1113" customFormat="false" ht="12.75" hidden="false" customHeight="false" outlineLevel="0" collapsed="false">
      <c r="D1113" s="110"/>
    </row>
    <row r="1114" customFormat="false" ht="12.75" hidden="false" customHeight="false" outlineLevel="0" collapsed="false">
      <c r="D1114" s="110"/>
    </row>
    <row r="1115" customFormat="false" ht="12.75" hidden="false" customHeight="false" outlineLevel="0" collapsed="false">
      <c r="D1115" s="110"/>
    </row>
    <row r="1116" customFormat="false" ht="12.75" hidden="false" customHeight="false" outlineLevel="0" collapsed="false">
      <c r="D1116" s="110"/>
    </row>
    <row r="1117" customFormat="false" ht="12.75" hidden="false" customHeight="false" outlineLevel="0" collapsed="false">
      <c r="D1117" s="110"/>
    </row>
    <row r="1118" customFormat="false" ht="12.75" hidden="false" customHeight="false" outlineLevel="0" collapsed="false">
      <c r="D1118" s="110"/>
    </row>
    <row r="1119" customFormat="false" ht="12.75" hidden="false" customHeight="false" outlineLevel="0" collapsed="false">
      <c r="D1119" s="110"/>
    </row>
    <row r="1120" customFormat="false" ht="12.75" hidden="false" customHeight="false" outlineLevel="0" collapsed="false">
      <c r="D1120" s="110"/>
    </row>
    <row r="1121" customFormat="false" ht="12.75" hidden="false" customHeight="false" outlineLevel="0" collapsed="false">
      <c r="D1121" s="110"/>
    </row>
    <row r="1122" customFormat="false" ht="12.75" hidden="false" customHeight="false" outlineLevel="0" collapsed="false">
      <c r="D1122" s="110"/>
    </row>
    <row r="1123" customFormat="false" ht="12.75" hidden="false" customHeight="false" outlineLevel="0" collapsed="false">
      <c r="D1123" s="110"/>
    </row>
    <row r="1124" customFormat="false" ht="12.75" hidden="false" customHeight="false" outlineLevel="0" collapsed="false">
      <c r="D1124" s="110"/>
    </row>
    <row r="1125" customFormat="false" ht="12.75" hidden="false" customHeight="false" outlineLevel="0" collapsed="false">
      <c r="D1125" s="110"/>
    </row>
    <row r="1126" customFormat="false" ht="12.75" hidden="false" customHeight="false" outlineLevel="0" collapsed="false">
      <c r="D1126" s="110"/>
    </row>
    <row r="1127" customFormat="false" ht="12.75" hidden="false" customHeight="false" outlineLevel="0" collapsed="false">
      <c r="D1127" s="110"/>
    </row>
    <row r="1128" customFormat="false" ht="12.75" hidden="false" customHeight="false" outlineLevel="0" collapsed="false">
      <c r="D1128" s="110"/>
    </row>
    <row r="1129" customFormat="false" ht="12.75" hidden="false" customHeight="false" outlineLevel="0" collapsed="false">
      <c r="D1129" s="110"/>
    </row>
    <row r="1130" customFormat="false" ht="12.75" hidden="false" customHeight="false" outlineLevel="0" collapsed="false">
      <c r="D1130" s="110"/>
    </row>
    <row r="1131" customFormat="false" ht="12.75" hidden="false" customHeight="false" outlineLevel="0" collapsed="false">
      <c r="D1131" s="110"/>
    </row>
    <row r="1132" customFormat="false" ht="12.75" hidden="false" customHeight="false" outlineLevel="0" collapsed="false">
      <c r="D1132" s="110"/>
    </row>
    <row r="1133" customFormat="false" ht="12.75" hidden="false" customHeight="false" outlineLevel="0" collapsed="false">
      <c r="D1133" s="110"/>
    </row>
    <row r="1134" customFormat="false" ht="12.75" hidden="false" customHeight="false" outlineLevel="0" collapsed="false">
      <c r="D1134" s="110"/>
    </row>
    <row r="1135" customFormat="false" ht="12.75" hidden="false" customHeight="false" outlineLevel="0" collapsed="false">
      <c r="D1135" s="110"/>
    </row>
    <row r="1136" customFormat="false" ht="12.75" hidden="false" customHeight="false" outlineLevel="0" collapsed="false">
      <c r="D1136" s="110"/>
    </row>
    <row r="1137" customFormat="false" ht="12.75" hidden="false" customHeight="false" outlineLevel="0" collapsed="false">
      <c r="D1137" s="110"/>
    </row>
    <row r="1138" customFormat="false" ht="12.75" hidden="false" customHeight="false" outlineLevel="0" collapsed="false">
      <c r="D1138" s="110"/>
    </row>
    <row r="1139" customFormat="false" ht="12.75" hidden="false" customHeight="false" outlineLevel="0" collapsed="false">
      <c r="D1139" s="110"/>
    </row>
    <row r="1140" customFormat="false" ht="12.75" hidden="false" customHeight="false" outlineLevel="0" collapsed="false">
      <c r="D1140" s="110"/>
    </row>
    <row r="1141" customFormat="false" ht="12.75" hidden="false" customHeight="false" outlineLevel="0" collapsed="false">
      <c r="D1141" s="110"/>
    </row>
    <row r="1142" customFormat="false" ht="12.75" hidden="false" customHeight="false" outlineLevel="0" collapsed="false">
      <c r="D1142" s="110"/>
    </row>
    <row r="1143" customFormat="false" ht="12.75" hidden="false" customHeight="false" outlineLevel="0" collapsed="false">
      <c r="D1143" s="110"/>
    </row>
    <row r="1144" customFormat="false" ht="12.75" hidden="false" customHeight="false" outlineLevel="0" collapsed="false">
      <c r="D1144" s="110"/>
    </row>
    <row r="1145" customFormat="false" ht="12.75" hidden="false" customHeight="false" outlineLevel="0" collapsed="false">
      <c r="D1145" s="110"/>
    </row>
    <row r="1146" customFormat="false" ht="12.75" hidden="false" customHeight="false" outlineLevel="0" collapsed="false">
      <c r="D1146" s="110"/>
    </row>
    <row r="1147" customFormat="false" ht="12.75" hidden="false" customHeight="false" outlineLevel="0" collapsed="false">
      <c r="D1147" s="110"/>
    </row>
    <row r="1148" customFormat="false" ht="12.75" hidden="false" customHeight="false" outlineLevel="0" collapsed="false">
      <c r="D1148" s="110"/>
    </row>
    <row r="1149" customFormat="false" ht="12.75" hidden="false" customHeight="false" outlineLevel="0" collapsed="false">
      <c r="D1149" s="110"/>
    </row>
    <row r="1150" customFormat="false" ht="12.75" hidden="false" customHeight="false" outlineLevel="0" collapsed="false">
      <c r="D1150" s="110"/>
    </row>
    <row r="1151" customFormat="false" ht="12.75" hidden="false" customHeight="false" outlineLevel="0" collapsed="false">
      <c r="D1151" s="110"/>
    </row>
    <row r="1152" customFormat="false" ht="12.75" hidden="false" customHeight="false" outlineLevel="0" collapsed="false">
      <c r="D1152" s="110"/>
    </row>
    <row r="1153" customFormat="false" ht="12.75" hidden="false" customHeight="false" outlineLevel="0" collapsed="false">
      <c r="D1153" s="110"/>
    </row>
    <row r="1154" customFormat="false" ht="12.75" hidden="false" customHeight="false" outlineLevel="0" collapsed="false">
      <c r="D1154" s="110"/>
    </row>
    <row r="1155" customFormat="false" ht="12.75" hidden="false" customHeight="false" outlineLevel="0" collapsed="false">
      <c r="D1155" s="110"/>
    </row>
    <row r="1156" customFormat="false" ht="12.75" hidden="false" customHeight="false" outlineLevel="0" collapsed="false">
      <c r="D1156" s="110"/>
    </row>
    <row r="1157" customFormat="false" ht="12.75" hidden="false" customHeight="false" outlineLevel="0" collapsed="false">
      <c r="D1157" s="110"/>
    </row>
    <row r="1158" customFormat="false" ht="12.75" hidden="false" customHeight="false" outlineLevel="0" collapsed="false">
      <c r="D1158" s="110"/>
    </row>
    <row r="1159" customFormat="false" ht="12.75" hidden="false" customHeight="false" outlineLevel="0" collapsed="false">
      <c r="D1159" s="110"/>
    </row>
  </sheetData>
  <sheetProtection sheet="true" password="9231" formatRows="false"/>
  <mergeCells count="34">
    <mergeCell ref="A1:G1"/>
    <mergeCell ref="C2:G2"/>
    <mergeCell ref="C3:G3"/>
    <mergeCell ref="C4:G4"/>
    <mergeCell ref="C10:G10"/>
    <mergeCell ref="C12:G12"/>
    <mergeCell ref="C14:G14"/>
    <mergeCell ref="C16:G16"/>
    <mergeCell ref="C19:G19"/>
    <mergeCell ref="C26:G26"/>
    <mergeCell ref="C29:G29"/>
    <mergeCell ref="C31:G31"/>
    <mergeCell ref="C33:G33"/>
    <mergeCell ref="C36:G36"/>
    <mergeCell ref="C40:G40"/>
    <mergeCell ref="C43:G43"/>
    <mergeCell ref="C45:G45"/>
    <mergeCell ref="C47:G47"/>
    <mergeCell ref="C56:G56"/>
    <mergeCell ref="C62:G62"/>
    <mergeCell ref="C65:G65"/>
    <mergeCell ref="C77:G77"/>
    <mergeCell ref="C79:G79"/>
    <mergeCell ref="C83:G83"/>
    <mergeCell ref="C85:G85"/>
    <mergeCell ref="C87:G87"/>
    <mergeCell ref="C96:G96"/>
    <mergeCell ref="C112:G112"/>
    <mergeCell ref="C114:G114"/>
    <mergeCell ref="C118:G118"/>
    <mergeCell ref="C123:G123"/>
    <mergeCell ref="C125:G125"/>
    <mergeCell ref="C143:G143"/>
    <mergeCell ref="C157:G157"/>
  </mergeCells>
  <printOptions headings="false" gridLines="false" gridLinesSet="true" horizontalCentered="false" verticalCentered="false"/>
  <pageMargins left="0.590277777777778" right="0.196527777777778" top="0.984027777777778" bottom="0.984722222222222" header="0.511811023622047" footer="0.49236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&amp;LZpracováno programem BUILDpower S,  © RTS, a.s.&amp;RStránka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0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875" defaultRowHeight="12.75" zeroHeight="false" outlineLevelRow="2" outlineLevelCol="0"/>
  <cols>
    <col collapsed="false" customWidth="true" hidden="false" outlineLevel="0" max="1" min="1" style="0" width="3.42"/>
    <col collapsed="false" customWidth="true" hidden="false" outlineLevel="0" max="2" min="2" style="171" width="12.57"/>
    <col collapsed="false" customWidth="true" hidden="false" outlineLevel="0" max="3" min="3" style="171" width="63.29"/>
    <col collapsed="false" customWidth="true" hidden="false" outlineLevel="0" max="4" min="4" style="0" width="4.86"/>
    <col collapsed="false" customWidth="true" hidden="false" outlineLevel="0" max="5" min="5" style="0" width="10.58"/>
    <col collapsed="false" customWidth="true" hidden="false" outlineLevel="0" max="6" min="6" style="0" width="9.85"/>
    <col collapsed="false" customWidth="true" hidden="false" outlineLevel="0" max="7" min="7" style="0" width="12.71"/>
    <col collapsed="false" customWidth="true" hidden="true" outlineLevel="0" max="17" min="8" style="0" width="11.52"/>
    <col collapsed="false" customWidth="true" hidden="false" outlineLevel="0" max="18" min="18" style="0" width="6.86"/>
    <col collapsed="false" customWidth="true" hidden="true" outlineLevel="0" max="25" min="20" style="0" width="11.52"/>
    <col collapsed="false" customWidth="true" hidden="true" outlineLevel="0" max="29" min="29" style="0" width="11.52"/>
    <col collapsed="false" customWidth="true" hidden="true" outlineLevel="0" max="41" min="31" style="0" width="11.52"/>
  </cols>
  <sheetData>
    <row r="1" customFormat="false" ht="15.75" hidden="false" customHeight="true" outlineLevel="0" collapsed="false">
      <c r="A1" s="172" t="s">
        <v>83</v>
      </c>
      <c r="B1" s="172"/>
      <c r="C1" s="172"/>
      <c r="D1" s="172"/>
      <c r="E1" s="172"/>
      <c r="F1" s="172"/>
      <c r="G1" s="172"/>
      <c r="AG1" s="0" t="s">
        <v>84</v>
      </c>
    </row>
    <row r="2" customFormat="false" ht="24.95" hidden="false" customHeight="true" outlineLevel="0" collapsed="false">
      <c r="A2" s="165" t="s">
        <v>80</v>
      </c>
      <c r="B2" s="166" t="s">
        <v>5</v>
      </c>
      <c r="C2" s="173" t="s">
        <v>6</v>
      </c>
      <c r="D2" s="173"/>
      <c r="E2" s="173"/>
      <c r="F2" s="173"/>
      <c r="G2" s="173"/>
      <c r="AG2" s="0" t="s">
        <v>85</v>
      </c>
    </row>
    <row r="3" customFormat="false" ht="24.95" hidden="false" customHeight="true" outlineLevel="0" collapsed="false">
      <c r="A3" s="165" t="s">
        <v>81</v>
      </c>
      <c r="B3" s="166" t="s">
        <v>48</v>
      </c>
      <c r="C3" s="173" t="s">
        <v>49</v>
      </c>
      <c r="D3" s="173"/>
      <c r="E3" s="173"/>
      <c r="F3" s="173"/>
      <c r="G3" s="173"/>
      <c r="AC3" s="171" t="s">
        <v>85</v>
      </c>
      <c r="AG3" s="0" t="s">
        <v>86</v>
      </c>
    </row>
    <row r="4" customFormat="false" ht="24.95" hidden="false" customHeight="true" outlineLevel="0" collapsed="false">
      <c r="A4" s="174" t="s">
        <v>82</v>
      </c>
      <c r="B4" s="175" t="s">
        <v>46</v>
      </c>
      <c r="C4" s="176" t="s">
        <v>47</v>
      </c>
      <c r="D4" s="176"/>
      <c r="E4" s="176"/>
      <c r="F4" s="176"/>
      <c r="G4" s="176"/>
      <c r="AG4" s="0" t="s">
        <v>87</v>
      </c>
    </row>
    <row r="5" customFormat="false" ht="12.75" hidden="false" customHeight="false" outlineLevel="0" collapsed="false">
      <c r="D5" s="110"/>
    </row>
    <row r="6" customFormat="false" ht="38.25" hidden="false" customHeight="false" outlineLevel="0" collapsed="false">
      <c r="A6" s="177" t="s">
        <v>88</v>
      </c>
      <c r="B6" s="178" t="s">
        <v>89</v>
      </c>
      <c r="C6" s="178" t="s">
        <v>90</v>
      </c>
      <c r="D6" s="179" t="s">
        <v>91</v>
      </c>
      <c r="E6" s="177" t="s">
        <v>92</v>
      </c>
      <c r="F6" s="177" t="s">
        <v>93</v>
      </c>
      <c r="G6" s="177" t="s">
        <v>14</v>
      </c>
      <c r="H6" s="180" t="s">
        <v>94</v>
      </c>
      <c r="I6" s="180" t="s">
        <v>95</v>
      </c>
      <c r="J6" s="180" t="s">
        <v>96</v>
      </c>
      <c r="K6" s="180" t="s">
        <v>97</v>
      </c>
      <c r="L6" s="180" t="s">
        <v>98</v>
      </c>
      <c r="M6" s="180" t="s">
        <v>99</v>
      </c>
      <c r="N6" s="180" t="s">
        <v>100</v>
      </c>
      <c r="O6" s="180" t="s">
        <v>101</v>
      </c>
      <c r="P6" s="180" t="s">
        <v>102</v>
      </c>
      <c r="Q6" s="180" t="s">
        <v>103</v>
      </c>
      <c r="R6" s="180" t="s">
        <v>104</v>
      </c>
      <c r="S6" s="180" t="s">
        <v>105</v>
      </c>
      <c r="T6" s="180" t="s">
        <v>106</v>
      </c>
      <c r="U6" s="180" t="s">
        <v>107</v>
      </c>
      <c r="V6" s="180" t="s">
        <v>108</v>
      </c>
      <c r="W6" s="180" t="s">
        <v>109</v>
      </c>
      <c r="X6" s="180" t="s">
        <v>110</v>
      </c>
      <c r="Y6" s="180" t="s">
        <v>111</v>
      </c>
    </row>
    <row r="7" customFormat="false" ht="12.75" hidden="true" customHeight="false" outlineLevel="0" collapsed="false">
      <c r="A7" s="162"/>
      <c r="B7" s="168"/>
      <c r="C7" s="168"/>
      <c r="D7" s="170"/>
      <c r="E7" s="181"/>
      <c r="F7" s="182"/>
      <c r="G7" s="182"/>
      <c r="H7" s="182"/>
      <c r="I7" s="182"/>
      <c r="J7" s="182"/>
      <c r="K7" s="182"/>
      <c r="L7" s="182"/>
      <c r="M7" s="182"/>
      <c r="N7" s="181"/>
      <c r="O7" s="181"/>
      <c r="P7" s="181"/>
      <c r="Q7" s="181"/>
      <c r="R7" s="182"/>
      <c r="S7" s="182"/>
      <c r="T7" s="182"/>
      <c r="U7" s="182"/>
      <c r="V7" s="182"/>
      <c r="W7" s="182"/>
      <c r="X7" s="182"/>
      <c r="Y7" s="182"/>
    </row>
    <row r="8" customFormat="false" ht="12.75" hidden="false" customHeight="false" outlineLevel="0" collapsed="false">
      <c r="A8" s="183" t="s">
        <v>112</v>
      </c>
      <c r="B8" s="184" t="s">
        <v>77</v>
      </c>
      <c r="C8" s="185" t="s">
        <v>78</v>
      </c>
      <c r="D8" s="186"/>
      <c r="E8" s="187"/>
      <c r="F8" s="188"/>
      <c r="G8" s="188" t="n">
        <f aca="false">SUMIF(AG9:AG27,"&lt;&gt;NOR",G9:G27)</f>
        <v>0</v>
      </c>
      <c r="H8" s="188"/>
      <c r="I8" s="188" t="n">
        <f aca="false">SUM(I9:I27)</f>
        <v>0</v>
      </c>
      <c r="J8" s="188"/>
      <c r="K8" s="188" t="n">
        <f aca="false">SUM(K9:K27)</f>
        <v>0</v>
      </c>
      <c r="L8" s="188"/>
      <c r="M8" s="188" t="n">
        <f aca="false">SUM(M9:M27)</f>
        <v>0</v>
      </c>
      <c r="N8" s="187"/>
      <c r="O8" s="187" t="n">
        <f aca="false">SUM(O9:O27)</f>
        <v>0</v>
      </c>
      <c r="P8" s="187"/>
      <c r="Q8" s="187" t="n">
        <f aca="false">SUM(Q9:Q27)</f>
        <v>0</v>
      </c>
      <c r="R8" s="188"/>
      <c r="S8" s="188"/>
      <c r="T8" s="189"/>
      <c r="U8" s="190"/>
      <c r="V8" s="190" t="n">
        <f aca="false">SUM(V9:V27)</f>
        <v>0</v>
      </c>
      <c r="W8" s="190"/>
      <c r="X8" s="190"/>
      <c r="Y8" s="190"/>
      <c r="AG8" s="0" t="s">
        <v>113</v>
      </c>
    </row>
    <row r="9" customFormat="false" ht="22.5" hidden="false" customHeight="false" outlineLevel="1" collapsed="false">
      <c r="A9" s="191" t="n">
        <v>1</v>
      </c>
      <c r="B9" s="192" t="s">
        <v>46</v>
      </c>
      <c r="C9" s="193" t="s">
        <v>348</v>
      </c>
      <c r="D9" s="194" t="s">
        <v>258</v>
      </c>
      <c r="E9" s="195" t="n">
        <v>320</v>
      </c>
      <c r="F9" s="196"/>
      <c r="G9" s="197" t="n">
        <f aca="false">ROUND(E9*F9,2)</f>
        <v>0</v>
      </c>
      <c r="H9" s="196"/>
      <c r="I9" s="197" t="n">
        <f aca="false">ROUND(E9*H9,2)</f>
        <v>0</v>
      </c>
      <c r="J9" s="196"/>
      <c r="K9" s="197" t="n">
        <f aca="false">ROUND(E9*J9,2)</f>
        <v>0</v>
      </c>
      <c r="L9" s="197" t="n">
        <v>21</v>
      </c>
      <c r="M9" s="197" t="n">
        <f aca="false">G9*(1+L9/100)</f>
        <v>0</v>
      </c>
      <c r="N9" s="195" t="n">
        <v>0</v>
      </c>
      <c r="O9" s="195" t="n">
        <f aca="false">ROUND(E9*N9,2)</f>
        <v>0</v>
      </c>
      <c r="P9" s="195" t="n">
        <v>0</v>
      </c>
      <c r="Q9" s="195" t="n">
        <f aca="false">ROUND(E9*P9,2)</f>
        <v>0</v>
      </c>
      <c r="R9" s="197"/>
      <c r="S9" s="197" t="s">
        <v>185</v>
      </c>
      <c r="T9" s="198" t="s">
        <v>186</v>
      </c>
      <c r="U9" s="199" t="n">
        <v>0</v>
      </c>
      <c r="V9" s="199" t="n">
        <f aca="false">ROUND(E9*U9,2)</f>
        <v>0</v>
      </c>
      <c r="W9" s="199"/>
      <c r="X9" s="199" t="s">
        <v>119</v>
      </c>
      <c r="Y9" s="199" t="s">
        <v>120</v>
      </c>
      <c r="Z9" s="200"/>
      <c r="AA9" s="200"/>
      <c r="AB9" s="200"/>
      <c r="AC9" s="200"/>
      <c r="AD9" s="200"/>
      <c r="AE9" s="200"/>
      <c r="AF9" s="200"/>
      <c r="AG9" s="200" t="s">
        <v>121</v>
      </c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customFormat="false" ht="12.75" hidden="false" customHeight="true" outlineLevel="2" collapsed="false">
      <c r="A10" s="201"/>
      <c r="B10" s="202"/>
      <c r="C10" s="213" t="s">
        <v>349</v>
      </c>
      <c r="D10" s="213"/>
      <c r="E10" s="213"/>
      <c r="F10" s="213"/>
      <c r="G10" s="213"/>
      <c r="H10" s="199"/>
      <c r="I10" s="199"/>
      <c r="J10" s="199"/>
      <c r="K10" s="199"/>
      <c r="L10" s="199"/>
      <c r="M10" s="199"/>
      <c r="N10" s="204"/>
      <c r="O10" s="204"/>
      <c r="P10" s="204"/>
      <c r="Q10" s="204"/>
      <c r="R10" s="199"/>
      <c r="S10" s="199"/>
      <c r="T10" s="199"/>
      <c r="U10" s="199"/>
      <c r="V10" s="199"/>
      <c r="W10" s="199"/>
      <c r="X10" s="199"/>
      <c r="Y10" s="199"/>
      <c r="Z10" s="200"/>
      <c r="AA10" s="200"/>
      <c r="AB10" s="200"/>
      <c r="AC10" s="200"/>
      <c r="AD10" s="200"/>
      <c r="AE10" s="200"/>
      <c r="AF10" s="200"/>
      <c r="AG10" s="200" t="s">
        <v>350</v>
      </c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</row>
    <row r="11" customFormat="false" ht="22.5" hidden="false" customHeight="false" outlineLevel="1" collapsed="false">
      <c r="A11" s="191" t="n">
        <v>2</v>
      </c>
      <c r="B11" s="192" t="s">
        <v>188</v>
      </c>
      <c r="C11" s="193" t="s">
        <v>351</v>
      </c>
      <c r="D11" s="194" t="s">
        <v>258</v>
      </c>
      <c r="E11" s="195" t="n">
        <v>106</v>
      </c>
      <c r="F11" s="196"/>
      <c r="G11" s="197" t="n">
        <f aca="false">ROUND(E11*F11,2)</f>
        <v>0</v>
      </c>
      <c r="H11" s="196"/>
      <c r="I11" s="197" t="n">
        <f aca="false">ROUND(E11*H11,2)</f>
        <v>0</v>
      </c>
      <c r="J11" s="196"/>
      <c r="K11" s="197" t="n">
        <f aca="false">ROUND(E11*J11,2)</f>
        <v>0</v>
      </c>
      <c r="L11" s="197" t="n">
        <v>21</v>
      </c>
      <c r="M11" s="197" t="n">
        <f aca="false">G11*(1+L11/100)</f>
        <v>0</v>
      </c>
      <c r="N11" s="195" t="n">
        <v>0</v>
      </c>
      <c r="O11" s="195" t="n">
        <f aca="false">ROUND(E11*N11,2)</f>
        <v>0</v>
      </c>
      <c r="P11" s="195" t="n">
        <v>0</v>
      </c>
      <c r="Q11" s="195" t="n">
        <f aca="false">ROUND(E11*P11,2)</f>
        <v>0</v>
      </c>
      <c r="R11" s="197"/>
      <c r="S11" s="197" t="s">
        <v>185</v>
      </c>
      <c r="T11" s="198" t="s">
        <v>186</v>
      </c>
      <c r="U11" s="199" t="n">
        <v>0</v>
      </c>
      <c r="V11" s="199" t="n">
        <f aca="false">ROUND(E11*U11,2)</f>
        <v>0</v>
      </c>
      <c r="W11" s="199"/>
      <c r="X11" s="199" t="s">
        <v>119</v>
      </c>
      <c r="Y11" s="199" t="s">
        <v>120</v>
      </c>
      <c r="Z11" s="200"/>
      <c r="AA11" s="200"/>
      <c r="AB11" s="200"/>
      <c r="AC11" s="200"/>
      <c r="AD11" s="200"/>
      <c r="AE11" s="200"/>
      <c r="AF11" s="200"/>
      <c r="AG11" s="200" t="s">
        <v>121</v>
      </c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</row>
    <row r="12" customFormat="false" ht="12.75" hidden="false" customHeight="true" outlineLevel="2" collapsed="false">
      <c r="A12" s="201"/>
      <c r="B12" s="202"/>
      <c r="C12" s="213" t="s">
        <v>349</v>
      </c>
      <c r="D12" s="213"/>
      <c r="E12" s="213"/>
      <c r="F12" s="213"/>
      <c r="G12" s="213"/>
      <c r="H12" s="199"/>
      <c r="I12" s="199"/>
      <c r="J12" s="199"/>
      <c r="K12" s="199"/>
      <c r="L12" s="199"/>
      <c r="M12" s="199"/>
      <c r="N12" s="204"/>
      <c r="O12" s="204"/>
      <c r="P12" s="204"/>
      <c r="Q12" s="204"/>
      <c r="R12" s="199"/>
      <c r="S12" s="199"/>
      <c r="T12" s="199"/>
      <c r="U12" s="199"/>
      <c r="V12" s="199"/>
      <c r="W12" s="199"/>
      <c r="X12" s="199"/>
      <c r="Y12" s="199"/>
      <c r="Z12" s="200"/>
      <c r="AA12" s="200"/>
      <c r="AB12" s="200"/>
      <c r="AC12" s="200"/>
      <c r="AD12" s="200"/>
      <c r="AE12" s="200"/>
      <c r="AF12" s="200"/>
      <c r="AG12" s="200" t="s">
        <v>350</v>
      </c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customFormat="false" ht="22.5" hidden="false" customHeight="false" outlineLevel="1" collapsed="false">
      <c r="A13" s="191" t="n">
        <v>3</v>
      </c>
      <c r="B13" s="192" t="s">
        <v>256</v>
      </c>
      <c r="C13" s="193" t="s">
        <v>352</v>
      </c>
      <c r="D13" s="194" t="s">
        <v>303</v>
      </c>
      <c r="E13" s="195" t="n">
        <v>2</v>
      </c>
      <c r="F13" s="196"/>
      <c r="G13" s="197" t="n">
        <f aca="false">ROUND(E13*F13,2)</f>
        <v>0</v>
      </c>
      <c r="H13" s="196"/>
      <c r="I13" s="197" t="n">
        <f aca="false">ROUND(E13*H13,2)</f>
        <v>0</v>
      </c>
      <c r="J13" s="196"/>
      <c r="K13" s="197" t="n">
        <f aca="false">ROUND(E13*J13,2)</f>
        <v>0</v>
      </c>
      <c r="L13" s="197" t="n">
        <v>21</v>
      </c>
      <c r="M13" s="197" t="n">
        <f aca="false">G13*(1+L13/100)</f>
        <v>0</v>
      </c>
      <c r="N13" s="195" t="n">
        <v>0</v>
      </c>
      <c r="O13" s="195" t="n">
        <f aca="false">ROUND(E13*N13,2)</f>
        <v>0</v>
      </c>
      <c r="P13" s="195" t="n">
        <v>0</v>
      </c>
      <c r="Q13" s="195" t="n">
        <f aca="false">ROUND(E13*P13,2)</f>
        <v>0</v>
      </c>
      <c r="R13" s="197"/>
      <c r="S13" s="197" t="s">
        <v>185</v>
      </c>
      <c r="T13" s="198" t="s">
        <v>186</v>
      </c>
      <c r="U13" s="199" t="n">
        <v>0</v>
      </c>
      <c r="V13" s="199" t="n">
        <f aca="false">ROUND(E13*U13,2)</f>
        <v>0</v>
      </c>
      <c r="W13" s="199"/>
      <c r="X13" s="199" t="s">
        <v>119</v>
      </c>
      <c r="Y13" s="199" t="s">
        <v>120</v>
      </c>
      <c r="Z13" s="200"/>
      <c r="AA13" s="200"/>
      <c r="AB13" s="200"/>
      <c r="AC13" s="200"/>
      <c r="AD13" s="200"/>
      <c r="AE13" s="200"/>
      <c r="AF13" s="200"/>
      <c r="AG13" s="200" t="s">
        <v>121</v>
      </c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</row>
    <row r="14" customFormat="false" ht="22.5" hidden="false" customHeight="false" outlineLevel="1" collapsed="false">
      <c r="A14" s="191" t="n">
        <v>4</v>
      </c>
      <c r="B14" s="192" t="s">
        <v>275</v>
      </c>
      <c r="C14" s="193" t="s">
        <v>353</v>
      </c>
      <c r="D14" s="194" t="s">
        <v>303</v>
      </c>
      <c r="E14" s="195" t="n">
        <v>3</v>
      </c>
      <c r="F14" s="196"/>
      <c r="G14" s="197" t="n">
        <f aca="false">ROUND(E14*F14,2)</f>
        <v>0</v>
      </c>
      <c r="H14" s="196"/>
      <c r="I14" s="197" t="n">
        <f aca="false">ROUND(E14*H14,2)</f>
        <v>0</v>
      </c>
      <c r="J14" s="196"/>
      <c r="K14" s="197" t="n">
        <f aca="false">ROUND(E14*J14,2)</f>
        <v>0</v>
      </c>
      <c r="L14" s="197" t="n">
        <v>21</v>
      </c>
      <c r="M14" s="197" t="n">
        <f aca="false">G14*(1+L14/100)</f>
        <v>0</v>
      </c>
      <c r="N14" s="195" t="n">
        <v>0</v>
      </c>
      <c r="O14" s="195" t="n">
        <f aca="false">ROUND(E14*N14,2)</f>
        <v>0</v>
      </c>
      <c r="P14" s="195" t="n">
        <v>0</v>
      </c>
      <c r="Q14" s="195" t="n">
        <f aca="false">ROUND(E14*P14,2)</f>
        <v>0</v>
      </c>
      <c r="R14" s="197"/>
      <c r="S14" s="197" t="s">
        <v>185</v>
      </c>
      <c r="T14" s="198" t="s">
        <v>186</v>
      </c>
      <c r="U14" s="199" t="n">
        <v>0</v>
      </c>
      <c r="V14" s="199" t="n">
        <f aca="false">ROUND(E14*U14,2)</f>
        <v>0</v>
      </c>
      <c r="W14" s="199"/>
      <c r="X14" s="199" t="s">
        <v>119</v>
      </c>
      <c r="Y14" s="199" t="s">
        <v>120</v>
      </c>
      <c r="Z14" s="200"/>
      <c r="AA14" s="200"/>
      <c r="AB14" s="200"/>
      <c r="AC14" s="200"/>
      <c r="AD14" s="200"/>
      <c r="AE14" s="200"/>
      <c r="AF14" s="200"/>
      <c r="AG14" s="200" t="s">
        <v>121</v>
      </c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customFormat="false" ht="12.75" hidden="false" customHeight="false" outlineLevel="1" collapsed="false">
      <c r="A15" s="191" t="n">
        <v>5</v>
      </c>
      <c r="B15" s="192" t="s">
        <v>299</v>
      </c>
      <c r="C15" s="193" t="s">
        <v>354</v>
      </c>
      <c r="D15" s="194" t="s">
        <v>303</v>
      </c>
      <c r="E15" s="195" t="n">
        <v>5</v>
      </c>
      <c r="F15" s="196"/>
      <c r="G15" s="197" t="n">
        <f aca="false">ROUND(E15*F15,2)</f>
        <v>0</v>
      </c>
      <c r="H15" s="196"/>
      <c r="I15" s="197" t="n">
        <f aca="false">ROUND(E15*H15,2)</f>
        <v>0</v>
      </c>
      <c r="J15" s="196"/>
      <c r="K15" s="197" t="n">
        <f aca="false">ROUND(E15*J15,2)</f>
        <v>0</v>
      </c>
      <c r="L15" s="197" t="n">
        <v>21</v>
      </c>
      <c r="M15" s="197" t="n">
        <f aca="false">G15*(1+L15/100)</f>
        <v>0</v>
      </c>
      <c r="N15" s="195" t="n">
        <v>0</v>
      </c>
      <c r="O15" s="195" t="n">
        <f aca="false">ROUND(E15*N15,2)</f>
        <v>0</v>
      </c>
      <c r="P15" s="195" t="n">
        <v>0</v>
      </c>
      <c r="Q15" s="195" t="n">
        <f aca="false">ROUND(E15*P15,2)</f>
        <v>0</v>
      </c>
      <c r="R15" s="197"/>
      <c r="S15" s="197" t="s">
        <v>185</v>
      </c>
      <c r="T15" s="198" t="s">
        <v>186</v>
      </c>
      <c r="U15" s="199" t="n">
        <v>0</v>
      </c>
      <c r="V15" s="199" t="n">
        <f aca="false">ROUND(E15*U15,2)</f>
        <v>0</v>
      </c>
      <c r="W15" s="199"/>
      <c r="X15" s="199" t="s">
        <v>119</v>
      </c>
      <c r="Y15" s="199" t="s">
        <v>120</v>
      </c>
      <c r="Z15" s="200"/>
      <c r="AA15" s="200"/>
      <c r="AB15" s="200"/>
      <c r="AC15" s="200"/>
      <c r="AD15" s="200"/>
      <c r="AE15" s="200"/>
      <c r="AF15" s="200"/>
      <c r="AG15" s="200" t="s">
        <v>121</v>
      </c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</row>
    <row r="16" customFormat="false" ht="12.75" hidden="false" customHeight="false" outlineLevel="1" collapsed="false">
      <c r="A16" s="191" t="n">
        <v>6</v>
      </c>
      <c r="B16" s="192" t="s">
        <v>301</v>
      </c>
      <c r="C16" s="193" t="s">
        <v>355</v>
      </c>
      <c r="D16" s="194" t="s">
        <v>190</v>
      </c>
      <c r="E16" s="195" t="n">
        <v>1</v>
      </c>
      <c r="F16" s="196"/>
      <c r="G16" s="197" t="n">
        <f aca="false">ROUND(E16*F16,2)</f>
        <v>0</v>
      </c>
      <c r="H16" s="196"/>
      <c r="I16" s="197" t="n">
        <f aca="false">ROUND(E16*H16,2)</f>
        <v>0</v>
      </c>
      <c r="J16" s="196"/>
      <c r="K16" s="197" t="n">
        <f aca="false">ROUND(E16*J16,2)</f>
        <v>0</v>
      </c>
      <c r="L16" s="197" t="n">
        <v>21</v>
      </c>
      <c r="M16" s="197" t="n">
        <f aca="false">G16*(1+L16/100)</f>
        <v>0</v>
      </c>
      <c r="N16" s="195" t="n">
        <v>0</v>
      </c>
      <c r="O16" s="195" t="n">
        <f aca="false">ROUND(E16*N16,2)</f>
        <v>0</v>
      </c>
      <c r="P16" s="195" t="n">
        <v>0</v>
      </c>
      <c r="Q16" s="195" t="n">
        <f aca="false">ROUND(E16*P16,2)</f>
        <v>0</v>
      </c>
      <c r="R16" s="197"/>
      <c r="S16" s="197" t="s">
        <v>185</v>
      </c>
      <c r="T16" s="198" t="s">
        <v>186</v>
      </c>
      <c r="U16" s="199" t="n">
        <v>0</v>
      </c>
      <c r="V16" s="199" t="n">
        <f aca="false">ROUND(E16*U16,2)</f>
        <v>0</v>
      </c>
      <c r="W16" s="199"/>
      <c r="X16" s="199" t="s">
        <v>119</v>
      </c>
      <c r="Y16" s="199" t="s">
        <v>120</v>
      </c>
      <c r="Z16" s="200"/>
      <c r="AA16" s="200"/>
      <c r="AB16" s="200"/>
      <c r="AC16" s="200"/>
      <c r="AD16" s="200"/>
      <c r="AE16" s="200"/>
      <c r="AF16" s="200"/>
      <c r="AG16" s="200" t="s">
        <v>121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customFormat="false" ht="12.75" hidden="false" customHeight="false" outlineLevel="1" collapsed="false">
      <c r="A17" s="191" t="n">
        <v>7</v>
      </c>
      <c r="B17" s="192" t="s">
        <v>309</v>
      </c>
      <c r="C17" s="193" t="s">
        <v>356</v>
      </c>
      <c r="D17" s="194" t="s">
        <v>190</v>
      </c>
      <c r="E17" s="195" t="n">
        <v>1</v>
      </c>
      <c r="F17" s="196"/>
      <c r="G17" s="197" t="n">
        <f aca="false">ROUND(E17*F17,2)</f>
        <v>0</v>
      </c>
      <c r="H17" s="196"/>
      <c r="I17" s="197" t="n">
        <f aca="false">ROUND(E17*H17,2)</f>
        <v>0</v>
      </c>
      <c r="J17" s="196"/>
      <c r="K17" s="197" t="n">
        <f aca="false">ROUND(E17*J17,2)</f>
        <v>0</v>
      </c>
      <c r="L17" s="197" t="n">
        <v>21</v>
      </c>
      <c r="M17" s="197" t="n">
        <f aca="false">G17*(1+L17/100)</f>
        <v>0</v>
      </c>
      <c r="N17" s="195" t="n">
        <v>0</v>
      </c>
      <c r="O17" s="195" t="n">
        <f aca="false">ROUND(E17*N17,2)</f>
        <v>0</v>
      </c>
      <c r="P17" s="195" t="n">
        <v>0</v>
      </c>
      <c r="Q17" s="195" t="n">
        <f aca="false">ROUND(E17*P17,2)</f>
        <v>0</v>
      </c>
      <c r="R17" s="197"/>
      <c r="S17" s="197" t="s">
        <v>185</v>
      </c>
      <c r="T17" s="198" t="s">
        <v>186</v>
      </c>
      <c r="U17" s="199" t="n">
        <v>0</v>
      </c>
      <c r="V17" s="199" t="n">
        <f aca="false">ROUND(E17*U17,2)</f>
        <v>0</v>
      </c>
      <c r="W17" s="199"/>
      <c r="X17" s="199" t="s">
        <v>119</v>
      </c>
      <c r="Y17" s="199" t="s">
        <v>120</v>
      </c>
      <c r="Z17" s="200"/>
      <c r="AA17" s="200"/>
      <c r="AB17" s="200"/>
      <c r="AC17" s="200"/>
      <c r="AD17" s="200"/>
      <c r="AE17" s="200"/>
      <c r="AF17" s="200"/>
      <c r="AG17" s="200" t="s">
        <v>121</v>
      </c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</row>
    <row r="18" customFormat="false" ht="22.5" hidden="false" customHeight="false" outlineLevel="1" collapsed="false">
      <c r="A18" s="191" t="n">
        <v>8</v>
      </c>
      <c r="B18" s="192" t="s">
        <v>311</v>
      </c>
      <c r="C18" s="193" t="s">
        <v>357</v>
      </c>
      <c r="D18" s="194" t="s">
        <v>258</v>
      </c>
      <c r="E18" s="195" t="n">
        <v>36</v>
      </c>
      <c r="F18" s="196"/>
      <c r="G18" s="197" t="n">
        <f aca="false">ROUND(E18*F18,2)</f>
        <v>0</v>
      </c>
      <c r="H18" s="196"/>
      <c r="I18" s="197" t="n">
        <f aca="false">ROUND(E18*H18,2)</f>
        <v>0</v>
      </c>
      <c r="J18" s="196"/>
      <c r="K18" s="197" t="n">
        <f aca="false">ROUND(E18*J18,2)</f>
        <v>0</v>
      </c>
      <c r="L18" s="197" t="n">
        <v>21</v>
      </c>
      <c r="M18" s="197" t="n">
        <f aca="false">G18*(1+L18/100)</f>
        <v>0</v>
      </c>
      <c r="N18" s="195" t="n">
        <v>0</v>
      </c>
      <c r="O18" s="195" t="n">
        <f aca="false">ROUND(E18*N18,2)</f>
        <v>0</v>
      </c>
      <c r="P18" s="195" t="n">
        <v>0</v>
      </c>
      <c r="Q18" s="195" t="n">
        <f aca="false">ROUND(E18*P18,2)</f>
        <v>0</v>
      </c>
      <c r="R18" s="197"/>
      <c r="S18" s="197" t="s">
        <v>185</v>
      </c>
      <c r="T18" s="198" t="s">
        <v>186</v>
      </c>
      <c r="U18" s="199" t="n">
        <v>0</v>
      </c>
      <c r="V18" s="199" t="n">
        <f aca="false">ROUND(E18*U18,2)</f>
        <v>0</v>
      </c>
      <c r="W18" s="199"/>
      <c r="X18" s="199" t="s">
        <v>119</v>
      </c>
      <c r="Y18" s="199" t="s">
        <v>120</v>
      </c>
      <c r="Z18" s="200"/>
      <c r="AA18" s="200"/>
      <c r="AB18" s="200"/>
      <c r="AC18" s="200"/>
      <c r="AD18" s="200"/>
      <c r="AE18" s="200"/>
      <c r="AF18" s="200"/>
      <c r="AG18" s="200" t="s">
        <v>121</v>
      </c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customFormat="false" ht="22.5" hidden="false" customHeight="false" outlineLevel="1" collapsed="false">
      <c r="A19" s="191" t="n">
        <v>9</v>
      </c>
      <c r="B19" s="192" t="s">
        <v>331</v>
      </c>
      <c r="C19" s="193" t="s">
        <v>358</v>
      </c>
      <c r="D19" s="194" t="s">
        <v>258</v>
      </c>
      <c r="E19" s="195" t="n">
        <v>165</v>
      </c>
      <c r="F19" s="196"/>
      <c r="G19" s="197" t="n">
        <f aca="false">ROUND(E19*F19,2)</f>
        <v>0</v>
      </c>
      <c r="H19" s="196"/>
      <c r="I19" s="197" t="n">
        <f aca="false">ROUND(E19*H19,2)</f>
        <v>0</v>
      </c>
      <c r="J19" s="196"/>
      <c r="K19" s="197" t="n">
        <f aca="false">ROUND(E19*J19,2)</f>
        <v>0</v>
      </c>
      <c r="L19" s="197" t="n">
        <v>21</v>
      </c>
      <c r="M19" s="197" t="n">
        <f aca="false">G19*(1+L19/100)</f>
        <v>0</v>
      </c>
      <c r="N19" s="195" t="n">
        <v>0</v>
      </c>
      <c r="O19" s="195" t="n">
        <f aca="false">ROUND(E19*N19,2)</f>
        <v>0</v>
      </c>
      <c r="P19" s="195" t="n">
        <v>0</v>
      </c>
      <c r="Q19" s="195" t="n">
        <f aca="false">ROUND(E19*P19,2)</f>
        <v>0</v>
      </c>
      <c r="R19" s="197"/>
      <c r="S19" s="197" t="s">
        <v>185</v>
      </c>
      <c r="T19" s="198" t="s">
        <v>186</v>
      </c>
      <c r="U19" s="199" t="n">
        <v>0</v>
      </c>
      <c r="V19" s="199" t="n">
        <f aca="false">ROUND(E19*U19,2)</f>
        <v>0</v>
      </c>
      <c r="W19" s="199"/>
      <c r="X19" s="199" t="s">
        <v>119</v>
      </c>
      <c r="Y19" s="199" t="s">
        <v>120</v>
      </c>
      <c r="Z19" s="200"/>
      <c r="AA19" s="200"/>
      <c r="AB19" s="200"/>
      <c r="AC19" s="200"/>
      <c r="AD19" s="200"/>
      <c r="AE19" s="200"/>
      <c r="AF19" s="200"/>
      <c r="AG19" s="200" t="s">
        <v>121</v>
      </c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</row>
    <row r="20" customFormat="false" ht="12.75" hidden="false" customHeight="false" outlineLevel="2" collapsed="false">
      <c r="A20" s="201"/>
      <c r="B20" s="202"/>
      <c r="C20" s="206" t="s">
        <v>359</v>
      </c>
      <c r="D20" s="207"/>
      <c r="E20" s="208" t="n">
        <v>165</v>
      </c>
      <c r="F20" s="199"/>
      <c r="G20" s="199"/>
      <c r="H20" s="199"/>
      <c r="I20" s="199"/>
      <c r="J20" s="199"/>
      <c r="K20" s="199"/>
      <c r="L20" s="199"/>
      <c r="M20" s="199"/>
      <c r="N20" s="204"/>
      <c r="O20" s="204"/>
      <c r="P20" s="204"/>
      <c r="Q20" s="204"/>
      <c r="R20" s="199"/>
      <c r="S20" s="199"/>
      <c r="T20" s="199"/>
      <c r="U20" s="199"/>
      <c r="V20" s="199"/>
      <c r="W20" s="199"/>
      <c r="X20" s="199"/>
      <c r="Y20" s="199"/>
      <c r="Z20" s="200"/>
      <c r="AA20" s="200"/>
      <c r="AB20" s="200"/>
      <c r="AC20" s="200"/>
      <c r="AD20" s="200"/>
      <c r="AE20" s="200"/>
      <c r="AF20" s="200"/>
      <c r="AG20" s="200" t="s">
        <v>136</v>
      </c>
      <c r="AH20" s="200" t="n">
        <v>0</v>
      </c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customFormat="false" ht="22.5" hidden="false" customHeight="false" outlineLevel="1" collapsed="false">
      <c r="A21" s="191" t="n">
        <v>10</v>
      </c>
      <c r="B21" s="192" t="s">
        <v>334</v>
      </c>
      <c r="C21" s="193" t="s">
        <v>360</v>
      </c>
      <c r="D21" s="194" t="s">
        <v>258</v>
      </c>
      <c r="E21" s="195" t="n">
        <v>176</v>
      </c>
      <c r="F21" s="196"/>
      <c r="G21" s="197" t="n">
        <f aca="false">ROUND(E21*F21,2)</f>
        <v>0</v>
      </c>
      <c r="H21" s="196"/>
      <c r="I21" s="197" t="n">
        <f aca="false">ROUND(E21*H21,2)</f>
        <v>0</v>
      </c>
      <c r="J21" s="196"/>
      <c r="K21" s="197" t="n">
        <f aca="false">ROUND(E21*J21,2)</f>
        <v>0</v>
      </c>
      <c r="L21" s="197" t="n">
        <v>21</v>
      </c>
      <c r="M21" s="197" t="n">
        <f aca="false">G21*(1+L21/100)</f>
        <v>0</v>
      </c>
      <c r="N21" s="195" t="n">
        <v>0</v>
      </c>
      <c r="O21" s="195" t="n">
        <f aca="false">ROUND(E21*N21,2)</f>
        <v>0</v>
      </c>
      <c r="P21" s="195" t="n">
        <v>0</v>
      </c>
      <c r="Q21" s="195" t="n">
        <f aca="false">ROUND(E21*P21,2)</f>
        <v>0</v>
      </c>
      <c r="R21" s="197"/>
      <c r="S21" s="197" t="s">
        <v>185</v>
      </c>
      <c r="T21" s="198" t="s">
        <v>186</v>
      </c>
      <c r="U21" s="199" t="n">
        <v>0</v>
      </c>
      <c r="V21" s="199" t="n">
        <f aca="false">ROUND(E21*U21,2)</f>
        <v>0</v>
      </c>
      <c r="W21" s="199"/>
      <c r="X21" s="199" t="s">
        <v>119</v>
      </c>
      <c r="Y21" s="199" t="s">
        <v>120</v>
      </c>
      <c r="Z21" s="200"/>
      <c r="AA21" s="200"/>
      <c r="AB21" s="200"/>
      <c r="AC21" s="200"/>
      <c r="AD21" s="200"/>
      <c r="AE21" s="200"/>
      <c r="AF21" s="200"/>
      <c r="AG21" s="200" t="s">
        <v>121</v>
      </c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customFormat="false" ht="12.75" hidden="false" customHeight="false" outlineLevel="2" collapsed="false">
      <c r="A22" s="201"/>
      <c r="B22" s="202"/>
      <c r="C22" s="206" t="s">
        <v>361</v>
      </c>
      <c r="D22" s="207"/>
      <c r="E22" s="208" t="n">
        <v>176</v>
      </c>
      <c r="F22" s="199"/>
      <c r="G22" s="199"/>
      <c r="H22" s="199"/>
      <c r="I22" s="199"/>
      <c r="J22" s="199"/>
      <c r="K22" s="199"/>
      <c r="L22" s="199"/>
      <c r="M22" s="199"/>
      <c r="N22" s="204"/>
      <c r="O22" s="204"/>
      <c r="P22" s="204"/>
      <c r="Q22" s="204"/>
      <c r="R22" s="199"/>
      <c r="S22" s="199"/>
      <c r="T22" s="199"/>
      <c r="U22" s="199"/>
      <c r="V22" s="199"/>
      <c r="W22" s="199"/>
      <c r="X22" s="199"/>
      <c r="Y22" s="199"/>
      <c r="Z22" s="200"/>
      <c r="AA22" s="200"/>
      <c r="AB22" s="200"/>
      <c r="AC22" s="200"/>
      <c r="AD22" s="200"/>
      <c r="AE22" s="200"/>
      <c r="AF22" s="200"/>
      <c r="AG22" s="200" t="s">
        <v>136</v>
      </c>
      <c r="AH22" s="200" t="n">
        <v>0</v>
      </c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customFormat="false" ht="22.5" hidden="false" customHeight="false" outlineLevel="1" collapsed="false">
      <c r="A23" s="191" t="n">
        <v>11</v>
      </c>
      <c r="B23" s="192" t="s">
        <v>338</v>
      </c>
      <c r="C23" s="193" t="s">
        <v>362</v>
      </c>
      <c r="D23" s="194" t="s">
        <v>258</v>
      </c>
      <c r="E23" s="195" t="n">
        <v>78</v>
      </c>
      <c r="F23" s="196"/>
      <c r="G23" s="197" t="n">
        <f aca="false">ROUND(E23*F23,2)</f>
        <v>0</v>
      </c>
      <c r="H23" s="196"/>
      <c r="I23" s="197" t="n">
        <f aca="false">ROUND(E23*H23,2)</f>
        <v>0</v>
      </c>
      <c r="J23" s="196"/>
      <c r="K23" s="197" t="n">
        <f aca="false">ROUND(E23*J23,2)</f>
        <v>0</v>
      </c>
      <c r="L23" s="197" t="n">
        <v>21</v>
      </c>
      <c r="M23" s="197" t="n">
        <f aca="false">G23*(1+L23/100)</f>
        <v>0</v>
      </c>
      <c r="N23" s="195" t="n">
        <v>0</v>
      </c>
      <c r="O23" s="195" t="n">
        <f aca="false">ROUND(E23*N23,2)</f>
        <v>0</v>
      </c>
      <c r="P23" s="195" t="n">
        <v>0</v>
      </c>
      <c r="Q23" s="195" t="n">
        <f aca="false">ROUND(E23*P23,2)</f>
        <v>0</v>
      </c>
      <c r="R23" s="197"/>
      <c r="S23" s="197" t="s">
        <v>185</v>
      </c>
      <c r="T23" s="198" t="s">
        <v>186</v>
      </c>
      <c r="U23" s="199" t="n">
        <v>0</v>
      </c>
      <c r="V23" s="199" t="n">
        <f aca="false">ROUND(E23*U23,2)</f>
        <v>0</v>
      </c>
      <c r="W23" s="199"/>
      <c r="X23" s="199" t="s">
        <v>119</v>
      </c>
      <c r="Y23" s="199" t="s">
        <v>120</v>
      </c>
      <c r="Z23" s="200"/>
      <c r="AA23" s="200"/>
      <c r="AB23" s="200"/>
      <c r="AC23" s="200"/>
      <c r="AD23" s="200"/>
      <c r="AE23" s="200"/>
      <c r="AF23" s="200"/>
      <c r="AG23" s="200" t="s">
        <v>121</v>
      </c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customFormat="false" ht="22.5" hidden="false" customHeight="false" outlineLevel="1" collapsed="false">
      <c r="A24" s="191" t="n">
        <v>12</v>
      </c>
      <c r="B24" s="192" t="s">
        <v>341</v>
      </c>
      <c r="C24" s="193" t="s">
        <v>363</v>
      </c>
      <c r="D24" s="194" t="s">
        <v>258</v>
      </c>
      <c r="E24" s="195" t="n">
        <v>138</v>
      </c>
      <c r="F24" s="196"/>
      <c r="G24" s="197" t="n">
        <f aca="false">ROUND(E24*F24,2)</f>
        <v>0</v>
      </c>
      <c r="H24" s="196"/>
      <c r="I24" s="197" t="n">
        <f aca="false">ROUND(E24*H24,2)</f>
        <v>0</v>
      </c>
      <c r="J24" s="196"/>
      <c r="K24" s="197" t="n">
        <f aca="false">ROUND(E24*J24,2)</f>
        <v>0</v>
      </c>
      <c r="L24" s="197" t="n">
        <v>21</v>
      </c>
      <c r="M24" s="197" t="n">
        <f aca="false">G24*(1+L24/100)</f>
        <v>0</v>
      </c>
      <c r="N24" s="195" t="n">
        <v>0</v>
      </c>
      <c r="O24" s="195" t="n">
        <f aca="false">ROUND(E24*N24,2)</f>
        <v>0</v>
      </c>
      <c r="P24" s="195" t="n">
        <v>0</v>
      </c>
      <c r="Q24" s="195" t="n">
        <f aca="false">ROUND(E24*P24,2)</f>
        <v>0</v>
      </c>
      <c r="R24" s="197"/>
      <c r="S24" s="197" t="s">
        <v>185</v>
      </c>
      <c r="T24" s="198" t="s">
        <v>186</v>
      </c>
      <c r="U24" s="199" t="n">
        <v>0</v>
      </c>
      <c r="V24" s="199" t="n">
        <f aca="false">ROUND(E24*U24,2)</f>
        <v>0</v>
      </c>
      <c r="W24" s="199"/>
      <c r="X24" s="199" t="s">
        <v>119</v>
      </c>
      <c r="Y24" s="199" t="s">
        <v>120</v>
      </c>
      <c r="Z24" s="200"/>
      <c r="AA24" s="200"/>
      <c r="AB24" s="200"/>
      <c r="AC24" s="200"/>
      <c r="AD24" s="200"/>
      <c r="AE24" s="200"/>
      <c r="AF24" s="200"/>
      <c r="AG24" s="200" t="s">
        <v>121</v>
      </c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customFormat="false" ht="12.75" hidden="false" customHeight="false" outlineLevel="2" collapsed="false">
      <c r="A25" s="201"/>
      <c r="B25" s="202"/>
      <c r="C25" s="206" t="s">
        <v>364</v>
      </c>
      <c r="D25" s="207"/>
      <c r="E25" s="208" t="n">
        <v>138</v>
      </c>
      <c r="F25" s="199"/>
      <c r="G25" s="199"/>
      <c r="H25" s="199"/>
      <c r="I25" s="199"/>
      <c r="J25" s="199"/>
      <c r="K25" s="199"/>
      <c r="L25" s="199"/>
      <c r="M25" s="199"/>
      <c r="N25" s="204"/>
      <c r="O25" s="204"/>
      <c r="P25" s="204"/>
      <c r="Q25" s="204"/>
      <c r="R25" s="199"/>
      <c r="S25" s="199"/>
      <c r="T25" s="199"/>
      <c r="U25" s="199"/>
      <c r="V25" s="199"/>
      <c r="W25" s="199"/>
      <c r="X25" s="199"/>
      <c r="Y25" s="199"/>
      <c r="Z25" s="200"/>
      <c r="AA25" s="200"/>
      <c r="AB25" s="200"/>
      <c r="AC25" s="200"/>
      <c r="AD25" s="200"/>
      <c r="AE25" s="200"/>
      <c r="AF25" s="200"/>
      <c r="AG25" s="200" t="s">
        <v>136</v>
      </c>
      <c r="AH25" s="200" t="n">
        <v>0</v>
      </c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customFormat="false" ht="22.5" hidden="false" customHeight="false" outlineLevel="1" collapsed="false">
      <c r="A26" s="191" t="n">
        <v>13</v>
      </c>
      <c r="B26" s="192" t="s">
        <v>365</v>
      </c>
      <c r="C26" s="193" t="s">
        <v>366</v>
      </c>
      <c r="D26" s="194" t="s">
        <v>258</v>
      </c>
      <c r="E26" s="195" t="n">
        <v>6</v>
      </c>
      <c r="F26" s="196"/>
      <c r="G26" s="197" t="n">
        <f aca="false">ROUND(E26*F26,2)</f>
        <v>0</v>
      </c>
      <c r="H26" s="196"/>
      <c r="I26" s="197" t="n">
        <f aca="false">ROUND(E26*H26,2)</f>
        <v>0</v>
      </c>
      <c r="J26" s="196"/>
      <c r="K26" s="197" t="n">
        <f aca="false">ROUND(E26*J26,2)</f>
        <v>0</v>
      </c>
      <c r="L26" s="197" t="n">
        <v>21</v>
      </c>
      <c r="M26" s="197" t="n">
        <f aca="false">G26*(1+L26/100)</f>
        <v>0</v>
      </c>
      <c r="N26" s="195" t="n">
        <v>0</v>
      </c>
      <c r="O26" s="195" t="n">
        <f aca="false">ROUND(E26*N26,2)</f>
        <v>0</v>
      </c>
      <c r="P26" s="195" t="n">
        <v>0</v>
      </c>
      <c r="Q26" s="195" t="n">
        <f aca="false">ROUND(E26*P26,2)</f>
        <v>0</v>
      </c>
      <c r="R26" s="197"/>
      <c r="S26" s="197" t="s">
        <v>185</v>
      </c>
      <c r="T26" s="198" t="s">
        <v>186</v>
      </c>
      <c r="U26" s="199" t="n">
        <v>0</v>
      </c>
      <c r="V26" s="199" t="n">
        <f aca="false">ROUND(E26*U26,2)</f>
        <v>0</v>
      </c>
      <c r="W26" s="199"/>
      <c r="X26" s="199" t="s">
        <v>119</v>
      </c>
      <c r="Y26" s="199" t="s">
        <v>120</v>
      </c>
      <c r="Z26" s="200"/>
      <c r="AA26" s="200"/>
      <c r="AB26" s="200"/>
      <c r="AC26" s="200"/>
      <c r="AD26" s="200"/>
      <c r="AE26" s="200"/>
      <c r="AF26" s="200"/>
      <c r="AG26" s="200" t="s">
        <v>121</v>
      </c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customFormat="false" ht="22.5" hidden="false" customHeight="false" outlineLevel="1" collapsed="false">
      <c r="A27" s="191" t="n">
        <v>14</v>
      </c>
      <c r="B27" s="192" t="s">
        <v>367</v>
      </c>
      <c r="C27" s="193" t="s">
        <v>368</v>
      </c>
      <c r="D27" s="194" t="s">
        <v>258</v>
      </c>
      <c r="E27" s="195" t="n">
        <v>7</v>
      </c>
      <c r="F27" s="196"/>
      <c r="G27" s="197" t="n">
        <f aca="false">ROUND(E27*F27,2)</f>
        <v>0</v>
      </c>
      <c r="H27" s="196"/>
      <c r="I27" s="197" t="n">
        <f aca="false">ROUND(E27*H27,2)</f>
        <v>0</v>
      </c>
      <c r="J27" s="196"/>
      <c r="K27" s="197" t="n">
        <f aca="false">ROUND(E27*J27,2)</f>
        <v>0</v>
      </c>
      <c r="L27" s="197" t="n">
        <v>21</v>
      </c>
      <c r="M27" s="197" t="n">
        <f aca="false">G27*(1+L27/100)</f>
        <v>0</v>
      </c>
      <c r="N27" s="195" t="n">
        <v>0</v>
      </c>
      <c r="O27" s="195" t="n">
        <f aca="false">ROUND(E27*N27,2)</f>
        <v>0</v>
      </c>
      <c r="P27" s="195" t="n">
        <v>0</v>
      </c>
      <c r="Q27" s="195" t="n">
        <f aca="false">ROUND(E27*P27,2)</f>
        <v>0</v>
      </c>
      <c r="R27" s="197"/>
      <c r="S27" s="197" t="s">
        <v>185</v>
      </c>
      <c r="T27" s="198" t="s">
        <v>186</v>
      </c>
      <c r="U27" s="199" t="n">
        <v>0</v>
      </c>
      <c r="V27" s="199" t="n">
        <f aca="false">ROUND(E27*U27,2)</f>
        <v>0</v>
      </c>
      <c r="W27" s="199"/>
      <c r="X27" s="199" t="s">
        <v>119</v>
      </c>
      <c r="Y27" s="199" t="s">
        <v>120</v>
      </c>
      <c r="Z27" s="200"/>
      <c r="AA27" s="200"/>
      <c r="AB27" s="200"/>
      <c r="AC27" s="200"/>
      <c r="AD27" s="200"/>
      <c r="AE27" s="200"/>
      <c r="AF27" s="200"/>
      <c r="AG27" s="200" t="s">
        <v>121</v>
      </c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customFormat="false" ht="12.75" hidden="false" customHeight="false" outlineLevel="0" collapsed="false">
      <c r="A28" s="162"/>
      <c r="B28" s="168"/>
      <c r="C28" s="209"/>
      <c r="D28" s="170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AE28" s="0" t="n">
        <v>15</v>
      </c>
      <c r="AF28" s="0" t="n">
        <v>21</v>
      </c>
      <c r="AG28" s="0" t="s">
        <v>98</v>
      </c>
    </row>
    <row r="29" customFormat="false" ht="12.75" hidden="false" customHeight="false" outlineLevel="0" collapsed="false">
      <c r="A29" s="183"/>
      <c r="B29" s="184" t="s">
        <v>14</v>
      </c>
      <c r="C29" s="185"/>
      <c r="D29" s="210"/>
      <c r="E29" s="211"/>
      <c r="F29" s="211"/>
      <c r="G29" s="189" t="n">
        <f aca="false">G8</f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AE29" s="0" t="n">
        <f aca="false">SUMIF(L7:L27,AE28,G7:G27)</f>
        <v>0</v>
      </c>
      <c r="AF29" s="0" t="n">
        <f aca="false">SUMIF(L7:L27,AF28,G7:G27)</f>
        <v>0</v>
      </c>
      <c r="AG29" s="0" t="s">
        <v>346</v>
      </c>
    </row>
    <row r="30" customFormat="false" ht="12.75" hidden="false" customHeight="false" outlineLevel="0" collapsed="false">
      <c r="C30" s="212"/>
      <c r="D30" s="110"/>
      <c r="AG30" s="0" t="s">
        <v>347</v>
      </c>
    </row>
    <row r="31" customFormat="false" ht="12.75" hidden="false" customHeight="false" outlineLevel="0" collapsed="false">
      <c r="D31" s="110"/>
    </row>
    <row r="32" customFormat="false" ht="12.75" hidden="false" customHeight="false" outlineLevel="0" collapsed="false">
      <c r="D32" s="110"/>
    </row>
    <row r="33" customFormat="false" ht="12.75" hidden="false" customHeight="false" outlineLevel="0" collapsed="false">
      <c r="D33" s="110"/>
    </row>
    <row r="34" customFormat="false" ht="12.75" hidden="false" customHeight="false" outlineLevel="0" collapsed="false">
      <c r="D34" s="110"/>
    </row>
    <row r="35" customFormat="false" ht="12.75" hidden="false" customHeight="false" outlineLevel="0" collapsed="false">
      <c r="D35" s="110"/>
    </row>
    <row r="36" customFormat="false" ht="12.75" hidden="false" customHeight="false" outlineLevel="0" collapsed="false">
      <c r="D36" s="110"/>
    </row>
    <row r="37" customFormat="false" ht="12.75" hidden="false" customHeight="false" outlineLevel="0" collapsed="false">
      <c r="D37" s="110"/>
    </row>
    <row r="38" customFormat="false" ht="12.75" hidden="false" customHeight="false" outlineLevel="0" collapsed="false">
      <c r="D38" s="110"/>
    </row>
    <row r="39" customFormat="false" ht="12.75" hidden="false" customHeight="false" outlineLevel="0" collapsed="false">
      <c r="D39" s="110"/>
    </row>
    <row r="40" customFormat="false" ht="12.75" hidden="false" customHeight="false" outlineLevel="0" collapsed="false">
      <c r="D40" s="110"/>
    </row>
    <row r="41" customFormat="false" ht="12.75" hidden="false" customHeight="false" outlineLevel="0" collapsed="false">
      <c r="D41" s="110"/>
    </row>
    <row r="42" customFormat="false" ht="12.75" hidden="false" customHeight="false" outlineLevel="0" collapsed="false">
      <c r="D42" s="110"/>
    </row>
    <row r="43" customFormat="false" ht="12.75" hidden="false" customHeight="false" outlineLevel="0" collapsed="false">
      <c r="D43" s="110"/>
    </row>
    <row r="44" customFormat="false" ht="12.75" hidden="false" customHeight="false" outlineLevel="0" collapsed="false">
      <c r="D44" s="110"/>
    </row>
    <row r="45" customFormat="false" ht="12.75" hidden="false" customHeight="false" outlineLevel="0" collapsed="false">
      <c r="D45" s="110"/>
    </row>
    <row r="46" customFormat="false" ht="12.75" hidden="false" customHeight="false" outlineLevel="0" collapsed="false">
      <c r="D46" s="110"/>
    </row>
    <row r="47" customFormat="false" ht="12.75" hidden="false" customHeight="false" outlineLevel="0" collapsed="false">
      <c r="D47" s="110"/>
    </row>
    <row r="48" customFormat="false" ht="12.75" hidden="false" customHeight="false" outlineLevel="0" collapsed="false">
      <c r="D48" s="110"/>
    </row>
    <row r="49" customFormat="false" ht="12.75" hidden="false" customHeight="false" outlineLevel="0" collapsed="false">
      <c r="D49" s="110"/>
    </row>
    <row r="50" customFormat="false" ht="12.75" hidden="false" customHeight="false" outlineLevel="0" collapsed="false">
      <c r="D50" s="110"/>
    </row>
    <row r="51" customFormat="false" ht="12.75" hidden="false" customHeight="false" outlineLevel="0" collapsed="false">
      <c r="D51" s="110"/>
    </row>
    <row r="52" customFormat="false" ht="12.75" hidden="false" customHeight="false" outlineLevel="0" collapsed="false">
      <c r="D52" s="110"/>
    </row>
    <row r="53" customFormat="false" ht="12.75" hidden="false" customHeight="false" outlineLevel="0" collapsed="false">
      <c r="D53" s="110"/>
    </row>
    <row r="54" customFormat="false" ht="12.75" hidden="false" customHeight="false" outlineLevel="0" collapsed="false">
      <c r="D54" s="110"/>
    </row>
    <row r="55" customFormat="false" ht="12.75" hidden="false" customHeight="false" outlineLevel="0" collapsed="false">
      <c r="D55" s="110"/>
    </row>
    <row r="56" customFormat="false" ht="12.75" hidden="false" customHeight="false" outlineLevel="0" collapsed="false">
      <c r="D56" s="110"/>
    </row>
    <row r="57" customFormat="false" ht="12.75" hidden="false" customHeight="false" outlineLevel="0" collapsed="false">
      <c r="D57" s="110"/>
    </row>
    <row r="58" customFormat="false" ht="12.75" hidden="false" customHeight="false" outlineLevel="0" collapsed="false">
      <c r="D58" s="110"/>
    </row>
    <row r="59" customFormat="false" ht="12.75" hidden="false" customHeight="false" outlineLevel="0" collapsed="false">
      <c r="D59" s="110"/>
    </row>
    <row r="60" customFormat="false" ht="12.75" hidden="false" customHeight="false" outlineLevel="0" collapsed="false">
      <c r="D60" s="110"/>
    </row>
    <row r="61" customFormat="false" ht="12.75" hidden="false" customHeight="false" outlineLevel="0" collapsed="false">
      <c r="D61" s="110"/>
    </row>
    <row r="62" customFormat="false" ht="12.75" hidden="false" customHeight="false" outlineLevel="0" collapsed="false">
      <c r="D62" s="110"/>
    </row>
    <row r="63" customFormat="false" ht="12.75" hidden="false" customHeight="false" outlineLevel="0" collapsed="false">
      <c r="D63" s="110"/>
    </row>
    <row r="64" customFormat="false" ht="12.75" hidden="false" customHeight="false" outlineLevel="0" collapsed="false">
      <c r="D64" s="110"/>
    </row>
    <row r="65" customFormat="false" ht="12.75" hidden="false" customHeight="false" outlineLevel="0" collapsed="false">
      <c r="D65" s="110"/>
    </row>
    <row r="66" customFormat="false" ht="12.75" hidden="false" customHeight="false" outlineLevel="0" collapsed="false">
      <c r="D66" s="110"/>
    </row>
    <row r="67" customFormat="false" ht="12.75" hidden="false" customHeight="false" outlineLevel="0" collapsed="false">
      <c r="D67" s="110"/>
    </row>
    <row r="68" customFormat="false" ht="12.75" hidden="false" customHeight="false" outlineLevel="0" collapsed="false">
      <c r="D68" s="110"/>
    </row>
    <row r="69" customFormat="false" ht="12.75" hidden="false" customHeight="false" outlineLevel="0" collapsed="false">
      <c r="D69" s="110"/>
    </row>
    <row r="70" customFormat="false" ht="12.75" hidden="false" customHeight="false" outlineLevel="0" collapsed="false">
      <c r="D70" s="110"/>
    </row>
    <row r="71" customFormat="false" ht="12.75" hidden="false" customHeight="false" outlineLevel="0" collapsed="false">
      <c r="D71" s="110"/>
    </row>
    <row r="72" customFormat="false" ht="12.75" hidden="false" customHeight="false" outlineLevel="0" collapsed="false">
      <c r="D72" s="110"/>
    </row>
    <row r="73" customFormat="false" ht="12.75" hidden="false" customHeight="false" outlineLevel="0" collapsed="false">
      <c r="D73" s="110"/>
    </row>
    <row r="74" customFormat="false" ht="12.75" hidden="false" customHeight="false" outlineLevel="0" collapsed="false">
      <c r="D74" s="110"/>
    </row>
    <row r="75" customFormat="false" ht="12.75" hidden="false" customHeight="false" outlineLevel="0" collapsed="false">
      <c r="D75" s="110"/>
    </row>
    <row r="76" customFormat="false" ht="12.75" hidden="false" customHeight="false" outlineLevel="0" collapsed="false">
      <c r="D76" s="110"/>
    </row>
    <row r="77" customFormat="false" ht="12.75" hidden="false" customHeight="false" outlineLevel="0" collapsed="false">
      <c r="D77" s="110"/>
    </row>
    <row r="78" customFormat="false" ht="12.75" hidden="false" customHeight="false" outlineLevel="0" collapsed="false">
      <c r="D78" s="110"/>
    </row>
    <row r="79" customFormat="false" ht="12.75" hidden="false" customHeight="false" outlineLevel="0" collapsed="false">
      <c r="D79" s="110"/>
    </row>
    <row r="80" customFormat="false" ht="12.75" hidden="false" customHeight="false" outlineLevel="0" collapsed="false">
      <c r="D80" s="110"/>
    </row>
    <row r="81" customFormat="false" ht="12.75" hidden="false" customHeight="false" outlineLevel="0" collapsed="false">
      <c r="D81" s="110"/>
    </row>
    <row r="82" customFormat="false" ht="12.75" hidden="false" customHeight="false" outlineLevel="0" collapsed="false">
      <c r="D82" s="110"/>
    </row>
    <row r="83" customFormat="false" ht="12.75" hidden="false" customHeight="false" outlineLevel="0" collapsed="false">
      <c r="D83" s="110"/>
    </row>
    <row r="84" customFormat="false" ht="12.75" hidden="false" customHeight="false" outlineLevel="0" collapsed="false">
      <c r="D84" s="110"/>
    </row>
    <row r="85" customFormat="false" ht="12.75" hidden="false" customHeight="false" outlineLevel="0" collapsed="false">
      <c r="D85" s="110"/>
    </row>
    <row r="86" customFormat="false" ht="12.75" hidden="false" customHeight="false" outlineLevel="0" collapsed="false">
      <c r="D86" s="110"/>
    </row>
    <row r="87" customFormat="false" ht="12.75" hidden="false" customHeight="false" outlineLevel="0" collapsed="false">
      <c r="D87" s="110"/>
    </row>
    <row r="88" customFormat="false" ht="12.75" hidden="false" customHeight="false" outlineLevel="0" collapsed="false">
      <c r="D88" s="110"/>
    </row>
    <row r="89" customFormat="false" ht="12.75" hidden="false" customHeight="false" outlineLevel="0" collapsed="false">
      <c r="D89" s="110"/>
    </row>
    <row r="90" customFormat="false" ht="12.75" hidden="false" customHeight="false" outlineLevel="0" collapsed="false">
      <c r="D90" s="110"/>
    </row>
    <row r="91" customFormat="false" ht="12.75" hidden="false" customHeight="false" outlineLevel="0" collapsed="false">
      <c r="D91" s="110"/>
    </row>
    <row r="92" customFormat="false" ht="12.75" hidden="false" customHeight="false" outlineLevel="0" collapsed="false">
      <c r="D92" s="110"/>
    </row>
    <row r="93" customFormat="false" ht="12.75" hidden="false" customHeight="false" outlineLevel="0" collapsed="false">
      <c r="D93" s="110"/>
    </row>
    <row r="94" customFormat="false" ht="12.75" hidden="false" customHeight="false" outlineLevel="0" collapsed="false">
      <c r="D94" s="110"/>
    </row>
    <row r="95" customFormat="false" ht="12.75" hidden="false" customHeight="false" outlineLevel="0" collapsed="false">
      <c r="D95" s="110"/>
    </row>
    <row r="96" customFormat="false" ht="12.75" hidden="false" customHeight="false" outlineLevel="0" collapsed="false">
      <c r="D96" s="110"/>
    </row>
    <row r="97" customFormat="false" ht="12.75" hidden="false" customHeight="false" outlineLevel="0" collapsed="false">
      <c r="D97" s="110"/>
    </row>
    <row r="98" customFormat="false" ht="12.75" hidden="false" customHeight="false" outlineLevel="0" collapsed="false">
      <c r="D98" s="110"/>
    </row>
    <row r="99" customFormat="false" ht="12.75" hidden="false" customHeight="false" outlineLevel="0" collapsed="false">
      <c r="D99" s="110"/>
    </row>
    <row r="100" customFormat="false" ht="12.75" hidden="false" customHeight="false" outlineLevel="0" collapsed="false">
      <c r="D100" s="110"/>
    </row>
    <row r="101" customFormat="false" ht="12.75" hidden="false" customHeight="false" outlineLevel="0" collapsed="false">
      <c r="D101" s="110"/>
    </row>
    <row r="102" customFormat="false" ht="12.75" hidden="false" customHeight="false" outlineLevel="0" collapsed="false">
      <c r="D102" s="110"/>
    </row>
    <row r="103" customFormat="false" ht="12.75" hidden="false" customHeight="false" outlineLevel="0" collapsed="false">
      <c r="D103" s="110"/>
    </row>
    <row r="104" customFormat="false" ht="12.75" hidden="false" customHeight="false" outlineLevel="0" collapsed="false">
      <c r="D104" s="110"/>
    </row>
    <row r="105" customFormat="false" ht="12.75" hidden="false" customHeight="false" outlineLevel="0" collapsed="false">
      <c r="D105" s="110"/>
    </row>
    <row r="106" customFormat="false" ht="12.75" hidden="false" customHeight="false" outlineLevel="0" collapsed="false">
      <c r="D106" s="110"/>
    </row>
    <row r="107" customFormat="false" ht="12.75" hidden="false" customHeight="false" outlineLevel="0" collapsed="false">
      <c r="D107" s="110"/>
    </row>
    <row r="108" customFormat="false" ht="12.75" hidden="false" customHeight="false" outlineLevel="0" collapsed="false">
      <c r="D108" s="110"/>
    </row>
    <row r="109" customFormat="false" ht="12.75" hidden="false" customHeight="false" outlineLevel="0" collapsed="false">
      <c r="D109" s="110"/>
    </row>
    <row r="110" customFormat="false" ht="12.75" hidden="false" customHeight="false" outlineLevel="0" collapsed="false">
      <c r="D110" s="110"/>
    </row>
    <row r="111" customFormat="false" ht="12.75" hidden="false" customHeight="false" outlineLevel="0" collapsed="false">
      <c r="D111" s="110"/>
    </row>
    <row r="112" customFormat="false" ht="12.75" hidden="false" customHeight="false" outlineLevel="0" collapsed="false">
      <c r="D112" s="110"/>
    </row>
    <row r="113" customFormat="false" ht="12.75" hidden="false" customHeight="false" outlineLevel="0" collapsed="false">
      <c r="D113" s="110"/>
    </row>
    <row r="114" customFormat="false" ht="12.75" hidden="false" customHeight="false" outlineLevel="0" collapsed="false">
      <c r="D114" s="110"/>
    </row>
    <row r="115" customFormat="false" ht="12.75" hidden="false" customHeight="false" outlineLevel="0" collapsed="false">
      <c r="D115" s="110"/>
    </row>
    <row r="116" customFormat="false" ht="12.75" hidden="false" customHeight="false" outlineLevel="0" collapsed="false">
      <c r="D116" s="110"/>
    </row>
    <row r="117" customFormat="false" ht="12.75" hidden="false" customHeight="false" outlineLevel="0" collapsed="false">
      <c r="D117" s="110"/>
    </row>
    <row r="118" customFormat="false" ht="12.75" hidden="false" customHeight="false" outlineLevel="0" collapsed="false">
      <c r="D118" s="110"/>
    </row>
    <row r="119" customFormat="false" ht="12.75" hidden="false" customHeight="false" outlineLevel="0" collapsed="false">
      <c r="D119" s="110"/>
    </row>
    <row r="120" customFormat="false" ht="12.75" hidden="false" customHeight="false" outlineLevel="0" collapsed="false">
      <c r="D120" s="110"/>
    </row>
    <row r="121" customFormat="false" ht="12.75" hidden="false" customHeight="false" outlineLevel="0" collapsed="false">
      <c r="D121" s="110"/>
    </row>
    <row r="122" customFormat="false" ht="12.75" hidden="false" customHeight="false" outlineLevel="0" collapsed="false">
      <c r="D122" s="110"/>
    </row>
    <row r="123" customFormat="false" ht="12.75" hidden="false" customHeight="false" outlineLevel="0" collapsed="false">
      <c r="D123" s="110"/>
    </row>
    <row r="124" customFormat="false" ht="12.75" hidden="false" customHeight="false" outlineLevel="0" collapsed="false">
      <c r="D124" s="110"/>
    </row>
    <row r="125" customFormat="false" ht="12.75" hidden="false" customHeight="false" outlineLevel="0" collapsed="false">
      <c r="D125" s="110"/>
    </row>
    <row r="126" customFormat="false" ht="12.75" hidden="false" customHeight="false" outlineLevel="0" collapsed="false">
      <c r="D126" s="110"/>
    </row>
    <row r="127" customFormat="false" ht="12.75" hidden="false" customHeight="false" outlineLevel="0" collapsed="false">
      <c r="D127" s="110"/>
    </row>
    <row r="128" customFormat="false" ht="12.75" hidden="false" customHeight="false" outlineLevel="0" collapsed="false">
      <c r="D128" s="110"/>
    </row>
    <row r="129" customFormat="false" ht="12.75" hidden="false" customHeight="false" outlineLevel="0" collapsed="false">
      <c r="D129" s="110"/>
    </row>
    <row r="130" customFormat="false" ht="12.75" hidden="false" customHeight="false" outlineLevel="0" collapsed="false">
      <c r="D130" s="110"/>
    </row>
    <row r="131" customFormat="false" ht="12.75" hidden="false" customHeight="false" outlineLevel="0" collapsed="false">
      <c r="D131" s="110"/>
    </row>
    <row r="132" customFormat="false" ht="12.75" hidden="false" customHeight="false" outlineLevel="0" collapsed="false">
      <c r="D132" s="110"/>
    </row>
    <row r="133" customFormat="false" ht="12.75" hidden="false" customHeight="false" outlineLevel="0" collapsed="false">
      <c r="D133" s="110"/>
    </row>
    <row r="134" customFormat="false" ht="12.75" hidden="false" customHeight="false" outlineLevel="0" collapsed="false">
      <c r="D134" s="110"/>
    </row>
    <row r="135" customFormat="false" ht="12.75" hidden="false" customHeight="false" outlineLevel="0" collapsed="false">
      <c r="D135" s="110"/>
    </row>
    <row r="136" customFormat="false" ht="12.75" hidden="false" customHeight="false" outlineLevel="0" collapsed="false">
      <c r="D136" s="110"/>
    </row>
    <row r="137" customFormat="false" ht="12.75" hidden="false" customHeight="false" outlineLevel="0" collapsed="false">
      <c r="D137" s="110"/>
    </row>
    <row r="138" customFormat="false" ht="12.75" hidden="false" customHeight="false" outlineLevel="0" collapsed="false">
      <c r="D138" s="110"/>
    </row>
    <row r="139" customFormat="false" ht="12.75" hidden="false" customHeight="false" outlineLevel="0" collapsed="false">
      <c r="D139" s="110"/>
    </row>
    <row r="140" customFormat="false" ht="12.75" hidden="false" customHeight="false" outlineLevel="0" collapsed="false">
      <c r="D140" s="110"/>
    </row>
    <row r="141" customFormat="false" ht="12.75" hidden="false" customHeight="false" outlineLevel="0" collapsed="false">
      <c r="D141" s="110"/>
    </row>
    <row r="142" customFormat="false" ht="12.75" hidden="false" customHeight="false" outlineLevel="0" collapsed="false">
      <c r="D142" s="110"/>
    </row>
    <row r="143" customFormat="false" ht="12.75" hidden="false" customHeight="false" outlineLevel="0" collapsed="false">
      <c r="D143" s="110"/>
    </row>
    <row r="144" customFormat="false" ht="12.75" hidden="false" customHeight="false" outlineLevel="0" collapsed="false">
      <c r="D144" s="110"/>
    </row>
    <row r="145" customFormat="false" ht="12.75" hidden="false" customHeight="false" outlineLevel="0" collapsed="false">
      <c r="D145" s="110"/>
    </row>
    <row r="146" customFormat="false" ht="12.75" hidden="false" customHeight="false" outlineLevel="0" collapsed="false">
      <c r="D146" s="110"/>
    </row>
    <row r="147" customFormat="false" ht="12.75" hidden="false" customHeight="false" outlineLevel="0" collapsed="false">
      <c r="D147" s="110"/>
    </row>
    <row r="148" customFormat="false" ht="12.75" hidden="false" customHeight="false" outlineLevel="0" collapsed="false">
      <c r="D148" s="110"/>
    </row>
    <row r="149" customFormat="false" ht="12.75" hidden="false" customHeight="false" outlineLevel="0" collapsed="false">
      <c r="D149" s="110"/>
    </row>
    <row r="150" customFormat="false" ht="12.75" hidden="false" customHeight="false" outlineLevel="0" collapsed="false">
      <c r="D150" s="110"/>
    </row>
    <row r="151" customFormat="false" ht="12.75" hidden="false" customHeight="false" outlineLevel="0" collapsed="false">
      <c r="D151" s="110"/>
    </row>
    <row r="152" customFormat="false" ht="12.75" hidden="false" customHeight="false" outlineLevel="0" collapsed="false">
      <c r="D152" s="110"/>
    </row>
    <row r="153" customFormat="false" ht="12.75" hidden="false" customHeight="false" outlineLevel="0" collapsed="false">
      <c r="D153" s="110"/>
    </row>
    <row r="154" customFormat="false" ht="12.75" hidden="false" customHeight="false" outlineLevel="0" collapsed="false">
      <c r="D154" s="110"/>
    </row>
    <row r="155" customFormat="false" ht="12.75" hidden="false" customHeight="false" outlineLevel="0" collapsed="false">
      <c r="D155" s="110"/>
    </row>
    <row r="156" customFormat="false" ht="12.75" hidden="false" customHeight="false" outlineLevel="0" collapsed="false">
      <c r="D156" s="110"/>
    </row>
    <row r="157" customFormat="false" ht="12.75" hidden="false" customHeight="false" outlineLevel="0" collapsed="false">
      <c r="D157" s="110"/>
    </row>
    <row r="158" customFormat="false" ht="12.75" hidden="false" customHeight="false" outlineLevel="0" collapsed="false">
      <c r="D158" s="110"/>
    </row>
    <row r="159" customFormat="false" ht="12.75" hidden="false" customHeight="false" outlineLevel="0" collapsed="false">
      <c r="D159" s="110"/>
    </row>
    <row r="160" customFormat="false" ht="12.75" hidden="false" customHeight="false" outlineLevel="0" collapsed="false">
      <c r="D160" s="110"/>
    </row>
    <row r="161" customFormat="false" ht="12.75" hidden="false" customHeight="false" outlineLevel="0" collapsed="false">
      <c r="D161" s="110"/>
    </row>
    <row r="162" customFormat="false" ht="12.75" hidden="false" customHeight="false" outlineLevel="0" collapsed="false">
      <c r="D162" s="110"/>
    </row>
    <row r="163" customFormat="false" ht="12.75" hidden="false" customHeight="false" outlineLevel="0" collapsed="false">
      <c r="D163" s="110"/>
    </row>
    <row r="164" customFormat="false" ht="12.75" hidden="false" customHeight="false" outlineLevel="0" collapsed="false">
      <c r="D164" s="110"/>
    </row>
    <row r="165" customFormat="false" ht="12.75" hidden="false" customHeight="false" outlineLevel="0" collapsed="false">
      <c r="D165" s="110"/>
    </row>
    <row r="166" customFormat="false" ht="12.75" hidden="false" customHeight="false" outlineLevel="0" collapsed="false">
      <c r="D166" s="110"/>
    </row>
    <row r="167" customFormat="false" ht="12.75" hidden="false" customHeight="false" outlineLevel="0" collapsed="false">
      <c r="D167" s="110"/>
    </row>
    <row r="168" customFormat="false" ht="12.75" hidden="false" customHeight="false" outlineLevel="0" collapsed="false">
      <c r="D168" s="110"/>
    </row>
    <row r="169" customFormat="false" ht="12.75" hidden="false" customHeight="false" outlineLevel="0" collapsed="false">
      <c r="D169" s="110"/>
    </row>
    <row r="170" customFormat="false" ht="12.75" hidden="false" customHeight="false" outlineLevel="0" collapsed="false">
      <c r="D170" s="110"/>
    </row>
    <row r="171" customFormat="false" ht="12.75" hidden="false" customHeight="false" outlineLevel="0" collapsed="false">
      <c r="D171" s="110"/>
    </row>
    <row r="172" customFormat="false" ht="12.75" hidden="false" customHeight="false" outlineLevel="0" collapsed="false">
      <c r="D172" s="110"/>
    </row>
    <row r="173" customFormat="false" ht="12.75" hidden="false" customHeight="false" outlineLevel="0" collapsed="false">
      <c r="D173" s="110"/>
    </row>
    <row r="174" customFormat="false" ht="12.75" hidden="false" customHeight="false" outlineLevel="0" collapsed="false">
      <c r="D174" s="110"/>
    </row>
    <row r="175" customFormat="false" ht="12.75" hidden="false" customHeight="false" outlineLevel="0" collapsed="false">
      <c r="D175" s="110"/>
    </row>
    <row r="176" customFormat="false" ht="12.75" hidden="false" customHeight="false" outlineLevel="0" collapsed="false">
      <c r="D176" s="110"/>
    </row>
    <row r="177" customFormat="false" ht="12.75" hidden="false" customHeight="false" outlineLevel="0" collapsed="false">
      <c r="D177" s="110"/>
    </row>
    <row r="178" customFormat="false" ht="12.75" hidden="false" customHeight="false" outlineLevel="0" collapsed="false">
      <c r="D178" s="110"/>
    </row>
    <row r="179" customFormat="false" ht="12.75" hidden="false" customHeight="false" outlineLevel="0" collapsed="false">
      <c r="D179" s="110"/>
    </row>
    <row r="180" customFormat="false" ht="12.75" hidden="false" customHeight="false" outlineLevel="0" collapsed="false">
      <c r="D180" s="110"/>
    </row>
    <row r="181" customFormat="false" ht="12.75" hidden="false" customHeight="false" outlineLevel="0" collapsed="false">
      <c r="D181" s="110"/>
    </row>
    <row r="182" customFormat="false" ht="12.75" hidden="false" customHeight="false" outlineLevel="0" collapsed="false">
      <c r="D182" s="110"/>
    </row>
    <row r="183" customFormat="false" ht="12.75" hidden="false" customHeight="false" outlineLevel="0" collapsed="false">
      <c r="D183" s="110"/>
    </row>
    <row r="184" customFormat="false" ht="12.75" hidden="false" customHeight="false" outlineLevel="0" collapsed="false">
      <c r="D184" s="110"/>
    </row>
    <row r="185" customFormat="false" ht="12.75" hidden="false" customHeight="false" outlineLevel="0" collapsed="false">
      <c r="D185" s="110"/>
    </row>
    <row r="186" customFormat="false" ht="12.75" hidden="false" customHeight="false" outlineLevel="0" collapsed="false">
      <c r="D186" s="110"/>
    </row>
    <row r="187" customFormat="false" ht="12.75" hidden="false" customHeight="false" outlineLevel="0" collapsed="false">
      <c r="D187" s="110"/>
    </row>
    <row r="188" customFormat="false" ht="12.75" hidden="false" customHeight="false" outlineLevel="0" collapsed="false">
      <c r="D188" s="110"/>
    </row>
    <row r="189" customFormat="false" ht="12.75" hidden="false" customHeight="false" outlineLevel="0" collapsed="false">
      <c r="D189" s="110"/>
    </row>
    <row r="190" customFormat="false" ht="12.75" hidden="false" customHeight="false" outlineLevel="0" collapsed="false">
      <c r="D190" s="110"/>
    </row>
    <row r="191" customFormat="false" ht="12.75" hidden="false" customHeight="false" outlineLevel="0" collapsed="false">
      <c r="D191" s="110"/>
    </row>
    <row r="192" customFormat="false" ht="12.75" hidden="false" customHeight="false" outlineLevel="0" collapsed="false">
      <c r="D192" s="110"/>
    </row>
    <row r="193" customFormat="false" ht="12.75" hidden="false" customHeight="false" outlineLevel="0" collapsed="false">
      <c r="D193" s="110"/>
    </row>
    <row r="194" customFormat="false" ht="12.75" hidden="false" customHeight="false" outlineLevel="0" collapsed="false">
      <c r="D194" s="110"/>
    </row>
    <row r="195" customFormat="false" ht="12.75" hidden="false" customHeight="false" outlineLevel="0" collapsed="false">
      <c r="D195" s="110"/>
    </row>
    <row r="196" customFormat="false" ht="12.75" hidden="false" customHeight="false" outlineLevel="0" collapsed="false">
      <c r="D196" s="110"/>
    </row>
    <row r="197" customFormat="false" ht="12.75" hidden="false" customHeight="false" outlineLevel="0" collapsed="false">
      <c r="D197" s="110"/>
    </row>
    <row r="198" customFormat="false" ht="12.75" hidden="false" customHeight="false" outlineLevel="0" collapsed="false">
      <c r="D198" s="110"/>
    </row>
    <row r="199" customFormat="false" ht="12.75" hidden="false" customHeight="false" outlineLevel="0" collapsed="false">
      <c r="D199" s="110"/>
    </row>
    <row r="200" customFormat="false" ht="12.75" hidden="false" customHeight="false" outlineLevel="0" collapsed="false">
      <c r="D200" s="110"/>
    </row>
    <row r="201" customFormat="false" ht="12.75" hidden="false" customHeight="false" outlineLevel="0" collapsed="false">
      <c r="D201" s="110"/>
    </row>
    <row r="202" customFormat="false" ht="12.75" hidden="false" customHeight="false" outlineLevel="0" collapsed="false">
      <c r="D202" s="110"/>
    </row>
    <row r="203" customFormat="false" ht="12.75" hidden="false" customHeight="false" outlineLevel="0" collapsed="false">
      <c r="D203" s="110"/>
    </row>
    <row r="204" customFormat="false" ht="12.75" hidden="false" customHeight="false" outlineLevel="0" collapsed="false">
      <c r="D204" s="110"/>
    </row>
    <row r="205" customFormat="false" ht="12.75" hidden="false" customHeight="false" outlineLevel="0" collapsed="false">
      <c r="D205" s="110"/>
    </row>
    <row r="206" customFormat="false" ht="12.75" hidden="false" customHeight="false" outlineLevel="0" collapsed="false">
      <c r="D206" s="110"/>
    </row>
    <row r="207" customFormat="false" ht="12.75" hidden="false" customHeight="false" outlineLevel="0" collapsed="false">
      <c r="D207" s="110"/>
    </row>
    <row r="208" customFormat="false" ht="12.75" hidden="false" customHeight="false" outlineLevel="0" collapsed="false">
      <c r="D208" s="110"/>
    </row>
    <row r="209" customFormat="false" ht="12.75" hidden="false" customHeight="false" outlineLevel="0" collapsed="false">
      <c r="D209" s="110"/>
    </row>
    <row r="210" customFormat="false" ht="12.75" hidden="false" customHeight="false" outlineLevel="0" collapsed="false">
      <c r="D210" s="110"/>
    </row>
    <row r="211" customFormat="false" ht="12.75" hidden="false" customHeight="false" outlineLevel="0" collapsed="false">
      <c r="D211" s="110"/>
    </row>
    <row r="212" customFormat="false" ht="12.75" hidden="false" customHeight="false" outlineLevel="0" collapsed="false">
      <c r="D212" s="110"/>
    </row>
    <row r="213" customFormat="false" ht="12.75" hidden="false" customHeight="false" outlineLevel="0" collapsed="false">
      <c r="D213" s="110"/>
    </row>
    <row r="214" customFormat="false" ht="12.75" hidden="false" customHeight="false" outlineLevel="0" collapsed="false">
      <c r="D214" s="110"/>
    </row>
    <row r="215" customFormat="false" ht="12.75" hidden="false" customHeight="false" outlineLevel="0" collapsed="false">
      <c r="D215" s="110"/>
    </row>
    <row r="216" customFormat="false" ht="12.75" hidden="false" customHeight="false" outlineLevel="0" collapsed="false">
      <c r="D216" s="110"/>
    </row>
    <row r="217" customFormat="false" ht="12.75" hidden="false" customHeight="false" outlineLevel="0" collapsed="false">
      <c r="D217" s="110"/>
    </row>
    <row r="218" customFormat="false" ht="12.75" hidden="false" customHeight="false" outlineLevel="0" collapsed="false">
      <c r="D218" s="110"/>
    </row>
    <row r="219" customFormat="false" ht="12.75" hidden="false" customHeight="false" outlineLevel="0" collapsed="false">
      <c r="D219" s="110"/>
    </row>
    <row r="220" customFormat="false" ht="12.75" hidden="false" customHeight="false" outlineLevel="0" collapsed="false">
      <c r="D220" s="110"/>
    </row>
    <row r="221" customFormat="false" ht="12.75" hidden="false" customHeight="false" outlineLevel="0" collapsed="false">
      <c r="D221" s="110"/>
    </row>
    <row r="222" customFormat="false" ht="12.75" hidden="false" customHeight="false" outlineLevel="0" collapsed="false">
      <c r="D222" s="110"/>
    </row>
    <row r="223" customFormat="false" ht="12.75" hidden="false" customHeight="false" outlineLevel="0" collapsed="false">
      <c r="D223" s="110"/>
    </row>
    <row r="224" customFormat="false" ht="12.75" hidden="false" customHeight="false" outlineLevel="0" collapsed="false">
      <c r="D224" s="110"/>
    </row>
    <row r="225" customFormat="false" ht="12.75" hidden="false" customHeight="false" outlineLevel="0" collapsed="false">
      <c r="D225" s="110"/>
    </row>
    <row r="226" customFormat="false" ht="12.75" hidden="false" customHeight="false" outlineLevel="0" collapsed="false">
      <c r="D226" s="110"/>
    </row>
    <row r="227" customFormat="false" ht="12.75" hidden="false" customHeight="false" outlineLevel="0" collapsed="false">
      <c r="D227" s="110"/>
    </row>
    <row r="228" customFormat="false" ht="12.75" hidden="false" customHeight="false" outlineLevel="0" collapsed="false">
      <c r="D228" s="110"/>
    </row>
    <row r="229" customFormat="false" ht="12.75" hidden="false" customHeight="false" outlineLevel="0" collapsed="false">
      <c r="D229" s="110"/>
    </row>
    <row r="230" customFormat="false" ht="12.75" hidden="false" customHeight="false" outlineLevel="0" collapsed="false">
      <c r="D230" s="110"/>
    </row>
    <row r="231" customFormat="false" ht="12.75" hidden="false" customHeight="false" outlineLevel="0" collapsed="false">
      <c r="D231" s="110"/>
    </row>
    <row r="232" customFormat="false" ht="12.75" hidden="false" customHeight="false" outlineLevel="0" collapsed="false">
      <c r="D232" s="110"/>
    </row>
    <row r="233" customFormat="false" ht="12.75" hidden="false" customHeight="false" outlineLevel="0" collapsed="false">
      <c r="D233" s="110"/>
    </row>
    <row r="234" customFormat="false" ht="12.75" hidden="false" customHeight="false" outlineLevel="0" collapsed="false">
      <c r="D234" s="110"/>
    </row>
    <row r="235" customFormat="false" ht="12.75" hidden="false" customHeight="false" outlineLevel="0" collapsed="false">
      <c r="D235" s="110"/>
    </row>
    <row r="236" customFormat="false" ht="12.75" hidden="false" customHeight="false" outlineLevel="0" collapsed="false">
      <c r="D236" s="110"/>
    </row>
    <row r="237" customFormat="false" ht="12.75" hidden="false" customHeight="false" outlineLevel="0" collapsed="false">
      <c r="D237" s="110"/>
    </row>
    <row r="238" customFormat="false" ht="12.75" hidden="false" customHeight="false" outlineLevel="0" collapsed="false">
      <c r="D238" s="110"/>
    </row>
    <row r="239" customFormat="false" ht="12.75" hidden="false" customHeight="false" outlineLevel="0" collapsed="false">
      <c r="D239" s="110"/>
    </row>
    <row r="240" customFormat="false" ht="12.75" hidden="false" customHeight="false" outlineLevel="0" collapsed="false">
      <c r="D240" s="110"/>
    </row>
    <row r="241" customFormat="false" ht="12.75" hidden="false" customHeight="false" outlineLevel="0" collapsed="false">
      <c r="D241" s="110"/>
    </row>
    <row r="242" customFormat="false" ht="12.75" hidden="false" customHeight="false" outlineLevel="0" collapsed="false">
      <c r="D242" s="110"/>
    </row>
    <row r="243" customFormat="false" ht="12.75" hidden="false" customHeight="false" outlineLevel="0" collapsed="false">
      <c r="D243" s="110"/>
    </row>
    <row r="244" customFormat="false" ht="12.75" hidden="false" customHeight="false" outlineLevel="0" collapsed="false">
      <c r="D244" s="110"/>
    </row>
    <row r="245" customFormat="false" ht="12.75" hidden="false" customHeight="false" outlineLevel="0" collapsed="false">
      <c r="D245" s="110"/>
    </row>
    <row r="246" customFormat="false" ht="12.75" hidden="false" customHeight="false" outlineLevel="0" collapsed="false">
      <c r="D246" s="110"/>
    </row>
    <row r="247" customFormat="false" ht="12.75" hidden="false" customHeight="false" outlineLevel="0" collapsed="false">
      <c r="D247" s="110"/>
    </row>
    <row r="248" customFormat="false" ht="12.75" hidden="false" customHeight="false" outlineLevel="0" collapsed="false">
      <c r="D248" s="110"/>
    </row>
    <row r="249" customFormat="false" ht="12.75" hidden="false" customHeight="false" outlineLevel="0" collapsed="false">
      <c r="D249" s="110"/>
    </row>
    <row r="250" customFormat="false" ht="12.75" hidden="false" customHeight="false" outlineLevel="0" collapsed="false">
      <c r="D250" s="110"/>
    </row>
    <row r="251" customFormat="false" ht="12.75" hidden="false" customHeight="false" outlineLevel="0" collapsed="false">
      <c r="D251" s="110"/>
    </row>
    <row r="252" customFormat="false" ht="12.75" hidden="false" customHeight="false" outlineLevel="0" collapsed="false">
      <c r="D252" s="110"/>
    </row>
    <row r="253" customFormat="false" ht="12.75" hidden="false" customHeight="false" outlineLevel="0" collapsed="false">
      <c r="D253" s="110"/>
    </row>
    <row r="254" customFormat="false" ht="12.75" hidden="false" customHeight="false" outlineLevel="0" collapsed="false">
      <c r="D254" s="110"/>
    </row>
    <row r="255" customFormat="false" ht="12.75" hidden="false" customHeight="false" outlineLevel="0" collapsed="false">
      <c r="D255" s="110"/>
    </row>
    <row r="256" customFormat="false" ht="12.75" hidden="false" customHeight="false" outlineLevel="0" collapsed="false">
      <c r="D256" s="110"/>
    </row>
    <row r="257" customFormat="false" ht="12.75" hidden="false" customHeight="false" outlineLevel="0" collapsed="false">
      <c r="D257" s="110"/>
    </row>
    <row r="258" customFormat="false" ht="12.75" hidden="false" customHeight="false" outlineLevel="0" collapsed="false">
      <c r="D258" s="110"/>
    </row>
    <row r="259" customFormat="false" ht="12.75" hidden="false" customHeight="false" outlineLevel="0" collapsed="false">
      <c r="D259" s="110"/>
    </row>
    <row r="260" customFormat="false" ht="12.75" hidden="false" customHeight="false" outlineLevel="0" collapsed="false">
      <c r="D260" s="110"/>
    </row>
    <row r="261" customFormat="false" ht="12.75" hidden="false" customHeight="false" outlineLevel="0" collapsed="false">
      <c r="D261" s="110"/>
    </row>
    <row r="262" customFormat="false" ht="12.75" hidden="false" customHeight="false" outlineLevel="0" collapsed="false">
      <c r="D262" s="110"/>
    </row>
    <row r="263" customFormat="false" ht="12.75" hidden="false" customHeight="false" outlineLevel="0" collapsed="false">
      <c r="D263" s="110"/>
    </row>
    <row r="264" customFormat="false" ht="12.75" hidden="false" customHeight="false" outlineLevel="0" collapsed="false">
      <c r="D264" s="110"/>
    </row>
    <row r="265" customFormat="false" ht="12.75" hidden="false" customHeight="false" outlineLevel="0" collapsed="false">
      <c r="D265" s="110"/>
    </row>
    <row r="266" customFormat="false" ht="12.75" hidden="false" customHeight="false" outlineLevel="0" collapsed="false">
      <c r="D266" s="110"/>
    </row>
    <row r="267" customFormat="false" ht="12.75" hidden="false" customHeight="false" outlineLevel="0" collapsed="false">
      <c r="D267" s="110"/>
    </row>
    <row r="268" customFormat="false" ht="12.75" hidden="false" customHeight="false" outlineLevel="0" collapsed="false">
      <c r="D268" s="110"/>
    </row>
    <row r="269" customFormat="false" ht="12.75" hidden="false" customHeight="false" outlineLevel="0" collapsed="false">
      <c r="D269" s="110"/>
    </row>
    <row r="270" customFormat="false" ht="12.75" hidden="false" customHeight="false" outlineLevel="0" collapsed="false">
      <c r="D270" s="110"/>
    </row>
    <row r="271" customFormat="false" ht="12.75" hidden="false" customHeight="false" outlineLevel="0" collapsed="false">
      <c r="D271" s="110"/>
    </row>
    <row r="272" customFormat="false" ht="12.75" hidden="false" customHeight="false" outlineLevel="0" collapsed="false">
      <c r="D272" s="110"/>
    </row>
    <row r="273" customFormat="false" ht="12.75" hidden="false" customHeight="false" outlineLevel="0" collapsed="false">
      <c r="D273" s="110"/>
    </row>
    <row r="274" customFormat="false" ht="12.75" hidden="false" customHeight="false" outlineLevel="0" collapsed="false">
      <c r="D274" s="110"/>
    </row>
    <row r="275" customFormat="false" ht="12.75" hidden="false" customHeight="false" outlineLevel="0" collapsed="false">
      <c r="D275" s="110"/>
    </row>
    <row r="276" customFormat="false" ht="12.75" hidden="false" customHeight="false" outlineLevel="0" collapsed="false">
      <c r="D276" s="110"/>
    </row>
    <row r="277" customFormat="false" ht="12.75" hidden="false" customHeight="false" outlineLevel="0" collapsed="false">
      <c r="D277" s="110"/>
    </row>
    <row r="278" customFormat="false" ht="12.75" hidden="false" customHeight="false" outlineLevel="0" collapsed="false">
      <c r="D278" s="110"/>
    </row>
    <row r="279" customFormat="false" ht="12.75" hidden="false" customHeight="false" outlineLevel="0" collapsed="false">
      <c r="D279" s="110"/>
    </row>
    <row r="280" customFormat="false" ht="12.75" hidden="false" customHeight="false" outlineLevel="0" collapsed="false">
      <c r="D280" s="110"/>
    </row>
    <row r="281" customFormat="false" ht="12.75" hidden="false" customHeight="false" outlineLevel="0" collapsed="false">
      <c r="D281" s="110"/>
    </row>
    <row r="282" customFormat="false" ht="12.75" hidden="false" customHeight="false" outlineLevel="0" collapsed="false">
      <c r="D282" s="110"/>
    </row>
    <row r="283" customFormat="false" ht="12.75" hidden="false" customHeight="false" outlineLevel="0" collapsed="false">
      <c r="D283" s="110"/>
    </row>
    <row r="284" customFormat="false" ht="12.75" hidden="false" customHeight="false" outlineLevel="0" collapsed="false">
      <c r="D284" s="110"/>
    </row>
    <row r="285" customFormat="false" ht="12.75" hidden="false" customHeight="false" outlineLevel="0" collapsed="false">
      <c r="D285" s="110"/>
    </row>
    <row r="286" customFormat="false" ht="12.75" hidden="false" customHeight="false" outlineLevel="0" collapsed="false">
      <c r="D286" s="110"/>
    </row>
    <row r="287" customFormat="false" ht="12.75" hidden="false" customHeight="false" outlineLevel="0" collapsed="false">
      <c r="D287" s="110"/>
    </row>
    <row r="288" customFormat="false" ht="12.75" hidden="false" customHeight="false" outlineLevel="0" collapsed="false">
      <c r="D288" s="110"/>
    </row>
    <row r="289" customFormat="false" ht="12.75" hidden="false" customHeight="false" outlineLevel="0" collapsed="false">
      <c r="D289" s="110"/>
    </row>
    <row r="290" customFormat="false" ht="12.75" hidden="false" customHeight="false" outlineLevel="0" collapsed="false">
      <c r="D290" s="110"/>
    </row>
    <row r="291" customFormat="false" ht="12.75" hidden="false" customHeight="false" outlineLevel="0" collapsed="false">
      <c r="D291" s="110"/>
    </row>
    <row r="292" customFormat="false" ht="12.75" hidden="false" customHeight="false" outlineLevel="0" collapsed="false">
      <c r="D292" s="110"/>
    </row>
    <row r="293" customFormat="false" ht="12.75" hidden="false" customHeight="false" outlineLevel="0" collapsed="false">
      <c r="D293" s="110"/>
    </row>
    <row r="294" customFormat="false" ht="12.75" hidden="false" customHeight="false" outlineLevel="0" collapsed="false">
      <c r="D294" s="110"/>
    </row>
    <row r="295" customFormat="false" ht="12.75" hidden="false" customHeight="false" outlineLevel="0" collapsed="false">
      <c r="D295" s="110"/>
    </row>
    <row r="296" customFormat="false" ht="12.75" hidden="false" customHeight="false" outlineLevel="0" collapsed="false">
      <c r="D296" s="110"/>
    </row>
    <row r="297" customFormat="false" ht="12.75" hidden="false" customHeight="false" outlineLevel="0" collapsed="false">
      <c r="D297" s="110"/>
    </row>
    <row r="298" customFormat="false" ht="12.75" hidden="false" customHeight="false" outlineLevel="0" collapsed="false">
      <c r="D298" s="110"/>
    </row>
    <row r="299" customFormat="false" ht="12.75" hidden="false" customHeight="false" outlineLevel="0" collapsed="false">
      <c r="D299" s="110"/>
    </row>
    <row r="300" customFormat="false" ht="12.75" hidden="false" customHeight="false" outlineLevel="0" collapsed="false">
      <c r="D300" s="110"/>
    </row>
    <row r="301" customFormat="false" ht="12.75" hidden="false" customHeight="false" outlineLevel="0" collapsed="false">
      <c r="D301" s="110"/>
    </row>
    <row r="302" customFormat="false" ht="12.75" hidden="false" customHeight="false" outlineLevel="0" collapsed="false">
      <c r="D302" s="110"/>
    </row>
    <row r="303" customFormat="false" ht="12.75" hidden="false" customHeight="false" outlineLevel="0" collapsed="false">
      <c r="D303" s="110"/>
    </row>
    <row r="304" customFormat="false" ht="12.75" hidden="false" customHeight="false" outlineLevel="0" collapsed="false">
      <c r="D304" s="110"/>
    </row>
    <row r="305" customFormat="false" ht="12.75" hidden="false" customHeight="false" outlineLevel="0" collapsed="false">
      <c r="D305" s="110"/>
    </row>
    <row r="306" customFormat="false" ht="12.75" hidden="false" customHeight="false" outlineLevel="0" collapsed="false">
      <c r="D306" s="110"/>
    </row>
    <row r="307" customFormat="false" ht="12.75" hidden="false" customHeight="false" outlineLevel="0" collapsed="false">
      <c r="D307" s="110"/>
    </row>
    <row r="308" customFormat="false" ht="12.75" hidden="false" customHeight="false" outlineLevel="0" collapsed="false">
      <c r="D308" s="110"/>
    </row>
    <row r="309" customFormat="false" ht="12.75" hidden="false" customHeight="false" outlineLevel="0" collapsed="false">
      <c r="D309" s="110"/>
    </row>
    <row r="310" customFormat="false" ht="12.75" hidden="false" customHeight="false" outlineLevel="0" collapsed="false">
      <c r="D310" s="110"/>
    </row>
    <row r="311" customFormat="false" ht="12.75" hidden="false" customHeight="false" outlineLevel="0" collapsed="false">
      <c r="D311" s="110"/>
    </row>
    <row r="312" customFormat="false" ht="12.75" hidden="false" customHeight="false" outlineLevel="0" collapsed="false">
      <c r="D312" s="110"/>
    </row>
    <row r="313" customFormat="false" ht="12.75" hidden="false" customHeight="false" outlineLevel="0" collapsed="false">
      <c r="D313" s="110"/>
    </row>
    <row r="314" customFormat="false" ht="12.75" hidden="false" customHeight="false" outlineLevel="0" collapsed="false">
      <c r="D314" s="110"/>
    </row>
    <row r="315" customFormat="false" ht="12.75" hidden="false" customHeight="false" outlineLevel="0" collapsed="false">
      <c r="D315" s="110"/>
    </row>
    <row r="316" customFormat="false" ht="12.75" hidden="false" customHeight="false" outlineLevel="0" collapsed="false">
      <c r="D316" s="110"/>
    </row>
    <row r="317" customFormat="false" ht="12.75" hidden="false" customHeight="false" outlineLevel="0" collapsed="false">
      <c r="D317" s="110"/>
    </row>
    <row r="318" customFormat="false" ht="12.75" hidden="false" customHeight="false" outlineLevel="0" collapsed="false">
      <c r="D318" s="110"/>
    </row>
    <row r="319" customFormat="false" ht="12.75" hidden="false" customHeight="false" outlineLevel="0" collapsed="false">
      <c r="D319" s="110"/>
    </row>
    <row r="320" customFormat="false" ht="12.75" hidden="false" customHeight="false" outlineLevel="0" collapsed="false">
      <c r="D320" s="110"/>
    </row>
    <row r="321" customFormat="false" ht="12.75" hidden="false" customHeight="false" outlineLevel="0" collapsed="false">
      <c r="D321" s="110"/>
    </row>
    <row r="322" customFormat="false" ht="12.75" hidden="false" customHeight="false" outlineLevel="0" collapsed="false">
      <c r="D322" s="110"/>
    </row>
    <row r="323" customFormat="false" ht="12.75" hidden="false" customHeight="false" outlineLevel="0" collapsed="false">
      <c r="D323" s="110"/>
    </row>
    <row r="324" customFormat="false" ht="12.75" hidden="false" customHeight="false" outlineLevel="0" collapsed="false">
      <c r="D324" s="110"/>
    </row>
    <row r="325" customFormat="false" ht="12.75" hidden="false" customHeight="false" outlineLevel="0" collapsed="false">
      <c r="D325" s="110"/>
    </row>
    <row r="326" customFormat="false" ht="12.75" hidden="false" customHeight="false" outlineLevel="0" collapsed="false">
      <c r="D326" s="110"/>
    </row>
    <row r="327" customFormat="false" ht="12.75" hidden="false" customHeight="false" outlineLevel="0" collapsed="false">
      <c r="D327" s="110"/>
    </row>
    <row r="328" customFormat="false" ht="12.75" hidden="false" customHeight="false" outlineLevel="0" collapsed="false">
      <c r="D328" s="110"/>
    </row>
    <row r="329" customFormat="false" ht="12.75" hidden="false" customHeight="false" outlineLevel="0" collapsed="false">
      <c r="D329" s="110"/>
    </row>
    <row r="330" customFormat="false" ht="12.75" hidden="false" customHeight="false" outlineLevel="0" collapsed="false">
      <c r="D330" s="110"/>
    </row>
    <row r="331" customFormat="false" ht="12.75" hidden="false" customHeight="false" outlineLevel="0" collapsed="false">
      <c r="D331" s="110"/>
    </row>
    <row r="332" customFormat="false" ht="12.75" hidden="false" customHeight="false" outlineLevel="0" collapsed="false">
      <c r="D332" s="110"/>
    </row>
    <row r="333" customFormat="false" ht="12.75" hidden="false" customHeight="false" outlineLevel="0" collapsed="false">
      <c r="D333" s="110"/>
    </row>
    <row r="334" customFormat="false" ht="12.75" hidden="false" customHeight="false" outlineLevel="0" collapsed="false">
      <c r="D334" s="110"/>
    </row>
    <row r="335" customFormat="false" ht="12.75" hidden="false" customHeight="false" outlineLevel="0" collapsed="false">
      <c r="D335" s="110"/>
    </row>
    <row r="336" customFormat="false" ht="12.75" hidden="false" customHeight="false" outlineLevel="0" collapsed="false">
      <c r="D336" s="110"/>
    </row>
    <row r="337" customFormat="false" ht="12.75" hidden="false" customHeight="false" outlineLevel="0" collapsed="false">
      <c r="D337" s="110"/>
    </row>
    <row r="338" customFormat="false" ht="12.75" hidden="false" customHeight="false" outlineLevel="0" collapsed="false">
      <c r="D338" s="110"/>
    </row>
    <row r="339" customFormat="false" ht="12.75" hidden="false" customHeight="false" outlineLevel="0" collapsed="false">
      <c r="D339" s="110"/>
    </row>
    <row r="340" customFormat="false" ht="12.75" hidden="false" customHeight="false" outlineLevel="0" collapsed="false">
      <c r="D340" s="110"/>
    </row>
    <row r="341" customFormat="false" ht="12.75" hidden="false" customHeight="false" outlineLevel="0" collapsed="false">
      <c r="D341" s="110"/>
    </row>
    <row r="342" customFormat="false" ht="12.75" hidden="false" customHeight="false" outlineLevel="0" collapsed="false">
      <c r="D342" s="110"/>
    </row>
    <row r="343" customFormat="false" ht="12.75" hidden="false" customHeight="false" outlineLevel="0" collapsed="false">
      <c r="D343" s="110"/>
    </row>
    <row r="344" customFormat="false" ht="12.75" hidden="false" customHeight="false" outlineLevel="0" collapsed="false">
      <c r="D344" s="110"/>
    </row>
    <row r="345" customFormat="false" ht="12.75" hidden="false" customHeight="false" outlineLevel="0" collapsed="false">
      <c r="D345" s="110"/>
    </row>
    <row r="346" customFormat="false" ht="12.75" hidden="false" customHeight="false" outlineLevel="0" collapsed="false">
      <c r="D346" s="110"/>
    </row>
    <row r="347" customFormat="false" ht="12.75" hidden="false" customHeight="false" outlineLevel="0" collapsed="false">
      <c r="D347" s="110"/>
    </row>
    <row r="348" customFormat="false" ht="12.75" hidden="false" customHeight="false" outlineLevel="0" collapsed="false">
      <c r="D348" s="110"/>
    </row>
    <row r="349" customFormat="false" ht="12.75" hidden="false" customHeight="false" outlineLevel="0" collapsed="false">
      <c r="D349" s="110"/>
    </row>
    <row r="350" customFormat="false" ht="12.75" hidden="false" customHeight="false" outlineLevel="0" collapsed="false">
      <c r="D350" s="110"/>
    </row>
    <row r="351" customFormat="false" ht="12.75" hidden="false" customHeight="false" outlineLevel="0" collapsed="false">
      <c r="D351" s="110"/>
    </row>
    <row r="352" customFormat="false" ht="12.75" hidden="false" customHeight="false" outlineLevel="0" collapsed="false">
      <c r="D352" s="110"/>
    </row>
    <row r="353" customFormat="false" ht="12.75" hidden="false" customHeight="false" outlineLevel="0" collapsed="false">
      <c r="D353" s="110"/>
    </row>
    <row r="354" customFormat="false" ht="12.75" hidden="false" customHeight="false" outlineLevel="0" collapsed="false">
      <c r="D354" s="110"/>
    </row>
    <row r="355" customFormat="false" ht="12.75" hidden="false" customHeight="false" outlineLevel="0" collapsed="false">
      <c r="D355" s="110"/>
    </row>
    <row r="356" customFormat="false" ht="12.75" hidden="false" customHeight="false" outlineLevel="0" collapsed="false">
      <c r="D356" s="110"/>
    </row>
    <row r="357" customFormat="false" ht="12.75" hidden="false" customHeight="false" outlineLevel="0" collapsed="false">
      <c r="D357" s="110"/>
    </row>
    <row r="358" customFormat="false" ht="12.75" hidden="false" customHeight="false" outlineLevel="0" collapsed="false">
      <c r="D358" s="110"/>
    </row>
    <row r="359" customFormat="false" ht="12.75" hidden="false" customHeight="false" outlineLevel="0" collapsed="false">
      <c r="D359" s="110"/>
    </row>
    <row r="360" customFormat="false" ht="12.75" hidden="false" customHeight="false" outlineLevel="0" collapsed="false">
      <c r="D360" s="110"/>
    </row>
    <row r="361" customFormat="false" ht="12.75" hidden="false" customHeight="false" outlineLevel="0" collapsed="false">
      <c r="D361" s="110"/>
    </row>
    <row r="362" customFormat="false" ht="12.75" hidden="false" customHeight="false" outlineLevel="0" collapsed="false">
      <c r="D362" s="110"/>
    </row>
    <row r="363" customFormat="false" ht="12.75" hidden="false" customHeight="false" outlineLevel="0" collapsed="false">
      <c r="D363" s="110"/>
    </row>
    <row r="364" customFormat="false" ht="12.75" hidden="false" customHeight="false" outlineLevel="0" collapsed="false">
      <c r="D364" s="110"/>
    </row>
    <row r="365" customFormat="false" ht="12.75" hidden="false" customHeight="false" outlineLevel="0" collapsed="false">
      <c r="D365" s="110"/>
    </row>
    <row r="366" customFormat="false" ht="12.75" hidden="false" customHeight="false" outlineLevel="0" collapsed="false">
      <c r="D366" s="110"/>
    </row>
    <row r="367" customFormat="false" ht="12.75" hidden="false" customHeight="false" outlineLevel="0" collapsed="false">
      <c r="D367" s="110"/>
    </row>
    <row r="368" customFormat="false" ht="12.75" hidden="false" customHeight="false" outlineLevel="0" collapsed="false">
      <c r="D368" s="110"/>
    </row>
    <row r="369" customFormat="false" ht="12.75" hidden="false" customHeight="false" outlineLevel="0" collapsed="false">
      <c r="D369" s="110"/>
    </row>
    <row r="370" customFormat="false" ht="12.75" hidden="false" customHeight="false" outlineLevel="0" collapsed="false">
      <c r="D370" s="110"/>
    </row>
    <row r="371" customFormat="false" ht="12.75" hidden="false" customHeight="false" outlineLevel="0" collapsed="false">
      <c r="D371" s="110"/>
    </row>
    <row r="372" customFormat="false" ht="12.75" hidden="false" customHeight="false" outlineLevel="0" collapsed="false">
      <c r="D372" s="110"/>
    </row>
    <row r="373" customFormat="false" ht="12.75" hidden="false" customHeight="false" outlineLevel="0" collapsed="false">
      <c r="D373" s="110"/>
    </row>
    <row r="374" customFormat="false" ht="12.75" hidden="false" customHeight="false" outlineLevel="0" collapsed="false">
      <c r="D374" s="110"/>
    </row>
    <row r="375" customFormat="false" ht="12.75" hidden="false" customHeight="false" outlineLevel="0" collapsed="false">
      <c r="D375" s="110"/>
    </row>
    <row r="376" customFormat="false" ht="12.75" hidden="false" customHeight="false" outlineLevel="0" collapsed="false">
      <c r="D376" s="110"/>
    </row>
    <row r="377" customFormat="false" ht="12.75" hidden="false" customHeight="false" outlineLevel="0" collapsed="false">
      <c r="D377" s="110"/>
    </row>
    <row r="378" customFormat="false" ht="12.75" hidden="false" customHeight="false" outlineLevel="0" collapsed="false">
      <c r="D378" s="110"/>
    </row>
    <row r="379" customFormat="false" ht="12.75" hidden="false" customHeight="false" outlineLevel="0" collapsed="false">
      <c r="D379" s="110"/>
    </row>
    <row r="380" customFormat="false" ht="12.75" hidden="false" customHeight="false" outlineLevel="0" collapsed="false">
      <c r="D380" s="110"/>
    </row>
    <row r="381" customFormat="false" ht="12.75" hidden="false" customHeight="false" outlineLevel="0" collapsed="false">
      <c r="D381" s="110"/>
    </row>
    <row r="382" customFormat="false" ht="12.75" hidden="false" customHeight="false" outlineLevel="0" collapsed="false">
      <c r="D382" s="110"/>
    </row>
    <row r="383" customFormat="false" ht="12.75" hidden="false" customHeight="false" outlineLevel="0" collapsed="false">
      <c r="D383" s="110"/>
    </row>
    <row r="384" customFormat="false" ht="12.75" hidden="false" customHeight="false" outlineLevel="0" collapsed="false">
      <c r="D384" s="110"/>
    </row>
    <row r="385" customFormat="false" ht="12.75" hidden="false" customHeight="false" outlineLevel="0" collapsed="false">
      <c r="D385" s="110"/>
    </row>
    <row r="386" customFormat="false" ht="12.75" hidden="false" customHeight="false" outlineLevel="0" collapsed="false">
      <c r="D386" s="110"/>
    </row>
    <row r="387" customFormat="false" ht="12.75" hidden="false" customHeight="false" outlineLevel="0" collapsed="false">
      <c r="D387" s="110"/>
    </row>
    <row r="388" customFormat="false" ht="12.75" hidden="false" customHeight="false" outlineLevel="0" collapsed="false">
      <c r="D388" s="110"/>
    </row>
    <row r="389" customFormat="false" ht="12.75" hidden="false" customHeight="false" outlineLevel="0" collapsed="false">
      <c r="D389" s="110"/>
    </row>
    <row r="390" customFormat="false" ht="12.75" hidden="false" customHeight="false" outlineLevel="0" collapsed="false">
      <c r="D390" s="110"/>
    </row>
    <row r="391" customFormat="false" ht="12.75" hidden="false" customHeight="false" outlineLevel="0" collapsed="false">
      <c r="D391" s="110"/>
    </row>
    <row r="392" customFormat="false" ht="12.75" hidden="false" customHeight="false" outlineLevel="0" collapsed="false">
      <c r="D392" s="110"/>
    </row>
    <row r="393" customFormat="false" ht="12.75" hidden="false" customHeight="false" outlineLevel="0" collapsed="false">
      <c r="D393" s="110"/>
    </row>
    <row r="394" customFormat="false" ht="12.75" hidden="false" customHeight="false" outlineLevel="0" collapsed="false">
      <c r="D394" s="110"/>
    </row>
    <row r="395" customFormat="false" ht="12.75" hidden="false" customHeight="false" outlineLevel="0" collapsed="false">
      <c r="D395" s="110"/>
    </row>
    <row r="396" customFormat="false" ht="12.75" hidden="false" customHeight="false" outlineLevel="0" collapsed="false">
      <c r="D396" s="110"/>
    </row>
    <row r="397" customFormat="false" ht="12.75" hidden="false" customHeight="false" outlineLevel="0" collapsed="false">
      <c r="D397" s="110"/>
    </row>
    <row r="398" customFormat="false" ht="12.75" hidden="false" customHeight="false" outlineLevel="0" collapsed="false">
      <c r="D398" s="110"/>
    </row>
    <row r="399" customFormat="false" ht="12.75" hidden="false" customHeight="false" outlineLevel="0" collapsed="false">
      <c r="D399" s="110"/>
    </row>
    <row r="400" customFormat="false" ht="12.75" hidden="false" customHeight="false" outlineLevel="0" collapsed="false">
      <c r="D400" s="110"/>
    </row>
    <row r="401" customFormat="false" ht="12.75" hidden="false" customHeight="false" outlineLevel="0" collapsed="false">
      <c r="D401" s="110"/>
    </row>
    <row r="402" customFormat="false" ht="12.75" hidden="false" customHeight="false" outlineLevel="0" collapsed="false">
      <c r="D402" s="110"/>
    </row>
    <row r="403" customFormat="false" ht="12.75" hidden="false" customHeight="false" outlineLevel="0" collapsed="false">
      <c r="D403" s="110"/>
    </row>
    <row r="404" customFormat="false" ht="12.75" hidden="false" customHeight="false" outlineLevel="0" collapsed="false">
      <c r="D404" s="110"/>
    </row>
    <row r="405" customFormat="false" ht="12.75" hidden="false" customHeight="false" outlineLevel="0" collapsed="false">
      <c r="D405" s="110"/>
    </row>
    <row r="406" customFormat="false" ht="12.75" hidden="false" customHeight="false" outlineLevel="0" collapsed="false">
      <c r="D406" s="110"/>
    </row>
    <row r="407" customFormat="false" ht="12.75" hidden="false" customHeight="false" outlineLevel="0" collapsed="false">
      <c r="D407" s="110"/>
    </row>
    <row r="408" customFormat="false" ht="12.75" hidden="false" customHeight="false" outlineLevel="0" collapsed="false">
      <c r="D408" s="110"/>
    </row>
    <row r="409" customFormat="false" ht="12.75" hidden="false" customHeight="false" outlineLevel="0" collapsed="false">
      <c r="D409" s="110"/>
    </row>
    <row r="410" customFormat="false" ht="12.75" hidden="false" customHeight="false" outlineLevel="0" collapsed="false">
      <c r="D410" s="110"/>
    </row>
    <row r="411" customFormat="false" ht="12.75" hidden="false" customHeight="false" outlineLevel="0" collapsed="false">
      <c r="D411" s="110"/>
    </row>
    <row r="412" customFormat="false" ht="12.75" hidden="false" customHeight="false" outlineLevel="0" collapsed="false">
      <c r="D412" s="110"/>
    </row>
    <row r="413" customFormat="false" ht="12.75" hidden="false" customHeight="false" outlineLevel="0" collapsed="false">
      <c r="D413" s="110"/>
    </row>
    <row r="414" customFormat="false" ht="12.75" hidden="false" customHeight="false" outlineLevel="0" collapsed="false">
      <c r="D414" s="110"/>
    </row>
    <row r="415" customFormat="false" ht="12.75" hidden="false" customHeight="false" outlineLevel="0" collapsed="false">
      <c r="D415" s="110"/>
    </row>
    <row r="416" customFormat="false" ht="12.75" hidden="false" customHeight="false" outlineLevel="0" collapsed="false">
      <c r="D416" s="110"/>
    </row>
    <row r="417" customFormat="false" ht="12.75" hidden="false" customHeight="false" outlineLevel="0" collapsed="false">
      <c r="D417" s="110"/>
    </row>
    <row r="418" customFormat="false" ht="12.75" hidden="false" customHeight="false" outlineLevel="0" collapsed="false">
      <c r="D418" s="110"/>
    </row>
    <row r="419" customFormat="false" ht="12.75" hidden="false" customHeight="false" outlineLevel="0" collapsed="false">
      <c r="D419" s="110"/>
    </row>
    <row r="420" customFormat="false" ht="12.75" hidden="false" customHeight="false" outlineLevel="0" collapsed="false">
      <c r="D420" s="110"/>
    </row>
    <row r="421" customFormat="false" ht="12.75" hidden="false" customHeight="false" outlineLevel="0" collapsed="false">
      <c r="D421" s="110"/>
    </row>
    <row r="422" customFormat="false" ht="12.75" hidden="false" customHeight="false" outlineLevel="0" collapsed="false">
      <c r="D422" s="110"/>
    </row>
    <row r="423" customFormat="false" ht="12.75" hidden="false" customHeight="false" outlineLevel="0" collapsed="false">
      <c r="D423" s="110"/>
    </row>
    <row r="424" customFormat="false" ht="12.75" hidden="false" customHeight="false" outlineLevel="0" collapsed="false">
      <c r="D424" s="110"/>
    </row>
    <row r="425" customFormat="false" ht="12.75" hidden="false" customHeight="false" outlineLevel="0" collapsed="false">
      <c r="D425" s="110"/>
    </row>
    <row r="426" customFormat="false" ht="12.75" hidden="false" customHeight="false" outlineLevel="0" collapsed="false">
      <c r="D426" s="110"/>
    </row>
    <row r="427" customFormat="false" ht="12.75" hidden="false" customHeight="false" outlineLevel="0" collapsed="false">
      <c r="D427" s="110"/>
    </row>
    <row r="428" customFormat="false" ht="12.75" hidden="false" customHeight="false" outlineLevel="0" collapsed="false">
      <c r="D428" s="110"/>
    </row>
    <row r="429" customFormat="false" ht="12.75" hidden="false" customHeight="false" outlineLevel="0" collapsed="false">
      <c r="D429" s="110"/>
    </row>
    <row r="430" customFormat="false" ht="12.75" hidden="false" customHeight="false" outlineLevel="0" collapsed="false">
      <c r="D430" s="110"/>
    </row>
    <row r="431" customFormat="false" ht="12.75" hidden="false" customHeight="false" outlineLevel="0" collapsed="false">
      <c r="D431" s="110"/>
    </row>
    <row r="432" customFormat="false" ht="12.75" hidden="false" customHeight="false" outlineLevel="0" collapsed="false">
      <c r="D432" s="110"/>
    </row>
    <row r="433" customFormat="false" ht="12.75" hidden="false" customHeight="false" outlineLevel="0" collapsed="false">
      <c r="D433" s="110"/>
    </row>
    <row r="434" customFormat="false" ht="12.75" hidden="false" customHeight="false" outlineLevel="0" collapsed="false">
      <c r="D434" s="110"/>
    </row>
    <row r="435" customFormat="false" ht="12.75" hidden="false" customHeight="false" outlineLevel="0" collapsed="false">
      <c r="D435" s="110"/>
    </row>
    <row r="436" customFormat="false" ht="12.75" hidden="false" customHeight="false" outlineLevel="0" collapsed="false">
      <c r="D436" s="110"/>
    </row>
    <row r="437" customFormat="false" ht="12.75" hidden="false" customHeight="false" outlineLevel="0" collapsed="false">
      <c r="D437" s="110"/>
    </row>
    <row r="438" customFormat="false" ht="12.75" hidden="false" customHeight="false" outlineLevel="0" collapsed="false">
      <c r="D438" s="110"/>
    </row>
    <row r="439" customFormat="false" ht="12.75" hidden="false" customHeight="false" outlineLevel="0" collapsed="false">
      <c r="D439" s="110"/>
    </row>
    <row r="440" customFormat="false" ht="12.75" hidden="false" customHeight="false" outlineLevel="0" collapsed="false">
      <c r="D440" s="110"/>
    </row>
    <row r="441" customFormat="false" ht="12.75" hidden="false" customHeight="false" outlineLevel="0" collapsed="false">
      <c r="D441" s="110"/>
    </row>
    <row r="442" customFormat="false" ht="12.75" hidden="false" customHeight="false" outlineLevel="0" collapsed="false">
      <c r="D442" s="110"/>
    </row>
    <row r="443" customFormat="false" ht="12.75" hidden="false" customHeight="false" outlineLevel="0" collapsed="false">
      <c r="D443" s="110"/>
    </row>
    <row r="444" customFormat="false" ht="12.75" hidden="false" customHeight="false" outlineLevel="0" collapsed="false">
      <c r="D444" s="110"/>
    </row>
    <row r="445" customFormat="false" ht="12.75" hidden="false" customHeight="false" outlineLevel="0" collapsed="false">
      <c r="D445" s="110"/>
    </row>
    <row r="446" customFormat="false" ht="12.75" hidden="false" customHeight="false" outlineLevel="0" collapsed="false">
      <c r="D446" s="110"/>
    </row>
    <row r="447" customFormat="false" ht="12.75" hidden="false" customHeight="false" outlineLevel="0" collapsed="false">
      <c r="D447" s="110"/>
    </row>
    <row r="448" customFormat="false" ht="12.75" hidden="false" customHeight="false" outlineLevel="0" collapsed="false">
      <c r="D448" s="110"/>
    </row>
    <row r="449" customFormat="false" ht="12.75" hidden="false" customHeight="false" outlineLevel="0" collapsed="false">
      <c r="D449" s="110"/>
    </row>
    <row r="450" customFormat="false" ht="12.75" hidden="false" customHeight="false" outlineLevel="0" collapsed="false">
      <c r="D450" s="110"/>
    </row>
    <row r="451" customFormat="false" ht="12.75" hidden="false" customHeight="false" outlineLevel="0" collapsed="false">
      <c r="D451" s="110"/>
    </row>
    <row r="452" customFormat="false" ht="12.75" hidden="false" customHeight="false" outlineLevel="0" collapsed="false">
      <c r="D452" s="110"/>
    </row>
    <row r="453" customFormat="false" ht="12.75" hidden="false" customHeight="false" outlineLevel="0" collapsed="false">
      <c r="D453" s="110"/>
    </row>
    <row r="454" customFormat="false" ht="12.75" hidden="false" customHeight="false" outlineLevel="0" collapsed="false">
      <c r="D454" s="110"/>
    </row>
    <row r="455" customFormat="false" ht="12.75" hidden="false" customHeight="false" outlineLevel="0" collapsed="false">
      <c r="D455" s="110"/>
    </row>
    <row r="456" customFormat="false" ht="12.75" hidden="false" customHeight="false" outlineLevel="0" collapsed="false">
      <c r="D456" s="110"/>
    </row>
    <row r="457" customFormat="false" ht="12.75" hidden="false" customHeight="false" outlineLevel="0" collapsed="false">
      <c r="D457" s="110"/>
    </row>
    <row r="458" customFormat="false" ht="12.75" hidden="false" customHeight="false" outlineLevel="0" collapsed="false">
      <c r="D458" s="110"/>
    </row>
    <row r="459" customFormat="false" ht="12.75" hidden="false" customHeight="false" outlineLevel="0" collapsed="false">
      <c r="D459" s="110"/>
    </row>
    <row r="460" customFormat="false" ht="12.75" hidden="false" customHeight="false" outlineLevel="0" collapsed="false">
      <c r="D460" s="110"/>
    </row>
    <row r="461" customFormat="false" ht="12.75" hidden="false" customHeight="false" outlineLevel="0" collapsed="false">
      <c r="D461" s="110"/>
    </row>
    <row r="462" customFormat="false" ht="12.75" hidden="false" customHeight="false" outlineLevel="0" collapsed="false">
      <c r="D462" s="110"/>
    </row>
    <row r="463" customFormat="false" ht="12.75" hidden="false" customHeight="false" outlineLevel="0" collapsed="false">
      <c r="D463" s="110"/>
    </row>
    <row r="464" customFormat="false" ht="12.75" hidden="false" customHeight="false" outlineLevel="0" collapsed="false">
      <c r="D464" s="110"/>
    </row>
    <row r="465" customFormat="false" ht="12.75" hidden="false" customHeight="false" outlineLevel="0" collapsed="false">
      <c r="D465" s="110"/>
    </row>
    <row r="466" customFormat="false" ht="12.75" hidden="false" customHeight="false" outlineLevel="0" collapsed="false">
      <c r="D466" s="110"/>
    </row>
    <row r="467" customFormat="false" ht="12.75" hidden="false" customHeight="false" outlineLevel="0" collapsed="false">
      <c r="D467" s="110"/>
    </row>
    <row r="468" customFormat="false" ht="12.75" hidden="false" customHeight="false" outlineLevel="0" collapsed="false">
      <c r="D468" s="110"/>
    </row>
    <row r="469" customFormat="false" ht="12.75" hidden="false" customHeight="false" outlineLevel="0" collapsed="false">
      <c r="D469" s="110"/>
    </row>
    <row r="470" customFormat="false" ht="12.75" hidden="false" customHeight="false" outlineLevel="0" collapsed="false">
      <c r="D470" s="110"/>
    </row>
    <row r="471" customFormat="false" ht="12.75" hidden="false" customHeight="false" outlineLevel="0" collapsed="false">
      <c r="D471" s="110"/>
    </row>
    <row r="472" customFormat="false" ht="12.75" hidden="false" customHeight="false" outlineLevel="0" collapsed="false">
      <c r="D472" s="110"/>
    </row>
    <row r="473" customFormat="false" ht="12.75" hidden="false" customHeight="false" outlineLevel="0" collapsed="false">
      <c r="D473" s="110"/>
    </row>
    <row r="474" customFormat="false" ht="12.75" hidden="false" customHeight="false" outlineLevel="0" collapsed="false">
      <c r="D474" s="110"/>
    </row>
    <row r="475" customFormat="false" ht="12.75" hidden="false" customHeight="false" outlineLevel="0" collapsed="false">
      <c r="D475" s="110"/>
    </row>
    <row r="476" customFormat="false" ht="12.75" hidden="false" customHeight="false" outlineLevel="0" collapsed="false">
      <c r="D476" s="110"/>
    </row>
    <row r="477" customFormat="false" ht="12.75" hidden="false" customHeight="false" outlineLevel="0" collapsed="false">
      <c r="D477" s="110"/>
    </row>
    <row r="478" customFormat="false" ht="12.75" hidden="false" customHeight="false" outlineLevel="0" collapsed="false">
      <c r="D478" s="110"/>
    </row>
    <row r="479" customFormat="false" ht="12.75" hidden="false" customHeight="false" outlineLevel="0" collapsed="false">
      <c r="D479" s="110"/>
    </row>
    <row r="480" customFormat="false" ht="12.75" hidden="false" customHeight="false" outlineLevel="0" collapsed="false">
      <c r="D480" s="110"/>
    </row>
    <row r="481" customFormat="false" ht="12.75" hidden="false" customHeight="false" outlineLevel="0" collapsed="false">
      <c r="D481" s="110"/>
    </row>
    <row r="482" customFormat="false" ht="12.75" hidden="false" customHeight="false" outlineLevel="0" collapsed="false">
      <c r="D482" s="110"/>
    </row>
    <row r="483" customFormat="false" ht="12.75" hidden="false" customHeight="false" outlineLevel="0" collapsed="false">
      <c r="D483" s="110"/>
    </row>
    <row r="484" customFormat="false" ht="12.75" hidden="false" customHeight="false" outlineLevel="0" collapsed="false">
      <c r="D484" s="110"/>
    </row>
    <row r="485" customFormat="false" ht="12.75" hidden="false" customHeight="false" outlineLevel="0" collapsed="false">
      <c r="D485" s="110"/>
    </row>
    <row r="486" customFormat="false" ht="12.75" hidden="false" customHeight="false" outlineLevel="0" collapsed="false">
      <c r="D486" s="110"/>
    </row>
    <row r="487" customFormat="false" ht="12.75" hidden="false" customHeight="false" outlineLevel="0" collapsed="false">
      <c r="D487" s="110"/>
    </row>
    <row r="488" customFormat="false" ht="12.75" hidden="false" customHeight="false" outlineLevel="0" collapsed="false">
      <c r="D488" s="110"/>
    </row>
    <row r="489" customFormat="false" ht="12.75" hidden="false" customHeight="false" outlineLevel="0" collapsed="false">
      <c r="D489" s="110"/>
    </row>
    <row r="490" customFormat="false" ht="12.75" hidden="false" customHeight="false" outlineLevel="0" collapsed="false">
      <c r="D490" s="110"/>
    </row>
    <row r="491" customFormat="false" ht="12.75" hidden="false" customHeight="false" outlineLevel="0" collapsed="false">
      <c r="D491" s="110"/>
    </row>
    <row r="492" customFormat="false" ht="12.75" hidden="false" customHeight="false" outlineLevel="0" collapsed="false">
      <c r="D492" s="110"/>
    </row>
    <row r="493" customFormat="false" ht="12.75" hidden="false" customHeight="false" outlineLevel="0" collapsed="false">
      <c r="D493" s="110"/>
    </row>
    <row r="494" customFormat="false" ht="12.75" hidden="false" customHeight="false" outlineLevel="0" collapsed="false">
      <c r="D494" s="110"/>
    </row>
    <row r="495" customFormat="false" ht="12.75" hidden="false" customHeight="false" outlineLevel="0" collapsed="false">
      <c r="D495" s="110"/>
    </row>
    <row r="496" customFormat="false" ht="12.75" hidden="false" customHeight="false" outlineLevel="0" collapsed="false">
      <c r="D496" s="110"/>
    </row>
    <row r="497" customFormat="false" ht="12.75" hidden="false" customHeight="false" outlineLevel="0" collapsed="false">
      <c r="D497" s="110"/>
    </row>
    <row r="498" customFormat="false" ht="12.75" hidden="false" customHeight="false" outlineLevel="0" collapsed="false">
      <c r="D498" s="110"/>
    </row>
    <row r="499" customFormat="false" ht="12.75" hidden="false" customHeight="false" outlineLevel="0" collapsed="false">
      <c r="D499" s="110"/>
    </row>
    <row r="500" customFormat="false" ht="12.75" hidden="false" customHeight="false" outlineLevel="0" collapsed="false">
      <c r="D500" s="110"/>
    </row>
    <row r="501" customFormat="false" ht="12.75" hidden="false" customHeight="false" outlineLevel="0" collapsed="false">
      <c r="D501" s="110"/>
    </row>
    <row r="502" customFormat="false" ht="12.75" hidden="false" customHeight="false" outlineLevel="0" collapsed="false">
      <c r="D502" s="110"/>
    </row>
    <row r="503" customFormat="false" ht="12.75" hidden="false" customHeight="false" outlineLevel="0" collapsed="false">
      <c r="D503" s="110"/>
    </row>
    <row r="504" customFormat="false" ht="12.75" hidden="false" customHeight="false" outlineLevel="0" collapsed="false">
      <c r="D504" s="110"/>
    </row>
    <row r="505" customFormat="false" ht="12.75" hidden="false" customHeight="false" outlineLevel="0" collapsed="false">
      <c r="D505" s="110"/>
    </row>
    <row r="506" customFormat="false" ht="12.75" hidden="false" customHeight="false" outlineLevel="0" collapsed="false">
      <c r="D506" s="110"/>
    </row>
    <row r="507" customFormat="false" ht="12.75" hidden="false" customHeight="false" outlineLevel="0" collapsed="false">
      <c r="D507" s="110"/>
    </row>
    <row r="508" customFormat="false" ht="12.75" hidden="false" customHeight="false" outlineLevel="0" collapsed="false">
      <c r="D508" s="110"/>
    </row>
    <row r="509" customFormat="false" ht="12.75" hidden="false" customHeight="false" outlineLevel="0" collapsed="false">
      <c r="D509" s="110"/>
    </row>
    <row r="510" customFormat="false" ht="12.75" hidden="false" customHeight="false" outlineLevel="0" collapsed="false">
      <c r="D510" s="110"/>
    </row>
    <row r="511" customFormat="false" ht="12.75" hidden="false" customHeight="false" outlineLevel="0" collapsed="false">
      <c r="D511" s="110"/>
    </row>
    <row r="512" customFormat="false" ht="12.75" hidden="false" customHeight="false" outlineLevel="0" collapsed="false">
      <c r="D512" s="110"/>
    </row>
    <row r="513" customFormat="false" ht="12.75" hidden="false" customHeight="false" outlineLevel="0" collapsed="false">
      <c r="D513" s="110"/>
    </row>
    <row r="514" customFormat="false" ht="12.75" hidden="false" customHeight="false" outlineLevel="0" collapsed="false">
      <c r="D514" s="110"/>
    </row>
    <row r="515" customFormat="false" ht="12.75" hidden="false" customHeight="false" outlineLevel="0" collapsed="false">
      <c r="D515" s="110"/>
    </row>
    <row r="516" customFormat="false" ht="12.75" hidden="false" customHeight="false" outlineLevel="0" collapsed="false">
      <c r="D516" s="110"/>
    </row>
    <row r="517" customFormat="false" ht="12.75" hidden="false" customHeight="false" outlineLevel="0" collapsed="false">
      <c r="D517" s="110"/>
    </row>
    <row r="518" customFormat="false" ht="12.75" hidden="false" customHeight="false" outlineLevel="0" collapsed="false">
      <c r="D518" s="110"/>
    </row>
    <row r="519" customFormat="false" ht="12.75" hidden="false" customHeight="false" outlineLevel="0" collapsed="false">
      <c r="D519" s="110"/>
    </row>
    <row r="520" customFormat="false" ht="12.75" hidden="false" customHeight="false" outlineLevel="0" collapsed="false">
      <c r="D520" s="110"/>
    </row>
    <row r="521" customFormat="false" ht="12.75" hidden="false" customHeight="false" outlineLevel="0" collapsed="false">
      <c r="D521" s="110"/>
    </row>
    <row r="522" customFormat="false" ht="12.75" hidden="false" customHeight="false" outlineLevel="0" collapsed="false">
      <c r="D522" s="110"/>
    </row>
    <row r="523" customFormat="false" ht="12.75" hidden="false" customHeight="false" outlineLevel="0" collapsed="false">
      <c r="D523" s="110"/>
    </row>
    <row r="524" customFormat="false" ht="12.75" hidden="false" customHeight="false" outlineLevel="0" collapsed="false">
      <c r="D524" s="110"/>
    </row>
    <row r="525" customFormat="false" ht="12.75" hidden="false" customHeight="false" outlineLevel="0" collapsed="false">
      <c r="D525" s="110"/>
    </row>
    <row r="526" customFormat="false" ht="12.75" hidden="false" customHeight="false" outlineLevel="0" collapsed="false">
      <c r="D526" s="110"/>
    </row>
    <row r="527" customFormat="false" ht="12.75" hidden="false" customHeight="false" outlineLevel="0" collapsed="false">
      <c r="D527" s="110"/>
    </row>
    <row r="528" customFormat="false" ht="12.75" hidden="false" customHeight="false" outlineLevel="0" collapsed="false">
      <c r="D528" s="110"/>
    </row>
    <row r="529" customFormat="false" ht="12.75" hidden="false" customHeight="false" outlineLevel="0" collapsed="false">
      <c r="D529" s="110"/>
    </row>
    <row r="530" customFormat="false" ht="12.75" hidden="false" customHeight="false" outlineLevel="0" collapsed="false">
      <c r="D530" s="110"/>
    </row>
    <row r="531" customFormat="false" ht="12.75" hidden="false" customHeight="false" outlineLevel="0" collapsed="false">
      <c r="D531" s="110"/>
    </row>
    <row r="532" customFormat="false" ht="12.75" hidden="false" customHeight="false" outlineLevel="0" collapsed="false">
      <c r="D532" s="110"/>
    </row>
    <row r="533" customFormat="false" ht="12.75" hidden="false" customHeight="false" outlineLevel="0" collapsed="false">
      <c r="D533" s="110"/>
    </row>
    <row r="534" customFormat="false" ht="12.75" hidden="false" customHeight="false" outlineLevel="0" collapsed="false">
      <c r="D534" s="110"/>
    </row>
    <row r="535" customFormat="false" ht="12.75" hidden="false" customHeight="false" outlineLevel="0" collapsed="false">
      <c r="D535" s="110"/>
    </row>
    <row r="536" customFormat="false" ht="12.75" hidden="false" customHeight="false" outlineLevel="0" collapsed="false">
      <c r="D536" s="110"/>
    </row>
    <row r="537" customFormat="false" ht="12.75" hidden="false" customHeight="false" outlineLevel="0" collapsed="false">
      <c r="D537" s="110"/>
    </row>
    <row r="538" customFormat="false" ht="12.75" hidden="false" customHeight="false" outlineLevel="0" collapsed="false">
      <c r="D538" s="110"/>
    </row>
    <row r="539" customFormat="false" ht="12.75" hidden="false" customHeight="false" outlineLevel="0" collapsed="false">
      <c r="D539" s="110"/>
    </row>
    <row r="540" customFormat="false" ht="12.75" hidden="false" customHeight="false" outlineLevel="0" collapsed="false">
      <c r="D540" s="110"/>
    </row>
    <row r="541" customFormat="false" ht="12.75" hidden="false" customHeight="false" outlineLevel="0" collapsed="false">
      <c r="D541" s="110"/>
    </row>
    <row r="542" customFormat="false" ht="12.75" hidden="false" customHeight="false" outlineLevel="0" collapsed="false">
      <c r="D542" s="110"/>
    </row>
    <row r="543" customFormat="false" ht="12.75" hidden="false" customHeight="false" outlineLevel="0" collapsed="false">
      <c r="D543" s="110"/>
    </row>
    <row r="544" customFormat="false" ht="12.75" hidden="false" customHeight="false" outlineLevel="0" collapsed="false">
      <c r="D544" s="110"/>
    </row>
    <row r="545" customFormat="false" ht="12.75" hidden="false" customHeight="false" outlineLevel="0" collapsed="false">
      <c r="D545" s="110"/>
    </row>
    <row r="546" customFormat="false" ht="12.75" hidden="false" customHeight="false" outlineLevel="0" collapsed="false">
      <c r="D546" s="110"/>
    </row>
    <row r="547" customFormat="false" ht="12.75" hidden="false" customHeight="false" outlineLevel="0" collapsed="false">
      <c r="D547" s="110"/>
    </row>
    <row r="548" customFormat="false" ht="12.75" hidden="false" customHeight="false" outlineLevel="0" collapsed="false">
      <c r="D548" s="110"/>
    </row>
    <row r="549" customFormat="false" ht="12.75" hidden="false" customHeight="false" outlineLevel="0" collapsed="false">
      <c r="D549" s="110"/>
    </row>
    <row r="550" customFormat="false" ht="12.75" hidden="false" customHeight="false" outlineLevel="0" collapsed="false">
      <c r="D550" s="110"/>
    </row>
    <row r="551" customFormat="false" ht="12.75" hidden="false" customHeight="false" outlineLevel="0" collapsed="false">
      <c r="D551" s="110"/>
    </row>
    <row r="552" customFormat="false" ht="12.75" hidden="false" customHeight="false" outlineLevel="0" collapsed="false">
      <c r="D552" s="110"/>
    </row>
    <row r="553" customFormat="false" ht="12.75" hidden="false" customHeight="false" outlineLevel="0" collapsed="false">
      <c r="D553" s="110"/>
    </row>
    <row r="554" customFormat="false" ht="12.75" hidden="false" customHeight="false" outlineLevel="0" collapsed="false">
      <c r="D554" s="110"/>
    </row>
    <row r="555" customFormat="false" ht="12.75" hidden="false" customHeight="false" outlineLevel="0" collapsed="false">
      <c r="D555" s="110"/>
    </row>
    <row r="556" customFormat="false" ht="12.75" hidden="false" customHeight="false" outlineLevel="0" collapsed="false">
      <c r="D556" s="110"/>
    </row>
    <row r="557" customFormat="false" ht="12.75" hidden="false" customHeight="false" outlineLevel="0" collapsed="false">
      <c r="D557" s="110"/>
    </row>
    <row r="558" customFormat="false" ht="12.75" hidden="false" customHeight="false" outlineLevel="0" collapsed="false">
      <c r="D558" s="110"/>
    </row>
    <row r="559" customFormat="false" ht="12.75" hidden="false" customHeight="false" outlineLevel="0" collapsed="false">
      <c r="D559" s="110"/>
    </row>
    <row r="560" customFormat="false" ht="12.75" hidden="false" customHeight="false" outlineLevel="0" collapsed="false">
      <c r="D560" s="110"/>
    </row>
    <row r="561" customFormat="false" ht="12.75" hidden="false" customHeight="false" outlineLevel="0" collapsed="false">
      <c r="D561" s="110"/>
    </row>
    <row r="562" customFormat="false" ht="12.75" hidden="false" customHeight="false" outlineLevel="0" collapsed="false">
      <c r="D562" s="110"/>
    </row>
    <row r="563" customFormat="false" ht="12.75" hidden="false" customHeight="false" outlineLevel="0" collapsed="false">
      <c r="D563" s="110"/>
    </row>
    <row r="564" customFormat="false" ht="12.75" hidden="false" customHeight="false" outlineLevel="0" collapsed="false">
      <c r="D564" s="110"/>
    </row>
    <row r="565" customFormat="false" ht="12.75" hidden="false" customHeight="false" outlineLevel="0" collapsed="false">
      <c r="D565" s="110"/>
    </row>
    <row r="566" customFormat="false" ht="12.75" hidden="false" customHeight="false" outlineLevel="0" collapsed="false">
      <c r="D566" s="110"/>
    </row>
    <row r="567" customFormat="false" ht="12.75" hidden="false" customHeight="false" outlineLevel="0" collapsed="false">
      <c r="D567" s="110"/>
    </row>
    <row r="568" customFormat="false" ht="12.75" hidden="false" customHeight="false" outlineLevel="0" collapsed="false">
      <c r="D568" s="110"/>
    </row>
    <row r="569" customFormat="false" ht="12.75" hidden="false" customHeight="false" outlineLevel="0" collapsed="false">
      <c r="D569" s="110"/>
    </row>
    <row r="570" customFormat="false" ht="12.75" hidden="false" customHeight="false" outlineLevel="0" collapsed="false">
      <c r="D570" s="110"/>
    </row>
    <row r="571" customFormat="false" ht="12.75" hidden="false" customHeight="false" outlineLevel="0" collapsed="false">
      <c r="D571" s="110"/>
    </row>
    <row r="572" customFormat="false" ht="12.75" hidden="false" customHeight="false" outlineLevel="0" collapsed="false">
      <c r="D572" s="110"/>
    </row>
    <row r="573" customFormat="false" ht="12.75" hidden="false" customHeight="false" outlineLevel="0" collapsed="false">
      <c r="D573" s="110"/>
    </row>
    <row r="574" customFormat="false" ht="12.75" hidden="false" customHeight="false" outlineLevel="0" collapsed="false">
      <c r="D574" s="110"/>
    </row>
    <row r="575" customFormat="false" ht="12.75" hidden="false" customHeight="false" outlineLevel="0" collapsed="false">
      <c r="D575" s="110"/>
    </row>
    <row r="576" customFormat="false" ht="12.75" hidden="false" customHeight="false" outlineLevel="0" collapsed="false">
      <c r="D576" s="110"/>
    </row>
    <row r="577" customFormat="false" ht="12.75" hidden="false" customHeight="false" outlineLevel="0" collapsed="false">
      <c r="D577" s="110"/>
    </row>
    <row r="578" customFormat="false" ht="12.75" hidden="false" customHeight="false" outlineLevel="0" collapsed="false">
      <c r="D578" s="110"/>
    </row>
    <row r="579" customFormat="false" ht="12.75" hidden="false" customHeight="false" outlineLevel="0" collapsed="false">
      <c r="D579" s="110"/>
    </row>
    <row r="580" customFormat="false" ht="12.75" hidden="false" customHeight="false" outlineLevel="0" collapsed="false">
      <c r="D580" s="110"/>
    </row>
    <row r="581" customFormat="false" ht="12.75" hidden="false" customHeight="false" outlineLevel="0" collapsed="false">
      <c r="D581" s="110"/>
    </row>
    <row r="582" customFormat="false" ht="12.75" hidden="false" customHeight="false" outlineLevel="0" collapsed="false">
      <c r="D582" s="110"/>
    </row>
    <row r="583" customFormat="false" ht="12.75" hidden="false" customHeight="false" outlineLevel="0" collapsed="false">
      <c r="D583" s="110"/>
    </row>
    <row r="584" customFormat="false" ht="12.75" hidden="false" customHeight="false" outlineLevel="0" collapsed="false">
      <c r="D584" s="110"/>
    </row>
    <row r="585" customFormat="false" ht="12.75" hidden="false" customHeight="false" outlineLevel="0" collapsed="false">
      <c r="D585" s="110"/>
    </row>
    <row r="586" customFormat="false" ht="12.75" hidden="false" customHeight="false" outlineLevel="0" collapsed="false">
      <c r="D586" s="110"/>
    </row>
    <row r="587" customFormat="false" ht="12.75" hidden="false" customHeight="false" outlineLevel="0" collapsed="false">
      <c r="D587" s="110"/>
    </row>
    <row r="588" customFormat="false" ht="12.75" hidden="false" customHeight="false" outlineLevel="0" collapsed="false">
      <c r="D588" s="110"/>
    </row>
    <row r="589" customFormat="false" ht="12.75" hidden="false" customHeight="false" outlineLevel="0" collapsed="false">
      <c r="D589" s="110"/>
    </row>
    <row r="590" customFormat="false" ht="12.75" hidden="false" customHeight="false" outlineLevel="0" collapsed="false">
      <c r="D590" s="110"/>
    </row>
    <row r="591" customFormat="false" ht="12.75" hidden="false" customHeight="false" outlineLevel="0" collapsed="false">
      <c r="D591" s="110"/>
    </row>
    <row r="592" customFormat="false" ht="12.75" hidden="false" customHeight="false" outlineLevel="0" collapsed="false">
      <c r="D592" s="110"/>
    </row>
    <row r="593" customFormat="false" ht="12.75" hidden="false" customHeight="false" outlineLevel="0" collapsed="false">
      <c r="D593" s="110"/>
    </row>
    <row r="594" customFormat="false" ht="12.75" hidden="false" customHeight="false" outlineLevel="0" collapsed="false">
      <c r="D594" s="110"/>
    </row>
    <row r="595" customFormat="false" ht="12.75" hidden="false" customHeight="false" outlineLevel="0" collapsed="false">
      <c r="D595" s="110"/>
    </row>
    <row r="596" customFormat="false" ht="12.75" hidden="false" customHeight="false" outlineLevel="0" collapsed="false">
      <c r="D596" s="110"/>
    </row>
    <row r="597" customFormat="false" ht="12.75" hidden="false" customHeight="false" outlineLevel="0" collapsed="false">
      <c r="D597" s="110"/>
    </row>
    <row r="598" customFormat="false" ht="12.75" hidden="false" customHeight="false" outlineLevel="0" collapsed="false">
      <c r="D598" s="110"/>
    </row>
    <row r="599" customFormat="false" ht="12.75" hidden="false" customHeight="false" outlineLevel="0" collapsed="false">
      <c r="D599" s="110"/>
    </row>
    <row r="600" customFormat="false" ht="12.75" hidden="false" customHeight="false" outlineLevel="0" collapsed="false">
      <c r="D600" s="110"/>
    </row>
    <row r="601" customFormat="false" ht="12.75" hidden="false" customHeight="false" outlineLevel="0" collapsed="false">
      <c r="D601" s="110"/>
    </row>
    <row r="602" customFormat="false" ht="12.75" hidden="false" customHeight="false" outlineLevel="0" collapsed="false">
      <c r="D602" s="110"/>
    </row>
    <row r="603" customFormat="false" ht="12.75" hidden="false" customHeight="false" outlineLevel="0" collapsed="false">
      <c r="D603" s="110"/>
    </row>
    <row r="604" customFormat="false" ht="12.75" hidden="false" customHeight="false" outlineLevel="0" collapsed="false">
      <c r="D604" s="110"/>
    </row>
    <row r="605" customFormat="false" ht="12.75" hidden="false" customHeight="false" outlineLevel="0" collapsed="false">
      <c r="D605" s="110"/>
    </row>
    <row r="606" customFormat="false" ht="12.75" hidden="false" customHeight="false" outlineLevel="0" collapsed="false">
      <c r="D606" s="110"/>
    </row>
    <row r="607" customFormat="false" ht="12.75" hidden="false" customHeight="false" outlineLevel="0" collapsed="false">
      <c r="D607" s="110"/>
    </row>
    <row r="608" customFormat="false" ht="12.75" hidden="false" customHeight="false" outlineLevel="0" collapsed="false">
      <c r="D608" s="110"/>
    </row>
    <row r="609" customFormat="false" ht="12.75" hidden="false" customHeight="false" outlineLevel="0" collapsed="false">
      <c r="D609" s="110"/>
    </row>
    <row r="610" customFormat="false" ht="12.75" hidden="false" customHeight="false" outlineLevel="0" collapsed="false">
      <c r="D610" s="110"/>
    </row>
    <row r="611" customFormat="false" ht="12.75" hidden="false" customHeight="false" outlineLevel="0" collapsed="false">
      <c r="D611" s="110"/>
    </row>
    <row r="612" customFormat="false" ht="12.75" hidden="false" customHeight="false" outlineLevel="0" collapsed="false">
      <c r="D612" s="110"/>
    </row>
    <row r="613" customFormat="false" ht="12.75" hidden="false" customHeight="false" outlineLevel="0" collapsed="false">
      <c r="D613" s="110"/>
    </row>
    <row r="614" customFormat="false" ht="12.75" hidden="false" customHeight="false" outlineLevel="0" collapsed="false">
      <c r="D614" s="110"/>
    </row>
    <row r="615" customFormat="false" ht="12.75" hidden="false" customHeight="false" outlineLevel="0" collapsed="false">
      <c r="D615" s="110"/>
    </row>
    <row r="616" customFormat="false" ht="12.75" hidden="false" customHeight="false" outlineLevel="0" collapsed="false">
      <c r="D616" s="110"/>
    </row>
    <row r="617" customFormat="false" ht="12.75" hidden="false" customHeight="false" outlineLevel="0" collapsed="false">
      <c r="D617" s="110"/>
    </row>
    <row r="618" customFormat="false" ht="12.75" hidden="false" customHeight="false" outlineLevel="0" collapsed="false">
      <c r="D618" s="110"/>
    </row>
    <row r="619" customFormat="false" ht="12.75" hidden="false" customHeight="false" outlineLevel="0" collapsed="false">
      <c r="D619" s="110"/>
    </row>
    <row r="620" customFormat="false" ht="12.75" hidden="false" customHeight="false" outlineLevel="0" collapsed="false">
      <c r="D620" s="110"/>
    </row>
    <row r="621" customFormat="false" ht="12.75" hidden="false" customHeight="false" outlineLevel="0" collapsed="false">
      <c r="D621" s="110"/>
    </row>
    <row r="622" customFormat="false" ht="12.75" hidden="false" customHeight="false" outlineLevel="0" collapsed="false">
      <c r="D622" s="110"/>
    </row>
    <row r="623" customFormat="false" ht="12.75" hidden="false" customHeight="false" outlineLevel="0" collapsed="false">
      <c r="D623" s="110"/>
    </row>
    <row r="624" customFormat="false" ht="12.75" hidden="false" customHeight="false" outlineLevel="0" collapsed="false">
      <c r="D624" s="110"/>
    </row>
    <row r="625" customFormat="false" ht="12.75" hidden="false" customHeight="false" outlineLevel="0" collapsed="false">
      <c r="D625" s="110"/>
    </row>
    <row r="626" customFormat="false" ht="12.75" hidden="false" customHeight="false" outlineLevel="0" collapsed="false">
      <c r="D626" s="110"/>
    </row>
    <row r="627" customFormat="false" ht="12.75" hidden="false" customHeight="false" outlineLevel="0" collapsed="false">
      <c r="D627" s="110"/>
    </row>
    <row r="628" customFormat="false" ht="12.75" hidden="false" customHeight="false" outlineLevel="0" collapsed="false">
      <c r="D628" s="110"/>
    </row>
    <row r="629" customFormat="false" ht="12.75" hidden="false" customHeight="false" outlineLevel="0" collapsed="false">
      <c r="D629" s="110"/>
    </row>
    <row r="630" customFormat="false" ht="12.75" hidden="false" customHeight="false" outlineLevel="0" collapsed="false">
      <c r="D630" s="110"/>
    </row>
    <row r="631" customFormat="false" ht="12.75" hidden="false" customHeight="false" outlineLevel="0" collapsed="false">
      <c r="D631" s="110"/>
    </row>
    <row r="632" customFormat="false" ht="12.75" hidden="false" customHeight="false" outlineLevel="0" collapsed="false">
      <c r="D632" s="110"/>
    </row>
    <row r="633" customFormat="false" ht="12.75" hidden="false" customHeight="false" outlineLevel="0" collapsed="false">
      <c r="D633" s="110"/>
    </row>
    <row r="634" customFormat="false" ht="12.75" hidden="false" customHeight="false" outlineLevel="0" collapsed="false">
      <c r="D634" s="110"/>
    </row>
    <row r="635" customFormat="false" ht="12.75" hidden="false" customHeight="false" outlineLevel="0" collapsed="false">
      <c r="D635" s="110"/>
    </row>
    <row r="636" customFormat="false" ht="12.75" hidden="false" customHeight="false" outlineLevel="0" collapsed="false">
      <c r="D636" s="110"/>
    </row>
    <row r="637" customFormat="false" ht="12.75" hidden="false" customHeight="false" outlineLevel="0" collapsed="false">
      <c r="D637" s="110"/>
    </row>
    <row r="638" customFormat="false" ht="12.75" hidden="false" customHeight="false" outlineLevel="0" collapsed="false">
      <c r="D638" s="110"/>
    </row>
    <row r="639" customFormat="false" ht="12.75" hidden="false" customHeight="false" outlineLevel="0" collapsed="false">
      <c r="D639" s="110"/>
    </row>
    <row r="640" customFormat="false" ht="12.75" hidden="false" customHeight="false" outlineLevel="0" collapsed="false">
      <c r="D640" s="110"/>
    </row>
    <row r="641" customFormat="false" ht="12.75" hidden="false" customHeight="false" outlineLevel="0" collapsed="false">
      <c r="D641" s="110"/>
    </row>
    <row r="642" customFormat="false" ht="12.75" hidden="false" customHeight="false" outlineLevel="0" collapsed="false">
      <c r="D642" s="110"/>
    </row>
    <row r="643" customFormat="false" ht="12.75" hidden="false" customHeight="false" outlineLevel="0" collapsed="false">
      <c r="D643" s="110"/>
    </row>
    <row r="644" customFormat="false" ht="12.75" hidden="false" customHeight="false" outlineLevel="0" collapsed="false">
      <c r="D644" s="110"/>
    </row>
    <row r="645" customFormat="false" ht="12.75" hidden="false" customHeight="false" outlineLevel="0" collapsed="false">
      <c r="D645" s="110"/>
    </row>
    <row r="646" customFormat="false" ht="12.75" hidden="false" customHeight="false" outlineLevel="0" collapsed="false">
      <c r="D646" s="110"/>
    </row>
    <row r="647" customFormat="false" ht="12.75" hidden="false" customHeight="false" outlineLevel="0" collapsed="false">
      <c r="D647" s="110"/>
    </row>
    <row r="648" customFormat="false" ht="12.75" hidden="false" customHeight="false" outlineLevel="0" collapsed="false">
      <c r="D648" s="110"/>
    </row>
    <row r="649" customFormat="false" ht="12.75" hidden="false" customHeight="false" outlineLevel="0" collapsed="false">
      <c r="D649" s="110"/>
    </row>
    <row r="650" customFormat="false" ht="12.75" hidden="false" customHeight="false" outlineLevel="0" collapsed="false">
      <c r="D650" s="110"/>
    </row>
    <row r="651" customFormat="false" ht="12.75" hidden="false" customHeight="false" outlineLevel="0" collapsed="false">
      <c r="D651" s="110"/>
    </row>
    <row r="652" customFormat="false" ht="12.75" hidden="false" customHeight="false" outlineLevel="0" collapsed="false">
      <c r="D652" s="110"/>
    </row>
    <row r="653" customFormat="false" ht="12.75" hidden="false" customHeight="false" outlineLevel="0" collapsed="false">
      <c r="D653" s="110"/>
    </row>
    <row r="654" customFormat="false" ht="12.75" hidden="false" customHeight="false" outlineLevel="0" collapsed="false">
      <c r="D654" s="110"/>
    </row>
    <row r="655" customFormat="false" ht="12.75" hidden="false" customHeight="false" outlineLevel="0" collapsed="false">
      <c r="D655" s="110"/>
    </row>
    <row r="656" customFormat="false" ht="12.75" hidden="false" customHeight="false" outlineLevel="0" collapsed="false">
      <c r="D656" s="110"/>
    </row>
    <row r="657" customFormat="false" ht="12.75" hidden="false" customHeight="false" outlineLevel="0" collapsed="false">
      <c r="D657" s="110"/>
    </row>
    <row r="658" customFormat="false" ht="12.75" hidden="false" customHeight="false" outlineLevel="0" collapsed="false">
      <c r="D658" s="110"/>
    </row>
    <row r="659" customFormat="false" ht="12.75" hidden="false" customHeight="false" outlineLevel="0" collapsed="false">
      <c r="D659" s="110"/>
    </row>
    <row r="660" customFormat="false" ht="12.75" hidden="false" customHeight="false" outlineLevel="0" collapsed="false">
      <c r="D660" s="110"/>
    </row>
    <row r="661" customFormat="false" ht="12.75" hidden="false" customHeight="false" outlineLevel="0" collapsed="false">
      <c r="D661" s="110"/>
    </row>
    <row r="662" customFormat="false" ht="12.75" hidden="false" customHeight="false" outlineLevel="0" collapsed="false">
      <c r="D662" s="110"/>
    </row>
    <row r="663" customFormat="false" ht="12.75" hidden="false" customHeight="false" outlineLevel="0" collapsed="false">
      <c r="D663" s="110"/>
    </row>
    <row r="664" customFormat="false" ht="12.75" hidden="false" customHeight="false" outlineLevel="0" collapsed="false">
      <c r="D664" s="110"/>
    </row>
    <row r="665" customFormat="false" ht="12.75" hidden="false" customHeight="false" outlineLevel="0" collapsed="false">
      <c r="D665" s="110"/>
    </row>
    <row r="666" customFormat="false" ht="12.75" hidden="false" customHeight="false" outlineLevel="0" collapsed="false">
      <c r="D666" s="110"/>
    </row>
    <row r="667" customFormat="false" ht="12.75" hidden="false" customHeight="false" outlineLevel="0" collapsed="false">
      <c r="D667" s="110"/>
    </row>
    <row r="668" customFormat="false" ht="12.75" hidden="false" customHeight="false" outlineLevel="0" collapsed="false">
      <c r="D668" s="110"/>
    </row>
    <row r="669" customFormat="false" ht="12.75" hidden="false" customHeight="false" outlineLevel="0" collapsed="false">
      <c r="D669" s="110"/>
    </row>
    <row r="670" customFormat="false" ht="12.75" hidden="false" customHeight="false" outlineLevel="0" collapsed="false">
      <c r="D670" s="110"/>
    </row>
    <row r="671" customFormat="false" ht="12.75" hidden="false" customHeight="false" outlineLevel="0" collapsed="false">
      <c r="D671" s="110"/>
    </row>
    <row r="672" customFormat="false" ht="12.75" hidden="false" customHeight="false" outlineLevel="0" collapsed="false">
      <c r="D672" s="110"/>
    </row>
    <row r="673" customFormat="false" ht="12.75" hidden="false" customHeight="false" outlineLevel="0" collapsed="false">
      <c r="D673" s="110"/>
    </row>
    <row r="674" customFormat="false" ht="12.75" hidden="false" customHeight="false" outlineLevel="0" collapsed="false">
      <c r="D674" s="110"/>
    </row>
    <row r="675" customFormat="false" ht="12.75" hidden="false" customHeight="false" outlineLevel="0" collapsed="false">
      <c r="D675" s="110"/>
    </row>
    <row r="676" customFormat="false" ht="12.75" hidden="false" customHeight="false" outlineLevel="0" collapsed="false">
      <c r="D676" s="110"/>
    </row>
    <row r="677" customFormat="false" ht="12.75" hidden="false" customHeight="false" outlineLevel="0" collapsed="false">
      <c r="D677" s="110"/>
    </row>
    <row r="678" customFormat="false" ht="12.75" hidden="false" customHeight="false" outlineLevel="0" collapsed="false">
      <c r="D678" s="110"/>
    </row>
    <row r="679" customFormat="false" ht="12.75" hidden="false" customHeight="false" outlineLevel="0" collapsed="false">
      <c r="D679" s="110"/>
    </row>
    <row r="680" customFormat="false" ht="12.75" hidden="false" customHeight="false" outlineLevel="0" collapsed="false">
      <c r="D680" s="110"/>
    </row>
    <row r="681" customFormat="false" ht="12.75" hidden="false" customHeight="false" outlineLevel="0" collapsed="false">
      <c r="D681" s="110"/>
    </row>
    <row r="682" customFormat="false" ht="12.75" hidden="false" customHeight="false" outlineLevel="0" collapsed="false">
      <c r="D682" s="110"/>
    </row>
    <row r="683" customFormat="false" ht="12.75" hidden="false" customHeight="false" outlineLevel="0" collapsed="false">
      <c r="D683" s="110"/>
    </row>
    <row r="684" customFormat="false" ht="12.75" hidden="false" customHeight="false" outlineLevel="0" collapsed="false">
      <c r="D684" s="110"/>
    </row>
    <row r="685" customFormat="false" ht="12.75" hidden="false" customHeight="false" outlineLevel="0" collapsed="false">
      <c r="D685" s="110"/>
    </row>
    <row r="686" customFormat="false" ht="12.75" hidden="false" customHeight="false" outlineLevel="0" collapsed="false">
      <c r="D686" s="110"/>
    </row>
    <row r="687" customFormat="false" ht="12.75" hidden="false" customHeight="false" outlineLevel="0" collapsed="false">
      <c r="D687" s="110"/>
    </row>
    <row r="688" customFormat="false" ht="12.75" hidden="false" customHeight="false" outlineLevel="0" collapsed="false">
      <c r="D688" s="110"/>
    </row>
    <row r="689" customFormat="false" ht="12.75" hidden="false" customHeight="false" outlineLevel="0" collapsed="false">
      <c r="D689" s="110"/>
    </row>
    <row r="690" customFormat="false" ht="12.75" hidden="false" customHeight="false" outlineLevel="0" collapsed="false">
      <c r="D690" s="110"/>
    </row>
    <row r="691" customFormat="false" ht="12.75" hidden="false" customHeight="false" outlineLevel="0" collapsed="false">
      <c r="D691" s="110"/>
    </row>
    <row r="692" customFormat="false" ht="12.75" hidden="false" customHeight="false" outlineLevel="0" collapsed="false">
      <c r="D692" s="110"/>
    </row>
    <row r="693" customFormat="false" ht="12.75" hidden="false" customHeight="false" outlineLevel="0" collapsed="false">
      <c r="D693" s="110"/>
    </row>
    <row r="694" customFormat="false" ht="12.75" hidden="false" customHeight="false" outlineLevel="0" collapsed="false">
      <c r="D694" s="110"/>
    </row>
    <row r="695" customFormat="false" ht="12.75" hidden="false" customHeight="false" outlineLevel="0" collapsed="false">
      <c r="D695" s="110"/>
    </row>
    <row r="696" customFormat="false" ht="12.75" hidden="false" customHeight="false" outlineLevel="0" collapsed="false">
      <c r="D696" s="110"/>
    </row>
    <row r="697" customFormat="false" ht="12.75" hidden="false" customHeight="false" outlineLevel="0" collapsed="false">
      <c r="D697" s="110"/>
    </row>
    <row r="698" customFormat="false" ht="12.75" hidden="false" customHeight="false" outlineLevel="0" collapsed="false">
      <c r="D698" s="110"/>
    </row>
    <row r="699" customFormat="false" ht="12.75" hidden="false" customHeight="false" outlineLevel="0" collapsed="false">
      <c r="D699" s="110"/>
    </row>
    <row r="700" customFormat="false" ht="12.75" hidden="false" customHeight="false" outlineLevel="0" collapsed="false">
      <c r="D700" s="110"/>
    </row>
    <row r="701" customFormat="false" ht="12.75" hidden="false" customHeight="false" outlineLevel="0" collapsed="false">
      <c r="D701" s="110"/>
    </row>
    <row r="702" customFormat="false" ht="12.75" hidden="false" customHeight="false" outlineLevel="0" collapsed="false">
      <c r="D702" s="110"/>
    </row>
    <row r="703" customFormat="false" ht="12.75" hidden="false" customHeight="false" outlineLevel="0" collapsed="false">
      <c r="D703" s="110"/>
    </row>
    <row r="704" customFormat="false" ht="12.75" hidden="false" customHeight="false" outlineLevel="0" collapsed="false">
      <c r="D704" s="110"/>
    </row>
    <row r="705" customFormat="false" ht="12.75" hidden="false" customHeight="false" outlineLevel="0" collapsed="false">
      <c r="D705" s="110"/>
    </row>
    <row r="706" customFormat="false" ht="12.75" hidden="false" customHeight="false" outlineLevel="0" collapsed="false">
      <c r="D706" s="110"/>
    </row>
    <row r="707" customFormat="false" ht="12.75" hidden="false" customHeight="false" outlineLevel="0" collapsed="false">
      <c r="D707" s="110"/>
    </row>
    <row r="708" customFormat="false" ht="12.75" hidden="false" customHeight="false" outlineLevel="0" collapsed="false">
      <c r="D708" s="110"/>
    </row>
    <row r="709" customFormat="false" ht="12.75" hidden="false" customHeight="false" outlineLevel="0" collapsed="false">
      <c r="D709" s="110"/>
    </row>
    <row r="710" customFormat="false" ht="12.75" hidden="false" customHeight="false" outlineLevel="0" collapsed="false">
      <c r="D710" s="110"/>
    </row>
    <row r="711" customFormat="false" ht="12.75" hidden="false" customHeight="false" outlineLevel="0" collapsed="false">
      <c r="D711" s="110"/>
    </row>
    <row r="712" customFormat="false" ht="12.75" hidden="false" customHeight="false" outlineLevel="0" collapsed="false">
      <c r="D712" s="110"/>
    </row>
    <row r="713" customFormat="false" ht="12.75" hidden="false" customHeight="false" outlineLevel="0" collapsed="false">
      <c r="D713" s="110"/>
    </row>
    <row r="714" customFormat="false" ht="12.75" hidden="false" customHeight="false" outlineLevel="0" collapsed="false">
      <c r="D714" s="110"/>
    </row>
    <row r="715" customFormat="false" ht="12.75" hidden="false" customHeight="false" outlineLevel="0" collapsed="false">
      <c r="D715" s="110"/>
    </row>
    <row r="716" customFormat="false" ht="12.75" hidden="false" customHeight="false" outlineLevel="0" collapsed="false">
      <c r="D716" s="110"/>
    </row>
    <row r="717" customFormat="false" ht="12.75" hidden="false" customHeight="false" outlineLevel="0" collapsed="false">
      <c r="D717" s="110"/>
    </row>
    <row r="718" customFormat="false" ht="12.75" hidden="false" customHeight="false" outlineLevel="0" collapsed="false">
      <c r="D718" s="110"/>
    </row>
    <row r="719" customFormat="false" ht="12.75" hidden="false" customHeight="false" outlineLevel="0" collapsed="false">
      <c r="D719" s="110"/>
    </row>
    <row r="720" customFormat="false" ht="12.75" hidden="false" customHeight="false" outlineLevel="0" collapsed="false">
      <c r="D720" s="110"/>
    </row>
    <row r="721" customFormat="false" ht="12.75" hidden="false" customHeight="false" outlineLevel="0" collapsed="false">
      <c r="D721" s="110"/>
    </row>
    <row r="722" customFormat="false" ht="12.75" hidden="false" customHeight="false" outlineLevel="0" collapsed="false">
      <c r="D722" s="110"/>
    </row>
    <row r="723" customFormat="false" ht="12.75" hidden="false" customHeight="false" outlineLevel="0" collapsed="false">
      <c r="D723" s="110"/>
    </row>
    <row r="724" customFormat="false" ht="12.75" hidden="false" customHeight="false" outlineLevel="0" collapsed="false">
      <c r="D724" s="110"/>
    </row>
    <row r="725" customFormat="false" ht="12.75" hidden="false" customHeight="false" outlineLevel="0" collapsed="false">
      <c r="D725" s="110"/>
    </row>
    <row r="726" customFormat="false" ht="12.75" hidden="false" customHeight="false" outlineLevel="0" collapsed="false">
      <c r="D726" s="110"/>
    </row>
    <row r="727" customFormat="false" ht="12.75" hidden="false" customHeight="false" outlineLevel="0" collapsed="false">
      <c r="D727" s="110"/>
    </row>
    <row r="728" customFormat="false" ht="12.75" hidden="false" customHeight="false" outlineLevel="0" collapsed="false">
      <c r="D728" s="110"/>
    </row>
    <row r="729" customFormat="false" ht="12.75" hidden="false" customHeight="false" outlineLevel="0" collapsed="false">
      <c r="D729" s="110"/>
    </row>
    <row r="730" customFormat="false" ht="12.75" hidden="false" customHeight="false" outlineLevel="0" collapsed="false">
      <c r="D730" s="110"/>
    </row>
    <row r="731" customFormat="false" ht="12.75" hidden="false" customHeight="false" outlineLevel="0" collapsed="false">
      <c r="D731" s="110"/>
    </row>
    <row r="732" customFormat="false" ht="12.75" hidden="false" customHeight="false" outlineLevel="0" collapsed="false">
      <c r="D732" s="110"/>
    </row>
    <row r="733" customFormat="false" ht="12.75" hidden="false" customHeight="false" outlineLevel="0" collapsed="false">
      <c r="D733" s="110"/>
    </row>
    <row r="734" customFormat="false" ht="12.75" hidden="false" customHeight="false" outlineLevel="0" collapsed="false">
      <c r="D734" s="110"/>
    </row>
    <row r="735" customFormat="false" ht="12.75" hidden="false" customHeight="false" outlineLevel="0" collapsed="false">
      <c r="D735" s="110"/>
    </row>
    <row r="736" customFormat="false" ht="12.75" hidden="false" customHeight="false" outlineLevel="0" collapsed="false">
      <c r="D736" s="110"/>
    </row>
    <row r="737" customFormat="false" ht="12.75" hidden="false" customHeight="false" outlineLevel="0" collapsed="false">
      <c r="D737" s="110"/>
    </row>
    <row r="738" customFormat="false" ht="12.75" hidden="false" customHeight="false" outlineLevel="0" collapsed="false">
      <c r="D738" s="110"/>
    </row>
    <row r="739" customFormat="false" ht="12.75" hidden="false" customHeight="false" outlineLevel="0" collapsed="false">
      <c r="D739" s="110"/>
    </row>
    <row r="740" customFormat="false" ht="12.75" hidden="false" customHeight="false" outlineLevel="0" collapsed="false">
      <c r="D740" s="110"/>
    </row>
    <row r="741" customFormat="false" ht="12.75" hidden="false" customHeight="false" outlineLevel="0" collapsed="false">
      <c r="D741" s="110"/>
    </row>
    <row r="742" customFormat="false" ht="12.75" hidden="false" customHeight="false" outlineLevel="0" collapsed="false">
      <c r="D742" s="110"/>
    </row>
    <row r="743" customFormat="false" ht="12.75" hidden="false" customHeight="false" outlineLevel="0" collapsed="false">
      <c r="D743" s="110"/>
    </row>
    <row r="744" customFormat="false" ht="12.75" hidden="false" customHeight="false" outlineLevel="0" collapsed="false">
      <c r="D744" s="110"/>
    </row>
    <row r="745" customFormat="false" ht="12.75" hidden="false" customHeight="false" outlineLevel="0" collapsed="false">
      <c r="D745" s="110"/>
    </row>
    <row r="746" customFormat="false" ht="12.75" hidden="false" customHeight="false" outlineLevel="0" collapsed="false">
      <c r="D746" s="110"/>
    </row>
    <row r="747" customFormat="false" ht="12.75" hidden="false" customHeight="false" outlineLevel="0" collapsed="false">
      <c r="D747" s="110"/>
    </row>
    <row r="748" customFormat="false" ht="12.75" hidden="false" customHeight="false" outlineLevel="0" collapsed="false">
      <c r="D748" s="110"/>
    </row>
    <row r="749" customFormat="false" ht="12.75" hidden="false" customHeight="false" outlineLevel="0" collapsed="false">
      <c r="D749" s="110"/>
    </row>
    <row r="750" customFormat="false" ht="12.75" hidden="false" customHeight="false" outlineLevel="0" collapsed="false">
      <c r="D750" s="110"/>
    </row>
    <row r="751" customFormat="false" ht="12.75" hidden="false" customHeight="false" outlineLevel="0" collapsed="false">
      <c r="D751" s="110"/>
    </row>
    <row r="752" customFormat="false" ht="12.75" hidden="false" customHeight="false" outlineLevel="0" collapsed="false">
      <c r="D752" s="110"/>
    </row>
    <row r="753" customFormat="false" ht="12.75" hidden="false" customHeight="false" outlineLevel="0" collapsed="false">
      <c r="D753" s="110"/>
    </row>
    <row r="754" customFormat="false" ht="12.75" hidden="false" customHeight="false" outlineLevel="0" collapsed="false">
      <c r="D754" s="110"/>
    </row>
    <row r="755" customFormat="false" ht="12.75" hidden="false" customHeight="false" outlineLevel="0" collapsed="false">
      <c r="D755" s="110"/>
    </row>
    <row r="756" customFormat="false" ht="12.75" hidden="false" customHeight="false" outlineLevel="0" collapsed="false">
      <c r="D756" s="110"/>
    </row>
    <row r="757" customFormat="false" ht="12.75" hidden="false" customHeight="false" outlineLevel="0" collapsed="false">
      <c r="D757" s="110"/>
    </row>
    <row r="758" customFormat="false" ht="12.75" hidden="false" customHeight="false" outlineLevel="0" collapsed="false">
      <c r="D758" s="110"/>
    </row>
    <row r="759" customFormat="false" ht="12.75" hidden="false" customHeight="false" outlineLevel="0" collapsed="false">
      <c r="D759" s="110"/>
    </row>
    <row r="760" customFormat="false" ht="12.75" hidden="false" customHeight="false" outlineLevel="0" collapsed="false">
      <c r="D760" s="110"/>
    </row>
    <row r="761" customFormat="false" ht="12.75" hidden="false" customHeight="false" outlineLevel="0" collapsed="false">
      <c r="D761" s="110"/>
    </row>
    <row r="762" customFormat="false" ht="12.75" hidden="false" customHeight="false" outlineLevel="0" collapsed="false">
      <c r="D762" s="110"/>
    </row>
    <row r="763" customFormat="false" ht="12.75" hidden="false" customHeight="false" outlineLevel="0" collapsed="false">
      <c r="D763" s="110"/>
    </row>
    <row r="764" customFormat="false" ht="12.75" hidden="false" customHeight="false" outlineLevel="0" collapsed="false">
      <c r="D764" s="110"/>
    </row>
    <row r="765" customFormat="false" ht="12.75" hidden="false" customHeight="false" outlineLevel="0" collapsed="false">
      <c r="D765" s="110"/>
    </row>
    <row r="766" customFormat="false" ht="12.75" hidden="false" customHeight="false" outlineLevel="0" collapsed="false">
      <c r="D766" s="110"/>
    </row>
    <row r="767" customFormat="false" ht="12.75" hidden="false" customHeight="false" outlineLevel="0" collapsed="false">
      <c r="D767" s="110"/>
    </row>
    <row r="768" customFormat="false" ht="12.75" hidden="false" customHeight="false" outlineLevel="0" collapsed="false">
      <c r="D768" s="110"/>
    </row>
    <row r="769" customFormat="false" ht="12.75" hidden="false" customHeight="false" outlineLevel="0" collapsed="false">
      <c r="D769" s="110"/>
    </row>
    <row r="770" customFormat="false" ht="12.75" hidden="false" customHeight="false" outlineLevel="0" collapsed="false">
      <c r="D770" s="110"/>
    </row>
    <row r="771" customFormat="false" ht="12.75" hidden="false" customHeight="false" outlineLevel="0" collapsed="false">
      <c r="D771" s="110"/>
    </row>
    <row r="772" customFormat="false" ht="12.75" hidden="false" customHeight="false" outlineLevel="0" collapsed="false">
      <c r="D772" s="110"/>
    </row>
    <row r="773" customFormat="false" ht="12.75" hidden="false" customHeight="false" outlineLevel="0" collapsed="false">
      <c r="D773" s="110"/>
    </row>
    <row r="774" customFormat="false" ht="12.75" hidden="false" customHeight="false" outlineLevel="0" collapsed="false">
      <c r="D774" s="110"/>
    </row>
    <row r="775" customFormat="false" ht="12.75" hidden="false" customHeight="false" outlineLevel="0" collapsed="false">
      <c r="D775" s="110"/>
    </row>
    <row r="776" customFormat="false" ht="12.75" hidden="false" customHeight="false" outlineLevel="0" collapsed="false">
      <c r="D776" s="110"/>
    </row>
    <row r="777" customFormat="false" ht="12.75" hidden="false" customHeight="false" outlineLevel="0" collapsed="false">
      <c r="D777" s="110"/>
    </row>
    <row r="778" customFormat="false" ht="12.75" hidden="false" customHeight="false" outlineLevel="0" collapsed="false">
      <c r="D778" s="110"/>
    </row>
    <row r="779" customFormat="false" ht="12.75" hidden="false" customHeight="false" outlineLevel="0" collapsed="false">
      <c r="D779" s="110"/>
    </row>
    <row r="780" customFormat="false" ht="12.75" hidden="false" customHeight="false" outlineLevel="0" collapsed="false">
      <c r="D780" s="110"/>
    </row>
    <row r="781" customFormat="false" ht="12.75" hidden="false" customHeight="false" outlineLevel="0" collapsed="false">
      <c r="D781" s="110"/>
    </row>
    <row r="782" customFormat="false" ht="12.75" hidden="false" customHeight="false" outlineLevel="0" collapsed="false">
      <c r="D782" s="110"/>
    </row>
    <row r="783" customFormat="false" ht="12.75" hidden="false" customHeight="false" outlineLevel="0" collapsed="false">
      <c r="D783" s="110"/>
    </row>
    <row r="784" customFormat="false" ht="12.75" hidden="false" customHeight="false" outlineLevel="0" collapsed="false">
      <c r="D784" s="110"/>
    </row>
    <row r="785" customFormat="false" ht="12.75" hidden="false" customHeight="false" outlineLevel="0" collapsed="false">
      <c r="D785" s="110"/>
    </row>
    <row r="786" customFormat="false" ht="12.75" hidden="false" customHeight="false" outlineLevel="0" collapsed="false">
      <c r="D786" s="110"/>
    </row>
    <row r="787" customFormat="false" ht="12.75" hidden="false" customHeight="false" outlineLevel="0" collapsed="false">
      <c r="D787" s="110"/>
    </row>
    <row r="788" customFormat="false" ht="12.75" hidden="false" customHeight="false" outlineLevel="0" collapsed="false">
      <c r="D788" s="110"/>
    </row>
    <row r="789" customFormat="false" ht="12.75" hidden="false" customHeight="false" outlineLevel="0" collapsed="false">
      <c r="D789" s="110"/>
    </row>
    <row r="790" customFormat="false" ht="12.75" hidden="false" customHeight="false" outlineLevel="0" collapsed="false">
      <c r="D790" s="110"/>
    </row>
    <row r="791" customFormat="false" ht="12.75" hidden="false" customHeight="false" outlineLevel="0" collapsed="false">
      <c r="D791" s="110"/>
    </row>
    <row r="792" customFormat="false" ht="12.75" hidden="false" customHeight="false" outlineLevel="0" collapsed="false">
      <c r="D792" s="110"/>
    </row>
    <row r="793" customFormat="false" ht="12.75" hidden="false" customHeight="false" outlineLevel="0" collapsed="false">
      <c r="D793" s="110"/>
    </row>
    <row r="794" customFormat="false" ht="12.75" hidden="false" customHeight="false" outlineLevel="0" collapsed="false">
      <c r="D794" s="110"/>
    </row>
    <row r="795" customFormat="false" ht="12.75" hidden="false" customHeight="false" outlineLevel="0" collapsed="false">
      <c r="D795" s="110"/>
    </row>
    <row r="796" customFormat="false" ht="12.75" hidden="false" customHeight="false" outlineLevel="0" collapsed="false">
      <c r="D796" s="110"/>
    </row>
    <row r="797" customFormat="false" ht="12.75" hidden="false" customHeight="false" outlineLevel="0" collapsed="false">
      <c r="D797" s="110"/>
    </row>
    <row r="798" customFormat="false" ht="12.75" hidden="false" customHeight="false" outlineLevel="0" collapsed="false">
      <c r="D798" s="110"/>
    </row>
    <row r="799" customFormat="false" ht="12.75" hidden="false" customHeight="false" outlineLevel="0" collapsed="false">
      <c r="D799" s="110"/>
    </row>
    <row r="800" customFormat="false" ht="12.75" hidden="false" customHeight="false" outlineLevel="0" collapsed="false">
      <c r="D800" s="110"/>
    </row>
    <row r="801" customFormat="false" ht="12.75" hidden="false" customHeight="false" outlineLevel="0" collapsed="false">
      <c r="D801" s="110"/>
    </row>
    <row r="802" customFormat="false" ht="12.75" hidden="false" customHeight="false" outlineLevel="0" collapsed="false">
      <c r="D802" s="110"/>
    </row>
    <row r="803" customFormat="false" ht="12.75" hidden="false" customHeight="false" outlineLevel="0" collapsed="false">
      <c r="D803" s="110"/>
    </row>
    <row r="804" customFormat="false" ht="12.75" hidden="false" customHeight="false" outlineLevel="0" collapsed="false">
      <c r="D804" s="110"/>
    </row>
    <row r="805" customFormat="false" ht="12.75" hidden="false" customHeight="false" outlineLevel="0" collapsed="false">
      <c r="D805" s="110"/>
    </row>
    <row r="806" customFormat="false" ht="12.75" hidden="false" customHeight="false" outlineLevel="0" collapsed="false">
      <c r="D806" s="110"/>
    </row>
    <row r="807" customFormat="false" ht="12.75" hidden="false" customHeight="false" outlineLevel="0" collapsed="false">
      <c r="D807" s="110"/>
    </row>
    <row r="808" customFormat="false" ht="12.75" hidden="false" customHeight="false" outlineLevel="0" collapsed="false">
      <c r="D808" s="110"/>
    </row>
    <row r="809" customFormat="false" ht="12.75" hidden="false" customHeight="false" outlineLevel="0" collapsed="false">
      <c r="D809" s="110"/>
    </row>
    <row r="810" customFormat="false" ht="12.75" hidden="false" customHeight="false" outlineLevel="0" collapsed="false">
      <c r="D810" s="110"/>
    </row>
    <row r="811" customFormat="false" ht="12.75" hidden="false" customHeight="false" outlineLevel="0" collapsed="false">
      <c r="D811" s="110"/>
    </row>
    <row r="812" customFormat="false" ht="12.75" hidden="false" customHeight="false" outlineLevel="0" collapsed="false">
      <c r="D812" s="110"/>
    </row>
    <row r="813" customFormat="false" ht="12.75" hidden="false" customHeight="false" outlineLevel="0" collapsed="false">
      <c r="D813" s="110"/>
    </row>
    <row r="814" customFormat="false" ht="12.75" hidden="false" customHeight="false" outlineLevel="0" collapsed="false">
      <c r="D814" s="110"/>
    </row>
    <row r="815" customFormat="false" ht="12.75" hidden="false" customHeight="false" outlineLevel="0" collapsed="false">
      <c r="D815" s="110"/>
    </row>
    <row r="816" customFormat="false" ht="12.75" hidden="false" customHeight="false" outlineLevel="0" collapsed="false">
      <c r="D816" s="110"/>
    </row>
    <row r="817" customFormat="false" ht="12.75" hidden="false" customHeight="false" outlineLevel="0" collapsed="false">
      <c r="D817" s="110"/>
    </row>
    <row r="818" customFormat="false" ht="12.75" hidden="false" customHeight="false" outlineLevel="0" collapsed="false">
      <c r="D818" s="110"/>
    </row>
    <row r="819" customFormat="false" ht="12.75" hidden="false" customHeight="false" outlineLevel="0" collapsed="false">
      <c r="D819" s="110"/>
    </row>
    <row r="820" customFormat="false" ht="12.75" hidden="false" customHeight="false" outlineLevel="0" collapsed="false">
      <c r="D820" s="110"/>
    </row>
    <row r="821" customFormat="false" ht="12.75" hidden="false" customHeight="false" outlineLevel="0" collapsed="false">
      <c r="D821" s="110"/>
    </row>
    <row r="822" customFormat="false" ht="12.75" hidden="false" customHeight="false" outlineLevel="0" collapsed="false">
      <c r="D822" s="110"/>
    </row>
    <row r="823" customFormat="false" ht="12.75" hidden="false" customHeight="false" outlineLevel="0" collapsed="false">
      <c r="D823" s="110"/>
    </row>
    <row r="824" customFormat="false" ht="12.75" hidden="false" customHeight="false" outlineLevel="0" collapsed="false">
      <c r="D824" s="110"/>
    </row>
    <row r="825" customFormat="false" ht="12.75" hidden="false" customHeight="false" outlineLevel="0" collapsed="false">
      <c r="D825" s="110"/>
    </row>
    <row r="826" customFormat="false" ht="12.75" hidden="false" customHeight="false" outlineLevel="0" collapsed="false">
      <c r="D826" s="110"/>
    </row>
    <row r="827" customFormat="false" ht="12.75" hidden="false" customHeight="false" outlineLevel="0" collapsed="false">
      <c r="D827" s="110"/>
    </row>
    <row r="828" customFormat="false" ht="12.75" hidden="false" customHeight="false" outlineLevel="0" collapsed="false">
      <c r="D828" s="110"/>
    </row>
    <row r="829" customFormat="false" ht="12.75" hidden="false" customHeight="false" outlineLevel="0" collapsed="false">
      <c r="D829" s="110"/>
    </row>
    <row r="830" customFormat="false" ht="12.75" hidden="false" customHeight="false" outlineLevel="0" collapsed="false">
      <c r="D830" s="110"/>
    </row>
    <row r="831" customFormat="false" ht="12.75" hidden="false" customHeight="false" outlineLevel="0" collapsed="false">
      <c r="D831" s="110"/>
    </row>
    <row r="832" customFormat="false" ht="12.75" hidden="false" customHeight="false" outlineLevel="0" collapsed="false">
      <c r="D832" s="110"/>
    </row>
    <row r="833" customFormat="false" ht="12.75" hidden="false" customHeight="false" outlineLevel="0" collapsed="false">
      <c r="D833" s="110"/>
    </row>
    <row r="834" customFormat="false" ht="12.75" hidden="false" customHeight="false" outlineLevel="0" collapsed="false">
      <c r="D834" s="110"/>
    </row>
    <row r="835" customFormat="false" ht="12.75" hidden="false" customHeight="false" outlineLevel="0" collapsed="false">
      <c r="D835" s="110"/>
    </row>
    <row r="836" customFormat="false" ht="12.75" hidden="false" customHeight="false" outlineLevel="0" collapsed="false">
      <c r="D836" s="110"/>
    </row>
    <row r="837" customFormat="false" ht="12.75" hidden="false" customHeight="false" outlineLevel="0" collapsed="false">
      <c r="D837" s="110"/>
    </row>
    <row r="838" customFormat="false" ht="12.75" hidden="false" customHeight="false" outlineLevel="0" collapsed="false">
      <c r="D838" s="110"/>
    </row>
    <row r="839" customFormat="false" ht="12.75" hidden="false" customHeight="false" outlineLevel="0" collapsed="false">
      <c r="D839" s="110"/>
    </row>
    <row r="840" customFormat="false" ht="12.75" hidden="false" customHeight="false" outlineLevel="0" collapsed="false">
      <c r="D840" s="110"/>
    </row>
    <row r="841" customFormat="false" ht="12.75" hidden="false" customHeight="false" outlineLevel="0" collapsed="false">
      <c r="D841" s="110"/>
    </row>
    <row r="842" customFormat="false" ht="12.75" hidden="false" customHeight="false" outlineLevel="0" collapsed="false">
      <c r="D842" s="110"/>
    </row>
    <row r="843" customFormat="false" ht="12.75" hidden="false" customHeight="false" outlineLevel="0" collapsed="false">
      <c r="D843" s="110"/>
    </row>
    <row r="844" customFormat="false" ht="12.75" hidden="false" customHeight="false" outlineLevel="0" collapsed="false">
      <c r="D844" s="110"/>
    </row>
    <row r="845" customFormat="false" ht="12.75" hidden="false" customHeight="false" outlineLevel="0" collapsed="false">
      <c r="D845" s="110"/>
    </row>
    <row r="846" customFormat="false" ht="12.75" hidden="false" customHeight="false" outlineLevel="0" collapsed="false">
      <c r="D846" s="110"/>
    </row>
    <row r="847" customFormat="false" ht="12.75" hidden="false" customHeight="false" outlineLevel="0" collapsed="false">
      <c r="D847" s="110"/>
    </row>
    <row r="848" customFormat="false" ht="12.75" hidden="false" customHeight="false" outlineLevel="0" collapsed="false">
      <c r="D848" s="110"/>
    </row>
    <row r="849" customFormat="false" ht="12.75" hidden="false" customHeight="false" outlineLevel="0" collapsed="false">
      <c r="D849" s="110"/>
    </row>
    <row r="850" customFormat="false" ht="12.75" hidden="false" customHeight="false" outlineLevel="0" collapsed="false">
      <c r="D850" s="110"/>
    </row>
    <row r="851" customFormat="false" ht="12.75" hidden="false" customHeight="false" outlineLevel="0" collapsed="false">
      <c r="D851" s="110"/>
    </row>
    <row r="852" customFormat="false" ht="12.75" hidden="false" customHeight="false" outlineLevel="0" collapsed="false">
      <c r="D852" s="110"/>
    </row>
    <row r="853" customFormat="false" ht="12.75" hidden="false" customHeight="false" outlineLevel="0" collapsed="false">
      <c r="D853" s="110"/>
    </row>
    <row r="854" customFormat="false" ht="12.75" hidden="false" customHeight="false" outlineLevel="0" collapsed="false">
      <c r="D854" s="110"/>
    </row>
    <row r="855" customFormat="false" ht="12.75" hidden="false" customHeight="false" outlineLevel="0" collapsed="false">
      <c r="D855" s="110"/>
    </row>
    <row r="856" customFormat="false" ht="12.75" hidden="false" customHeight="false" outlineLevel="0" collapsed="false">
      <c r="D856" s="110"/>
    </row>
    <row r="857" customFormat="false" ht="12.75" hidden="false" customHeight="false" outlineLevel="0" collapsed="false">
      <c r="D857" s="110"/>
    </row>
    <row r="858" customFormat="false" ht="12.75" hidden="false" customHeight="false" outlineLevel="0" collapsed="false">
      <c r="D858" s="110"/>
    </row>
    <row r="859" customFormat="false" ht="12.75" hidden="false" customHeight="false" outlineLevel="0" collapsed="false">
      <c r="D859" s="110"/>
    </row>
    <row r="860" customFormat="false" ht="12.75" hidden="false" customHeight="false" outlineLevel="0" collapsed="false">
      <c r="D860" s="110"/>
    </row>
    <row r="861" customFormat="false" ht="12.75" hidden="false" customHeight="false" outlineLevel="0" collapsed="false">
      <c r="D861" s="110"/>
    </row>
    <row r="862" customFormat="false" ht="12.75" hidden="false" customHeight="false" outlineLevel="0" collapsed="false">
      <c r="D862" s="110"/>
    </row>
    <row r="863" customFormat="false" ht="12.75" hidden="false" customHeight="false" outlineLevel="0" collapsed="false">
      <c r="D863" s="110"/>
    </row>
    <row r="864" customFormat="false" ht="12.75" hidden="false" customHeight="false" outlineLevel="0" collapsed="false">
      <c r="D864" s="110"/>
    </row>
    <row r="865" customFormat="false" ht="12.75" hidden="false" customHeight="false" outlineLevel="0" collapsed="false">
      <c r="D865" s="110"/>
    </row>
    <row r="866" customFormat="false" ht="12.75" hidden="false" customHeight="false" outlineLevel="0" collapsed="false">
      <c r="D866" s="110"/>
    </row>
    <row r="867" customFormat="false" ht="12.75" hidden="false" customHeight="false" outlineLevel="0" collapsed="false">
      <c r="D867" s="110"/>
    </row>
    <row r="868" customFormat="false" ht="12.75" hidden="false" customHeight="false" outlineLevel="0" collapsed="false">
      <c r="D868" s="110"/>
    </row>
    <row r="869" customFormat="false" ht="12.75" hidden="false" customHeight="false" outlineLevel="0" collapsed="false">
      <c r="D869" s="110"/>
    </row>
    <row r="870" customFormat="false" ht="12.75" hidden="false" customHeight="false" outlineLevel="0" collapsed="false">
      <c r="D870" s="110"/>
    </row>
    <row r="871" customFormat="false" ht="12.75" hidden="false" customHeight="false" outlineLevel="0" collapsed="false">
      <c r="D871" s="110"/>
    </row>
    <row r="872" customFormat="false" ht="12.75" hidden="false" customHeight="false" outlineLevel="0" collapsed="false">
      <c r="D872" s="110"/>
    </row>
    <row r="873" customFormat="false" ht="12.75" hidden="false" customHeight="false" outlineLevel="0" collapsed="false">
      <c r="D873" s="110"/>
    </row>
    <row r="874" customFormat="false" ht="12.75" hidden="false" customHeight="false" outlineLevel="0" collapsed="false">
      <c r="D874" s="110"/>
    </row>
    <row r="875" customFormat="false" ht="12.75" hidden="false" customHeight="false" outlineLevel="0" collapsed="false">
      <c r="D875" s="110"/>
    </row>
    <row r="876" customFormat="false" ht="12.75" hidden="false" customHeight="false" outlineLevel="0" collapsed="false">
      <c r="D876" s="110"/>
    </row>
    <row r="877" customFormat="false" ht="12.75" hidden="false" customHeight="false" outlineLevel="0" collapsed="false">
      <c r="D877" s="110"/>
    </row>
    <row r="878" customFormat="false" ht="12.75" hidden="false" customHeight="false" outlineLevel="0" collapsed="false">
      <c r="D878" s="110"/>
    </row>
    <row r="879" customFormat="false" ht="12.75" hidden="false" customHeight="false" outlineLevel="0" collapsed="false">
      <c r="D879" s="110"/>
    </row>
    <row r="880" customFormat="false" ht="12.75" hidden="false" customHeight="false" outlineLevel="0" collapsed="false">
      <c r="D880" s="110"/>
    </row>
    <row r="881" customFormat="false" ht="12.75" hidden="false" customHeight="false" outlineLevel="0" collapsed="false">
      <c r="D881" s="110"/>
    </row>
    <row r="882" customFormat="false" ht="12.75" hidden="false" customHeight="false" outlineLevel="0" collapsed="false">
      <c r="D882" s="110"/>
    </row>
    <row r="883" customFormat="false" ht="12.75" hidden="false" customHeight="false" outlineLevel="0" collapsed="false">
      <c r="D883" s="110"/>
    </row>
    <row r="884" customFormat="false" ht="12.75" hidden="false" customHeight="false" outlineLevel="0" collapsed="false">
      <c r="D884" s="110"/>
    </row>
    <row r="885" customFormat="false" ht="12.75" hidden="false" customHeight="false" outlineLevel="0" collapsed="false">
      <c r="D885" s="110"/>
    </row>
    <row r="886" customFormat="false" ht="12.75" hidden="false" customHeight="false" outlineLevel="0" collapsed="false">
      <c r="D886" s="110"/>
    </row>
    <row r="887" customFormat="false" ht="12.75" hidden="false" customHeight="false" outlineLevel="0" collapsed="false">
      <c r="D887" s="110"/>
    </row>
    <row r="888" customFormat="false" ht="12.75" hidden="false" customHeight="false" outlineLevel="0" collapsed="false">
      <c r="D888" s="110"/>
    </row>
    <row r="889" customFormat="false" ht="12.75" hidden="false" customHeight="false" outlineLevel="0" collapsed="false">
      <c r="D889" s="110"/>
    </row>
    <row r="890" customFormat="false" ht="12.75" hidden="false" customHeight="false" outlineLevel="0" collapsed="false">
      <c r="D890" s="110"/>
    </row>
    <row r="891" customFormat="false" ht="12.75" hidden="false" customHeight="false" outlineLevel="0" collapsed="false">
      <c r="D891" s="110"/>
    </row>
    <row r="892" customFormat="false" ht="12.75" hidden="false" customHeight="false" outlineLevel="0" collapsed="false">
      <c r="D892" s="110"/>
    </row>
    <row r="893" customFormat="false" ht="12.75" hidden="false" customHeight="false" outlineLevel="0" collapsed="false">
      <c r="D893" s="110"/>
    </row>
    <row r="894" customFormat="false" ht="12.75" hidden="false" customHeight="false" outlineLevel="0" collapsed="false">
      <c r="D894" s="110"/>
    </row>
    <row r="895" customFormat="false" ht="12.75" hidden="false" customHeight="false" outlineLevel="0" collapsed="false">
      <c r="D895" s="110"/>
    </row>
    <row r="896" customFormat="false" ht="12.75" hidden="false" customHeight="false" outlineLevel="0" collapsed="false">
      <c r="D896" s="110"/>
    </row>
    <row r="897" customFormat="false" ht="12.75" hidden="false" customHeight="false" outlineLevel="0" collapsed="false">
      <c r="D897" s="110"/>
    </row>
    <row r="898" customFormat="false" ht="12.75" hidden="false" customHeight="false" outlineLevel="0" collapsed="false">
      <c r="D898" s="110"/>
    </row>
    <row r="899" customFormat="false" ht="12.75" hidden="false" customHeight="false" outlineLevel="0" collapsed="false">
      <c r="D899" s="110"/>
    </row>
    <row r="900" customFormat="false" ht="12.75" hidden="false" customHeight="false" outlineLevel="0" collapsed="false">
      <c r="D900" s="110"/>
    </row>
    <row r="901" customFormat="false" ht="12.75" hidden="false" customHeight="false" outlineLevel="0" collapsed="false">
      <c r="D901" s="110"/>
    </row>
    <row r="902" customFormat="false" ht="12.75" hidden="false" customHeight="false" outlineLevel="0" collapsed="false">
      <c r="D902" s="110"/>
    </row>
    <row r="903" customFormat="false" ht="12.75" hidden="false" customHeight="false" outlineLevel="0" collapsed="false">
      <c r="D903" s="110"/>
    </row>
    <row r="904" customFormat="false" ht="12.75" hidden="false" customHeight="false" outlineLevel="0" collapsed="false">
      <c r="D904" s="110"/>
    </row>
    <row r="905" customFormat="false" ht="12.75" hidden="false" customHeight="false" outlineLevel="0" collapsed="false">
      <c r="D905" s="110"/>
    </row>
    <row r="906" customFormat="false" ht="12.75" hidden="false" customHeight="false" outlineLevel="0" collapsed="false">
      <c r="D906" s="110"/>
    </row>
    <row r="907" customFormat="false" ht="12.75" hidden="false" customHeight="false" outlineLevel="0" collapsed="false">
      <c r="D907" s="110"/>
    </row>
    <row r="908" customFormat="false" ht="12.75" hidden="false" customHeight="false" outlineLevel="0" collapsed="false">
      <c r="D908" s="110"/>
    </row>
    <row r="909" customFormat="false" ht="12.75" hidden="false" customHeight="false" outlineLevel="0" collapsed="false">
      <c r="D909" s="110"/>
    </row>
    <row r="910" customFormat="false" ht="12.75" hidden="false" customHeight="false" outlineLevel="0" collapsed="false">
      <c r="D910" s="110"/>
    </row>
    <row r="911" customFormat="false" ht="12.75" hidden="false" customHeight="false" outlineLevel="0" collapsed="false">
      <c r="D911" s="110"/>
    </row>
    <row r="912" customFormat="false" ht="12.75" hidden="false" customHeight="false" outlineLevel="0" collapsed="false">
      <c r="D912" s="110"/>
    </row>
    <row r="913" customFormat="false" ht="12.75" hidden="false" customHeight="false" outlineLevel="0" collapsed="false">
      <c r="D913" s="110"/>
    </row>
    <row r="914" customFormat="false" ht="12.75" hidden="false" customHeight="false" outlineLevel="0" collapsed="false">
      <c r="D914" s="110"/>
    </row>
    <row r="915" customFormat="false" ht="12.75" hidden="false" customHeight="false" outlineLevel="0" collapsed="false">
      <c r="D915" s="110"/>
    </row>
    <row r="916" customFormat="false" ht="12.75" hidden="false" customHeight="false" outlineLevel="0" collapsed="false">
      <c r="D916" s="110"/>
    </row>
    <row r="917" customFormat="false" ht="12.75" hidden="false" customHeight="false" outlineLevel="0" collapsed="false">
      <c r="D917" s="110"/>
    </row>
    <row r="918" customFormat="false" ht="12.75" hidden="false" customHeight="false" outlineLevel="0" collapsed="false">
      <c r="D918" s="110"/>
    </row>
    <row r="919" customFormat="false" ht="12.75" hidden="false" customHeight="false" outlineLevel="0" collapsed="false">
      <c r="D919" s="110"/>
    </row>
    <row r="920" customFormat="false" ht="12.75" hidden="false" customHeight="false" outlineLevel="0" collapsed="false">
      <c r="D920" s="110"/>
    </row>
    <row r="921" customFormat="false" ht="12.75" hidden="false" customHeight="false" outlineLevel="0" collapsed="false">
      <c r="D921" s="110"/>
    </row>
    <row r="922" customFormat="false" ht="12.75" hidden="false" customHeight="false" outlineLevel="0" collapsed="false">
      <c r="D922" s="110"/>
    </row>
    <row r="923" customFormat="false" ht="12.75" hidden="false" customHeight="false" outlineLevel="0" collapsed="false">
      <c r="D923" s="110"/>
    </row>
    <row r="924" customFormat="false" ht="12.75" hidden="false" customHeight="false" outlineLevel="0" collapsed="false">
      <c r="D924" s="110"/>
    </row>
    <row r="925" customFormat="false" ht="12.75" hidden="false" customHeight="false" outlineLevel="0" collapsed="false">
      <c r="D925" s="110"/>
    </row>
    <row r="926" customFormat="false" ht="12.75" hidden="false" customHeight="false" outlineLevel="0" collapsed="false">
      <c r="D926" s="110"/>
    </row>
    <row r="927" customFormat="false" ht="12.75" hidden="false" customHeight="false" outlineLevel="0" collapsed="false">
      <c r="D927" s="110"/>
    </row>
    <row r="928" customFormat="false" ht="12.75" hidden="false" customHeight="false" outlineLevel="0" collapsed="false">
      <c r="D928" s="110"/>
    </row>
    <row r="929" customFormat="false" ht="12.75" hidden="false" customHeight="false" outlineLevel="0" collapsed="false">
      <c r="D929" s="110"/>
    </row>
    <row r="930" customFormat="false" ht="12.75" hidden="false" customHeight="false" outlineLevel="0" collapsed="false">
      <c r="D930" s="110"/>
    </row>
    <row r="931" customFormat="false" ht="12.75" hidden="false" customHeight="false" outlineLevel="0" collapsed="false">
      <c r="D931" s="110"/>
    </row>
    <row r="932" customFormat="false" ht="12.75" hidden="false" customHeight="false" outlineLevel="0" collapsed="false">
      <c r="D932" s="110"/>
    </row>
    <row r="933" customFormat="false" ht="12.75" hidden="false" customHeight="false" outlineLevel="0" collapsed="false">
      <c r="D933" s="110"/>
    </row>
    <row r="934" customFormat="false" ht="12.75" hidden="false" customHeight="false" outlineLevel="0" collapsed="false">
      <c r="D934" s="110"/>
    </row>
    <row r="935" customFormat="false" ht="12.75" hidden="false" customHeight="false" outlineLevel="0" collapsed="false">
      <c r="D935" s="110"/>
    </row>
    <row r="936" customFormat="false" ht="12.75" hidden="false" customHeight="false" outlineLevel="0" collapsed="false">
      <c r="D936" s="110"/>
    </row>
    <row r="937" customFormat="false" ht="12.75" hidden="false" customHeight="false" outlineLevel="0" collapsed="false">
      <c r="D937" s="110"/>
    </row>
    <row r="938" customFormat="false" ht="12.75" hidden="false" customHeight="false" outlineLevel="0" collapsed="false">
      <c r="D938" s="110"/>
    </row>
    <row r="939" customFormat="false" ht="12.75" hidden="false" customHeight="false" outlineLevel="0" collapsed="false">
      <c r="D939" s="110"/>
    </row>
    <row r="940" customFormat="false" ht="12.75" hidden="false" customHeight="false" outlineLevel="0" collapsed="false">
      <c r="D940" s="110"/>
    </row>
    <row r="941" customFormat="false" ht="12.75" hidden="false" customHeight="false" outlineLevel="0" collapsed="false">
      <c r="D941" s="110"/>
    </row>
    <row r="942" customFormat="false" ht="12.75" hidden="false" customHeight="false" outlineLevel="0" collapsed="false">
      <c r="D942" s="110"/>
    </row>
    <row r="943" customFormat="false" ht="12.75" hidden="false" customHeight="false" outlineLevel="0" collapsed="false">
      <c r="D943" s="110"/>
    </row>
    <row r="944" customFormat="false" ht="12.75" hidden="false" customHeight="false" outlineLevel="0" collapsed="false">
      <c r="D944" s="110"/>
    </row>
    <row r="945" customFormat="false" ht="12.75" hidden="false" customHeight="false" outlineLevel="0" collapsed="false">
      <c r="D945" s="110"/>
    </row>
    <row r="946" customFormat="false" ht="12.75" hidden="false" customHeight="false" outlineLevel="0" collapsed="false">
      <c r="D946" s="110"/>
    </row>
    <row r="947" customFormat="false" ht="12.75" hidden="false" customHeight="false" outlineLevel="0" collapsed="false">
      <c r="D947" s="110"/>
    </row>
    <row r="948" customFormat="false" ht="12.75" hidden="false" customHeight="false" outlineLevel="0" collapsed="false">
      <c r="D948" s="110"/>
    </row>
    <row r="949" customFormat="false" ht="12.75" hidden="false" customHeight="false" outlineLevel="0" collapsed="false">
      <c r="D949" s="110"/>
    </row>
    <row r="950" customFormat="false" ht="12.75" hidden="false" customHeight="false" outlineLevel="0" collapsed="false">
      <c r="D950" s="110"/>
    </row>
    <row r="951" customFormat="false" ht="12.75" hidden="false" customHeight="false" outlineLevel="0" collapsed="false">
      <c r="D951" s="110"/>
    </row>
    <row r="952" customFormat="false" ht="12.75" hidden="false" customHeight="false" outlineLevel="0" collapsed="false">
      <c r="D952" s="110"/>
    </row>
    <row r="953" customFormat="false" ht="12.75" hidden="false" customHeight="false" outlineLevel="0" collapsed="false">
      <c r="D953" s="110"/>
    </row>
    <row r="954" customFormat="false" ht="12.75" hidden="false" customHeight="false" outlineLevel="0" collapsed="false">
      <c r="D954" s="110"/>
    </row>
    <row r="955" customFormat="false" ht="12.75" hidden="false" customHeight="false" outlineLevel="0" collapsed="false">
      <c r="D955" s="110"/>
    </row>
    <row r="956" customFormat="false" ht="12.75" hidden="false" customHeight="false" outlineLevel="0" collapsed="false">
      <c r="D956" s="110"/>
    </row>
    <row r="957" customFormat="false" ht="12.75" hidden="false" customHeight="false" outlineLevel="0" collapsed="false">
      <c r="D957" s="110"/>
    </row>
    <row r="958" customFormat="false" ht="12.75" hidden="false" customHeight="false" outlineLevel="0" collapsed="false">
      <c r="D958" s="110"/>
    </row>
    <row r="959" customFormat="false" ht="12.75" hidden="false" customHeight="false" outlineLevel="0" collapsed="false">
      <c r="D959" s="110"/>
    </row>
    <row r="960" customFormat="false" ht="12.75" hidden="false" customHeight="false" outlineLevel="0" collapsed="false">
      <c r="D960" s="110"/>
    </row>
    <row r="961" customFormat="false" ht="12.75" hidden="false" customHeight="false" outlineLevel="0" collapsed="false">
      <c r="D961" s="110"/>
    </row>
    <row r="962" customFormat="false" ht="12.75" hidden="false" customHeight="false" outlineLevel="0" collapsed="false">
      <c r="D962" s="110"/>
    </row>
    <row r="963" customFormat="false" ht="12.75" hidden="false" customHeight="false" outlineLevel="0" collapsed="false">
      <c r="D963" s="110"/>
    </row>
    <row r="964" customFormat="false" ht="12.75" hidden="false" customHeight="false" outlineLevel="0" collapsed="false">
      <c r="D964" s="110"/>
    </row>
    <row r="965" customFormat="false" ht="12.75" hidden="false" customHeight="false" outlineLevel="0" collapsed="false">
      <c r="D965" s="110"/>
    </row>
    <row r="966" customFormat="false" ht="12.75" hidden="false" customHeight="false" outlineLevel="0" collapsed="false">
      <c r="D966" s="110"/>
    </row>
    <row r="967" customFormat="false" ht="12.75" hidden="false" customHeight="false" outlineLevel="0" collapsed="false">
      <c r="D967" s="110"/>
    </row>
    <row r="968" customFormat="false" ht="12.75" hidden="false" customHeight="false" outlineLevel="0" collapsed="false">
      <c r="D968" s="110"/>
    </row>
    <row r="969" customFormat="false" ht="12.75" hidden="false" customHeight="false" outlineLevel="0" collapsed="false">
      <c r="D969" s="110"/>
    </row>
    <row r="970" customFormat="false" ht="12.75" hidden="false" customHeight="false" outlineLevel="0" collapsed="false">
      <c r="D970" s="110"/>
    </row>
    <row r="971" customFormat="false" ht="12.75" hidden="false" customHeight="false" outlineLevel="0" collapsed="false">
      <c r="D971" s="110"/>
    </row>
    <row r="972" customFormat="false" ht="12.75" hidden="false" customHeight="false" outlineLevel="0" collapsed="false">
      <c r="D972" s="110"/>
    </row>
    <row r="973" customFormat="false" ht="12.75" hidden="false" customHeight="false" outlineLevel="0" collapsed="false">
      <c r="D973" s="110"/>
    </row>
    <row r="974" customFormat="false" ht="12.75" hidden="false" customHeight="false" outlineLevel="0" collapsed="false">
      <c r="D974" s="110"/>
    </row>
    <row r="975" customFormat="false" ht="12.75" hidden="false" customHeight="false" outlineLevel="0" collapsed="false">
      <c r="D975" s="110"/>
    </row>
    <row r="976" customFormat="false" ht="12.75" hidden="false" customHeight="false" outlineLevel="0" collapsed="false">
      <c r="D976" s="110"/>
    </row>
    <row r="977" customFormat="false" ht="12.75" hidden="false" customHeight="false" outlineLevel="0" collapsed="false">
      <c r="D977" s="110"/>
    </row>
    <row r="978" customFormat="false" ht="12.75" hidden="false" customHeight="false" outlineLevel="0" collapsed="false">
      <c r="D978" s="110"/>
    </row>
    <row r="979" customFormat="false" ht="12.75" hidden="false" customHeight="false" outlineLevel="0" collapsed="false">
      <c r="D979" s="110"/>
    </row>
    <row r="980" customFormat="false" ht="12.75" hidden="false" customHeight="false" outlineLevel="0" collapsed="false">
      <c r="D980" s="110"/>
    </row>
    <row r="981" customFormat="false" ht="12.75" hidden="false" customHeight="false" outlineLevel="0" collapsed="false">
      <c r="D981" s="110"/>
    </row>
    <row r="982" customFormat="false" ht="12.75" hidden="false" customHeight="false" outlineLevel="0" collapsed="false">
      <c r="D982" s="110"/>
    </row>
    <row r="983" customFormat="false" ht="12.75" hidden="false" customHeight="false" outlineLevel="0" collapsed="false">
      <c r="D983" s="110"/>
    </row>
    <row r="984" customFormat="false" ht="12.75" hidden="false" customHeight="false" outlineLevel="0" collapsed="false">
      <c r="D984" s="110"/>
    </row>
    <row r="985" customFormat="false" ht="12.75" hidden="false" customHeight="false" outlineLevel="0" collapsed="false">
      <c r="D985" s="110"/>
    </row>
    <row r="986" customFormat="false" ht="12.75" hidden="false" customHeight="false" outlineLevel="0" collapsed="false">
      <c r="D986" s="110"/>
    </row>
    <row r="987" customFormat="false" ht="12.75" hidden="false" customHeight="false" outlineLevel="0" collapsed="false">
      <c r="D987" s="110"/>
    </row>
    <row r="988" customFormat="false" ht="12.75" hidden="false" customHeight="false" outlineLevel="0" collapsed="false">
      <c r="D988" s="110"/>
    </row>
    <row r="989" customFormat="false" ht="12.75" hidden="false" customHeight="false" outlineLevel="0" collapsed="false">
      <c r="D989" s="110"/>
    </row>
    <row r="990" customFormat="false" ht="12.75" hidden="false" customHeight="false" outlineLevel="0" collapsed="false">
      <c r="D990" s="110"/>
    </row>
    <row r="991" customFormat="false" ht="12.75" hidden="false" customHeight="false" outlineLevel="0" collapsed="false">
      <c r="D991" s="110"/>
    </row>
    <row r="992" customFormat="false" ht="12.75" hidden="false" customHeight="false" outlineLevel="0" collapsed="false">
      <c r="D992" s="110"/>
    </row>
    <row r="993" customFormat="false" ht="12.75" hidden="false" customHeight="false" outlineLevel="0" collapsed="false">
      <c r="D993" s="110"/>
    </row>
    <row r="994" customFormat="false" ht="12.75" hidden="false" customHeight="false" outlineLevel="0" collapsed="false">
      <c r="D994" s="110"/>
    </row>
    <row r="995" customFormat="false" ht="12.75" hidden="false" customHeight="false" outlineLevel="0" collapsed="false">
      <c r="D995" s="110"/>
    </row>
    <row r="996" customFormat="false" ht="12.75" hidden="false" customHeight="false" outlineLevel="0" collapsed="false">
      <c r="D996" s="110"/>
    </row>
    <row r="997" customFormat="false" ht="12.75" hidden="false" customHeight="false" outlineLevel="0" collapsed="false">
      <c r="D997" s="110"/>
    </row>
    <row r="998" customFormat="false" ht="12.75" hidden="false" customHeight="false" outlineLevel="0" collapsed="false">
      <c r="D998" s="110"/>
    </row>
    <row r="999" customFormat="false" ht="12.75" hidden="false" customHeight="false" outlineLevel="0" collapsed="false">
      <c r="D999" s="110"/>
    </row>
    <row r="1000" customFormat="false" ht="12.75" hidden="false" customHeight="false" outlineLevel="0" collapsed="false">
      <c r="D1000" s="110"/>
    </row>
    <row r="1001" customFormat="false" ht="12.75" hidden="false" customHeight="false" outlineLevel="0" collapsed="false">
      <c r="D1001" s="110"/>
    </row>
    <row r="1002" customFormat="false" ht="12.75" hidden="false" customHeight="false" outlineLevel="0" collapsed="false">
      <c r="D1002" s="110"/>
    </row>
    <row r="1003" customFormat="false" ht="12.75" hidden="false" customHeight="false" outlineLevel="0" collapsed="false">
      <c r="D1003" s="110"/>
    </row>
    <row r="1004" customFormat="false" ht="12.75" hidden="false" customHeight="false" outlineLevel="0" collapsed="false">
      <c r="D1004" s="110"/>
    </row>
    <row r="1005" customFormat="false" ht="12.75" hidden="false" customHeight="false" outlineLevel="0" collapsed="false">
      <c r="D1005" s="110"/>
    </row>
    <row r="1006" customFormat="false" ht="12.75" hidden="false" customHeight="false" outlineLevel="0" collapsed="false">
      <c r="D1006" s="110"/>
    </row>
    <row r="1007" customFormat="false" ht="12.75" hidden="false" customHeight="false" outlineLevel="0" collapsed="false">
      <c r="D1007" s="110"/>
    </row>
    <row r="1008" customFormat="false" ht="12.75" hidden="false" customHeight="false" outlineLevel="0" collapsed="false">
      <c r="D1008" s="110"/>
    </row>
    <row r="1009" customFormat="false" ht="12.75" hidden="false" customHeight="false" outlineLevel="0" collapsed="false">
      <c r="D1009" s="110"/>
    </row>
    <row r="1010" customFormat="false" ht="12.75" hidden="false" customHeight="false" outlineLevel="0" collapsed="false">
      <c r="D1010" s="110"/>
    </row>
    <row r="1011" customFormat="false" ht="12.75" hidden="false" customHeight="false" outlineLevel="0" collapsed="false">
      <c r="D1011" s="110"/>
    </row>
    <row r="1012" customFormat="false" ht="12.75" hidden="false" customHeight="false" outlineLevel="0" collapsed="false">
      <c r="D1012" s="110"/>
    </row>
    <row r="1013" customFormat="false" ht="12.75" hidden="false" customHeight="false" outlineLevel="0" collapsed="false">
      <c r="D1013" s="110"/>
    </row>
    <row r="1014" customFormat="false" ht="12.75" hidden="false" customHeight="false" outlineLevel="0" collapsed="false">
      <c r="D1014" s="110"/>
    </row>
    <row r="1015" customFormat="false" ht="12.75" hidden="false" customHeight="false" outlineLevel="0" collapsed="false">
      <c r="D1015" s="110"/>
    </row>
    <row r="1016" customFormat="false" ht="12.75" hidden="false" customHeight="false" outlineLevel="0" collapsed="false">
      <c r="D1016" s="110"/>
    </row>
    <row r="1017" customFormat="false" ht="12.75" hidden="false" customHeight="false" outlineLevel="0" collapsed="false">
      <c r="D1017" s="110"/>
    </row>
    <row r="1018" customFormat="false" ht="12.75" hidden="false" customHeight="false" outlineLevel="0" collapsed="false">
      <c r="D1018" s="110"/>
    </row>
    <row r="1019" customFormat="false" ht="12.75" hidden="false" customHeight="false" outlineLevel="0" collapsed="false">
      <c r="D1019" s="110"/>
    </row>
    <row r="1020" customFormat="false" ht="12.75" hidden="false" customHeight="false" outlineLevel="0" collapsed="false">
      <c r="D1020" s="110"/>
    </row>
    <row r="1021" customFormat="false" ht="12.75" hidden="false" customHeight="false" outlineLevel="0" collapsed="false">
      <c r="D1021" s="110"/>
    </row>
    <row r="1022" customFormat="false" ht="12.75" hidden="false" customHeight="false" outlineLevel="0" collapsed="false">
      <c r="D1022" s="110"/>
    </row>
    <row r="1023" customFormat="false" ht="12.75" hidden="false" customHeight="false" outlineLevel="0" collapsed="false">
      <c r="D1023" s="110"/>
    </row>
    <row r="1024" customFormat="false" ht="12.75" hidden="false" customHeight="false" outlineLevel="0" collapsed="false">
      <c r="D1024" s="110"/>
    </row>
    <row r="1025" customFormat="false" ht="12.75" hidden="false" customHeight="false" outlineLevel="0" collapsed="false">
      <c r="D1025" s="110"/>
    </row>
    <row r="1026" customFormat="false" ht="12.75" hidden="false" customHeight="false" outlineLevel="0" collapsed="false">
      <c r="D1026" s="110"/>
    </row>
    <row r="1027" customFormat="false" ht="12.75" hidden="false" customHeight="false" outlineLevel="0" collapsed="false">
      <c r="D1027" s="110"/>
    </row>
    <row r="1028" customFormat="false" ht="12.75" hidden="false" customHeight="false" outlineLevel="0" collapsed="false">
      <c r="D1028" s="110"/>
    </row>
    <row r="1029" customFormat="false" ht="12.75" hidden="false" customHeight="false" outlineLevel="0" collapsed="false">
      <c r="D1029" s="110"/>
    </row>
  </sheetData>
  <sheetProtection sheet="true" password="9231" formatRows="false"/>
  <mergeCells count="6">
    <mergeCell ref="A1:G1"/>
    <mergeCell ref="C2:G2"/>
    <mergeCell ref="C3:G3"/>
    <mergeCell ref="C4:G4"/>
    <mergeCell ref="C10:G10"/>
    <mergeCell ref="C12:G12"/>
  </mergeCells>
  <printOptions headings="false" gridLines="false" gridLinesSet="true" horizontalCentered="false" verticalCentered="false"/>
  <pageMargins left="0.590277777777778" right="0.196527777777778" top="0.984027777777778" bottom="0.984722222222222" header="0.511811023622047" footer="0.49236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&amp;LZpracováno programem BUILDpower S,  © RTS, a.s.&amp;RStránka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0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875" defaultRowHeight="12.75" zeroHeight="false" outlineLevelRow="3" outlineLevelCol="0"/>
  <cols>
    <col collapsed="false" customWidth="true" hidden="false" outlineLevel="0" max="1" min="1" style="0" width="3.42"/>
    <col collapsed="false" customWidth="true" hidden="false" outlineLevel="0" max="2" min="2" style="171" width="12.57"/>
    <col collapsed="false" customWidth="true" hidden="false" outlineLevel="0" max="3" min="3" style="171" width="63.29"/>
    <col collapsed="false" customWidth="true" hidden="false" outlineLevel="0" max="4" min="4" style="0" width="4.86"/>
    <col collapsed="false" customWidth="true" hidden="false" outlineLevel="0" max="5" min="5" style="0" width="10.58"/>
    <col collapsed="false" customWidth="true" hidden="false" outlineLevel="0" max="6" min="6" style="0" width="9.85"/>
    <col collapsed="false" customWidth="true" hidden="false" outlineLevel="0" max="7" min="7" style="0" width="12.71"/>
    <col collapsed="false" customWidth="true" hidden="true" outlineLevel="0" max="17" min="8" style="0" width="11.52"/>
    <col collapsed="false" customWidth="true" hidden="false" outlineLevel="0" max="18" min="18" style="0" width="6.86"/>
    <col collapsed="false" customWidth="true" hidden="true" outlineLevel="0" max="25" min="20" style="0" width="11.52"/>
    <col collapsed="false" customWidth="true" hidden="true" outlineLevel="0" max="29" min="29" style="0" width="11.52"/>
    <col collapsed="false" customWidth="true" hidden="true" outlineLevel="0" max="41" min="31" style="0" width="11.52"/>
    <col collapsed="false" customWidth="true" hidden="false" outlineLevel="0" max="53" min="53" style="0" width="98.7"/>
  </cols>
  <sheetData>
    <row r="1" customFormat="false" ht="15.75" hidden="false" customHeight="true" outlineLevel="0" collapsed="false">
      <c r="A1" s="172" t="s">
        <v>83</v>
      </c>
      <c r="B1" s="172"/>
      <c r="C1" s="172"/>
      <c r="D1" s="172"/>
      <c r="E1" s="172"/>
      <c r="F1" s="172"/>
      <c r="G1" s="172"/>
      <c r="AG1" s="0" t="s">
        <v>84</v>
      </c>
    </row>
    <row r="2" customFormat="false" ht="24.95" hidden="false" customHeight="true" outlineLevel="0" collapsed="false">
      <c r="A2" s="165" t="s">
        <v>80</v>
      </c>
      <c r="B2" s="166" t="s">
        <v>5</v>
      </c>
      <c r="C2" s="173" t="s">
        <v>6</v>
      </c>
      <c r="D2" s="173"/>
      <c r="E2" s="173"/>
      <c r="F2" s="173"/>
      <c r="G2" s="173"/>
      <c r="AG2" s="0" t="s">
        <v>85</v>
      </c>
    </row>
    <row r="3" customFormat="false" ht="24.95" hidden="false" customHeight="true" outlineLevel="0" collapsed="false">
      <c r="A3" s="165" t="s">
        <v>81</v>
      </c>
      <c r="B3" s="166" t="s">
        <v>50</v>
      </c>
      <c r="C3" s="173" t="s">
        <v>51</v>
      </c>
      <c r="D3" s="173"/>
      <c r="E3" s="173"/>
      <c r="F3" s="173"/>
      <c r="G3" s="173"/>
      <c r="AC3" s="171" t="s">
        <v>85</v>
      </c>
      <c r="AG3" s="0" t="s">
        <v>86</v>
      </c>
    </row>
    <row r="4" customFormat="false" ht="24.95" hidden="false" customHeight="true" outlineLevel="0" collapsed="false">
      <c r="A4" s="174" t="s">
        <v>82</v>
      </c>
      <c r="B4" s="175" t="s">
        <v>46</v>
      </c>
      <c r="C4" s="176" t="s">
        <v>47</v>
      </c>
      <c r="D4" s="176"/>
      <c r="E4" s="176"/>
      <c r="F4" s="176"/>
      <c r="G4" s="176"/>
      <c r="AG4" s="0" t="s">
        <v>87</v>
      </c>
    </row>
    <row r="5" customFormat="false" ht="12.75" hidden="false" customHeight="false" outlineLevel="0" collapsed="false">
      <c r="D5" s="110"/>
    </row>
    <row r="6" customFormat="false" ht="38.25" hidden="false" customHeight="false" outlineLevel="0" collapsed="false">
      <c r="A6" s="177" t="s">
        <v>88</v>
      </c>
      <c r="B6" s="178" t="s">
        <v>89</v>
      </c>
      <c r="C6" s="178" t="s">
        <v>90</v>
      </c>
      <c r="D6" s="179" t="s">
        <v>91</v>
      </c>
      <c r="E6" s="177" t="s">
        <v>92</v>
      </c>
      <c r="F6" s="177" t="s">
        <v>93</v>
      </c>
      <c r="G6" s="177" t="s">
        <v>14</v>
      </c>
      <c r="H6" s="180" t="s">
        <v>94</v>
      </c>
      <c r="I6" s="180" t="s">
        <v>95</v>
      </c>
      <c r="J6" s="180" t="s">
        <v>96</v>
      </c>
      <c r="K6" s="180" t="s">
        <v>97</v>
      </c>
      <c r="L6" s="180" t="s">
        <v>98</v>
      </c>
      <c r="M6" s="180" t="s">
        <v>99</v>
      </c>
      <c r="N6" s="180" t="s">
        <v>100</v>
      </c>
      <c r="O6" s="180" t="s">
        <v>101</v>
      </c>
      <c r="P6" s="180" t="s">
        <v>102</v>
      </c>
      <c r="Q6" s="180" t="s">
        <v>103</v>
      </c>
      <c r="R6" s="180" t="s">
        <v>104</v>
      </c>
      <c r="S6" s="180" t="s">
        <v>105</v>
      </c>
      <c r="T6" s="180" t="s">
        <v>106</v>
      </c>
      <c r="U6" s="180" t="s">
        <v>107</v>
      </c>
      <c r="V6" s="180" t="s">
        <v>108</v>
      </c>
      <c r="W6" s="180" t="s">
        <v>109</v>
      </c>
      <c r="X6" s="180" t="s">
        <v>110</v>
      </c>
      <c r="Y6" s="180" t="s">
        <v>111</v>
      </c>
    </row>
    <row r="7" customFormat="false" ht="12.75" hidden="true" customHeight="false" outlineLevel="0" collapsed="false">
      <c r="A7" s="162"/>
      <c r="B7" s="168"/>
      <c r="C7" s="168"/>
      <c r="D7" s="170"/>
      <c r="E7" s="181"/>
      <c r="F7" s="182"/>
      <c r="G7" s="182"/>
      <c r="H7" s="182"/>
      <c r="I7" s="182"/>
      <c r="J7" s="182"/>
      <c r="K7" s="182"/>
      <c r="L7" s="182"/>
      <c r="M7" s="182"/>
      <c r="N7" s="181"/>
      <c r="O7" s="181"/>
      <c r="P7" s="181"/>
      <c r="Q7" s="181"/>
      <c r="R7" s="182"/>
      <c r="S7" s="182"/>
      <c r="T7" s="182"/>
      <c r="U7" s="182"/>
      <c r="V7" s="182"/>
      <c r="W7" s="182"/>
      <c r="X7" s="182"/>
      <c r="Y7" s="182"/>
    </row>
    <row r="8" customFormat="false" ht="12.75" hidden="false" customHeight="false" outlineLevel="0" collapsed="false">
      <c r="A8" s="183" t="s">
        <v>112</v>
      </c>
      <c r="B8" s="184" t="s">
        <v>18</v>
      </c>
      <c r="C8" s="185" t="s">
        <v>19</v>
      </c>
      <c r="D8" s="186"/>
      <c r="E8" s="187"/>
      <c r="F8" s="188"/>
      <c r="G8" s="188" t="n">
        <f aca="false">SUMIF(AG9:AG23,"&lt;&gt;NOR",G9:G23)</f>
        <v>0</v>
      </c>
      <c r="H8" s="188"/>
      <c r="I8" s="188" t="n">
        <f aca="false">SUM(I9:I23)</f>
        <v>0</v>
      </c>
      <c r="J8" s="188"/>
      <c r="K8" s="188" t="n">
        <f aca="false">SUM(K9:K23)</f>
        <v>0</v>
      </c>
      <c r="L8" s="188"/>
      <c r="M8" s="188" t="n">
        <f aca="false">SUM(M9:M23)</f>
        <v>0</v>
      </c>
      <c r="N8" s="187"/>
      <c r="O8" s="187" t="n">
        <f aca="false">SUM(O9:O23)</f>
        <v>0</v>
      </c>
      <c r="P8" s="187"/>
      <c r="Q8" s="187" t="n">
        <f aca="false">SUM(Q9:Q23)</f>
        <v>0</v>
      </c>
      <c r="R8" s="188"/>
      <c r="S8" s="188"/>
      <c r="T8" s="189"/>
      <c r="U8" s="190"/>
      <c r="V8" s="190" t="n">
        <f aca="false">SUM(V9:V23)</f>
        <v>0</v>
      </c>
      <c r="W8" s="190"/>
      <c r="X8" s="190"/>
      <c r="Y8" s="190"/>
      <c r="AG8" s="0" t="s">
        <v>113</v>
      </c>
    </row>
    <row r="9" customFormat="false" ht="12.75" hidden="false" customHeight="false" outlineLevel="1" collapsed="false">
      <c r="A9" s="191" t="n">
        <v>1</v>
      </c>
      <c r="B9" s="192" t="s">
        <v>369</v>
      </c>
      <c r="C9" s="193" t="s">
        <v>370</v>
      </c>
      <c r="D9" s="194" t="s">
        <v>371</v>
      </c>
      <c r="E9" s="195" t="n">
        <v>1</v>
      </c>
      <c r="F9" s="196"/>
      <c r="G9" s="197" t="n">
        <f aca="false">ROUND(E9*F9,2)</f>
        <v>0</v>
      </c>
      <c r="H9" s="196"/>
      <c r="I9" s="197" t="n">
        <f aca="false">ROUND(E9*H9,2)</f>
        <v>0</v>
      </c>
      <c r="J9" s="196"/>
      <c r="K9" s="197" t="n">
        <f aca="false">ROUND(E9*J9,2)</f>
        <v>0</v>
      </c>
      <c r="L9" s="197" t="n">
        <v>21</v>
      </c>
      <c r="M9" s="197" t="n">
        <f aca="false">G9*(1+L9/100)</f>
        <v>0</v>
      </c>
      <c r="N9" s="195" t="n">
        <v>0</v>
      </c>
      <c r="O9" s="195" t="n">
        <f aca="false">ROUND(E9*N9,2)</f>
        <v>0</v>
      </c>
      <c r="P9" s="195" t="n">
        <v>0</v>
      </c>
      <c r="Q9" s="195" t="n">
        <f aca="false">ROUND(E9*P9,2)</f>
        <v>0</v>
      </c>
      <c r="R9" s="197"/>
      <c r="S9" s="197" t="s">
        <v>118</v>
      </c>
      <c r="T9" s="198" t="s">
        <v>186</v>
      </c>
      <c r="U9" s="199" t="n">
        <v>0</v>
      </c>
      <c r="V9" s="199" t="n">
        <f aca="false">ROUND(E9*U9,2)</f>
        <v>0</v>
      </c>
      <c r="W9" s="199"/>
      <c r="X9" s="199" t="s">
        <v>372</v>
      </c>
      <c r="Y9" s="199" t="s">
        <v>120</v>
      </c>
      <c r="Z9" s="200"/>
      <c r="AA9" s="200"/>
      <c r="AB9" s="200"/>
      <c r="AC9" s="200"/>
      <c r="AD9" s="200"/>
      <c r="AE9" s="200"/>
      <c r="AF9" s="200"/>
      <c r="AG9" s="200" t="s">
        <v>373</v>
      </c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</row>
    <row r="10" customFormat="false" ht="12.75" hidden="false" customHeight="true" outlineLevel="2" collapsed="false">
      <c r="A10" s="201"/>
      <c r="B10" s="202"/>
      <c r="C10" s="213" t="s">
        <v>374</v>
      </c>
      <c r="D10" s="213"/>
      <c r="E10" s="213"/>
      <c r="F10" s="213"/>
      <c r="G10" s="213"/>
      <c r="H10" s="199"/>
      <c r="I10" s="199"/>
      <c r="J10" s="199"/>
      <c r="K10" s="199"/>
      <c r="L10" s="199"/>
      <c r="M10" s="199"/>
      <c r="N10" s="204"/>
      <c r="O10" s="204"/>
      <c r="P10" s="204"/>
      <c r="Q10" s="204"/>
      <c r="R10" s="199"/>
      <c r="S10" s="199"/>
      <c r="T10" s="199"/>
      <c r="U10" s="199"/>
      <c r="V10" s="199"/>
      <c r="W10" s="199"/>
      <c r="X10" s="199"/>
      <c r="Y10" s="199"/>
      <c r="Z10" s="200"/>
      <c r="AA10" s="200"/>
      <c r="AB10" s="200"/>
      <c r="AC10" s="200"/>
      <c r="AD10" s="200"/>
      <c r="AE10" s="200"/>
      <c r="AF10" s="200"/>
      <c r="AG10" s="200" t="s">
        <v>350</v>
      </c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</row>
    <row r="11" customFormat="false" ht="22.5" hidden="false" customHeight="true" outlineLevel="3" collapsed="false">
      <c r="A11" s="201"/>
      <c r="B11" s="202"/>
      <c r="C11" s="214" t="s">
        <v>375</v>
      </c>
      <c r="D11" s="214"/>
      <c r="E11" s="214"/>
      <c r="F11" s="214"/>
      <c r="G11" s="214"/>
      <c r="H11" s="199"/>
      <c r="I11" s="199"/>
      <c r="J11" s="199"/>
      <c r="K11" s="199"/>
      <c r="L11" s="199"/>
      <c r="M11" s="199"/>
      <c r="N11" s="204"/>
      <c r="O11" s="204"/>
      <c r="P11" s="204"/>
      <c r="Q11" s="204"/>
      <c r="R11" s="199"/>
      <c r="S11" s="199"/>
      <c r="T11" s="199"/>
      <c r="U11" s="199"/>
      <c r="V11" s="199"/>
      <c r="W11" s="199"/>
      <c r="X11" s="199"/>
      <c r="Y11" s="199"/>
      <c r="Z11" s="200"/>
      <c r="AA11" s="200"/>
      <c r="AB11" s="200"/>
      <c r="AC11" s="200"/>
      <c r="AD11" s="200"/>
      <c r="AE11" s="200"/>
      <c r="AF11" s="200"/>
      <c r="AG11" s="200" t="s">
        <v>350</v>
      </c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5" t="str">
        <f aca="false">C11</f>
        <v>Vyhotovení protokolu o vytyčení stavby se seznamem souřadnic vytyčených bodů a jejich polohopisnými (S-JTSK) a výškopisnými (Bpv) hodnotami.</v>
      </c>
      <c r="BB11" s="200"/>
      <c r="BC11" s="200"/>
      <c r="BD11" s="200"/>
      <c r="BE11" s="200"/>
      <c r="BF11" s="200"/>
      <c r="BG11" s="200"/>
      <c r="BH11" s="200"/>
    </row>
    <row r="12" customFormat="false" ht="12.75" hidden="false" customHeight="false" outlineLevel="1" collapsed="false">
      <c r="A12" s="191" t="n">
        <v>2</v>
      </c>
      <c r="B12" s="192" t="s">
        <v>376</v>
      </c>
      <c r="C12" s="193" t="s">
        <v>377</v>
      </c>
      <c r="D12" s="194" t="s">
        <v>371</v>
      </c>
      <c r="E12" s="195" t="n">
        <v>1</v>
      </c>
      <c r="F12" s="196"/>
      <c r="G12" s="197" t="n">
        <f aca="false">ROUND(E12*F12,2)</f>
        <v>0</v>
      </c>
      <c r="H12" s="196"/>
      <c r="I12" s="197" t="n">
        <f aca="false">ROUND(E12*H12,2)</f>
        <v>0</v>
      </c>
      <c r="J12" s="196"/>
      <c r="K12" s="197" t="n">
        <f aca="false">ROUND(E12*J12,2)</f>
        <v>0</v>
      </c>
      <c r="L12" s="197" t="n">
        <v>21</v>
      </c>
      <c r="M12" s="197" t="n">
        <f aca="false">G12*(1+L12/100)</f>
        <v>0</v>
      </c>
      <c r="N12" s="195" t="n">
        <v>0</v>
      </c>
      <c r="O12" s="195" t="n">
        <f aca="false">ROUND(E12*N12,2)</f>
        <v>0</v>
      </c>
      <c r="P12" s="195" t="n">
        <v>0</v>
      </c>
      <c r="Q12" s="195" t="n">
        <f aca="false">ROUND(E12*P12,2)</f>
        <v>0</v>
      </c>
      <c r="R12" s="197"/>
      <c r="S12" s="197" t="s">
        <v>118</v>
      </c>
      <c r="T12" s="198" t="s">
        <v>186</v>
      </c>
      <c r="U12" s="199" t="n">
        <v>0</v>
      </c>
      <c r="V12" s="199" t="n">
        <f aca="false">ROUND(E12*U12,2)</f>
        <v>0</v>
      </c>
      <c r="W12" s="199"/>
      <c r="X12" s="199" t="s">
        <v>372</v>
      </c>
      <c r="Y12" s="199" t="s">
        <v>120</v>
      </c>
      <c r="Z12" s="200"/>
      <c r="AA12" s="200"/>
      <c r="AB12" s="200"/>
      <c r="AC12" s="200"/>
      <c r="AD12" s="200"/>
      <c r="AE12" s="200"/>
      <c r="AF12" s="200"/>
      <c r="AG12" s="200" t="s">
        <v>373</v>
      </c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</row>
    <row r="13" customFormat="false" ht="12.75" hidden="false" customHeight="true" outlineLevel="2" collapsed="false">
      <c r="A13" s="201"/>
      <c r="B13" s="202"/>
      <c r="C13" s="213" t="s">
        <v>378</v>
      </c>
      <c r="D13" s="213"/>
      <c r="E13" s="213"/>
      <c r="F13" s="213"/>
      <c r="G13" s="213"/>
      <c r="H13" s="199"/>
      <c r="I13" s="199"/>
      <c r="J13" s="199"/>
      <c r="K13" s="199"/>
      <c r="L13" s="199"/>
      <c r="M13" s="199"/>
      <c r="N13" s="204"/>
      <c r="O13" s="204"/>
      <c r="P13" s="204"/>
      <c r="Q13" s="204"/>
      <c r="R13" s="199"/>
      <c r="S13" s="199"/>
      <c r="T13" s="199"/>
      <c r="U13" s="199"/>
      <c r="V13" s="199"/>
      <c r="W13" s="199"/>
      <c r="X13" s="199"/>
      <c r="Y13" s="199"/>
      <c r="Z13" s="200"/>
      <c r="AA13" s="200"/>
      <c r="AB13" s="200"/>
      <c r="AC13" s="200"/>
      <c r="AD13" s="200"/>
      <c r="AE13" s="200"/>
      <c r="AF13" s="200"/>
      <c r="AG13" s="200" t="s">
        <v>350</v>
      </c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5" t="str">
        <f aca="false">C13</f>
        <v>Zaměření a vytýčení stávajících inženýrských sítí v místě stavby z hlediska jejich ochrany při provádění stavby.</v>
      </c>
      <c r="BB13" s="200"/>
      <c r="BC13" s="200"/>
      <c r="BD13" s="200"/>
      <c r="BE13" s="200"/>
      <c r="BF13" s="200"/>
      <c r="BG13" s="200"/>
      <c r="BH13" s="200"/>
    </row>
    <row r="14" customFormat="false" ht="12.75" hidden="false" customHeight="false" outlineLevel="1" collapsed="false">
      <c r="A14" s="191" t="n">
        <v>3</v>
      </c>
      <c r="B14" s="192" t="s">
        <v>379</v>
      </c>
      <c r="C14" s="193" t="s">
        <v>380</v>
      </c>
      <c r="D14" s="194" t="s">
        <v>371</v>
      </c>
      <c r="E14" s="195" t="n">
        <v>1</v>
      </c>
      <c r="F14" s="196"/>
      <c r="G14" s="197" t="n">
        <f aca="false">ROUND(E14*F14,2)</f>
        <v>0</v>
      </c>
      <c r="H14" s="196"/>
      <c r="I14" s="197" t="n">
        <f aca="false">ROUND(E14*H14,2)</f>
        <v>0</v>
      </c>
      <c r="J14" s="196"/>
      <c r="K14" s="197" t="n">
        <f aca="false">ROUND(E14*J14,2)</f>
        <v>0</v>
      </c>
      <c r="L14" s="197" t="n">
        <v>21</v>
      </c>
      <c r="M14" s="197" t="n">
        <f aca="false">G14*(1+L14/100)</f>
        <v>0</v>
      </c>
      <c r="N14" s="195" t="n">
        <v>0</v>
      </c>
      <c r="O14" s="195" t="n">
        <f aca="false">ROUND(E14*N14,2)</f>
        <v>0</v>
      </c>
      <c r="P14" s="195" t="n">
        <v>0</v>
      </c>
      <c r="Q14" s="195" t="n">
        <f aca="false">ROUND(E14*P14,2)</f>
        <v>0</v>
      </c>
      <c r="R14" s="197"/>
      <c r="S14" s="197" t="s">
        <v>118</v>
      </c>
      <c r="T14" s="198" t="s">
        <v>186</v>
      </c>
      <c r="U14" s="199" t="n">
        <v>0</v>
      </c>
      <c r="V14" s="199" t="n">
        <f aca="false">ROUND(E14*U14,2)</f>
        <v>0</v>
      </c>
      <c r="W14" s="199"/>
      <c r="X14" s="199" t="s">
        <v>372</v>
      </c>
      <c r="Y14" s="199" t="s">
        <v>120</v>
      </c>
      <c r="Z14" s="200"/>
      <c r="AA14" s="200"/>
      <c r="AB14" s="200"/>
      <c r="AC14" s="200"/>
      <c r="AD14" s="200"/>
      <c r="AE14" s="200"/>
      <c r="AF14" s="200"/>
      <c r="AG14" s="200" t="s">
        <v>373</v>
      </c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</row>
    <row r="15" customFormat="false" ht="22.5" hidden="false" customHeight="true" outlineLevel="2" collapsed="false">
      <c r="A15" s="201"/>
      <c r="B15" s="202"/>
      <c r="C15" s="213" t="s">
        <v>381</v>
      </c>
      <c r="D15" s="213"/>
      <c r="E15" s="213"/>
      <c r="F15" s="213"/>
      <c r="G15" s="213"/>
      <c r="H15" s="199"/>
      <c r="I15" s="199"/>
      <c r="J15" s="199"/>
      <c r="K15" s="199"/>
      <c r="L15" s="199"/>
      <c r="M15" s="199"/>
      <c r="N15" s="204"/>
      <c r="O15" s="204"/>
      <c r="P15" s="204"/>
      <c r="Q15" s="204"/>
      <c r="R15" s="199"/>
      <c r="S15" s="199"/>
      <c r="T15" s="199"/>
      <c r="U15" s="199"/>
      <c r="V15" s="199"/>
      <c r="W15" s="199"/>
      <c r="X15" s="199"/>
      <c r="Y15" s="199"/>
      <c r="Z15" s="200"/>
      <c r="AA15" s="200"/>
      <c r="AB15" s="200"/>
      <c r="AC15" s="200"/>
      <c r="AD15" s="200"/>
      <c r="AE15" s="200"/>
      <c r="AF15" s="200"/>
      <c r="AG15" s="200" t="s">
        <v>350</v>
      </c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5" t="str">
        <f aca="false">C15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" s="200"/>
      <c r="BC15" s="200"/>
      <c r="BD15" s="200"/>
      <c r="BE15" s="200"/>
      <c r="BF15" s="200"/>
      <c r="BG15" s="200"/>
      <c r="BH15" s="200"/>
    </row>
    <row r="16" customFormat="false" ht="12.75" hidden="false" customHeight="false" outlineLevel="1" collapsed="false">
      <c r="A16" s="191" t="n">
        <v>4</v>
      </c>
      <c r="B16" s="192" t="s">
        <v>382</v>
      </c>
      <c r="C16" s="193" t="s">
        <v>383</v>
      </c>
      <c r="D16" s="194" t="s">
        <v>371</v>
      </c>
      <c r="E16" s="195" t="n">
        <v>1</v>
      </c>
      <c r="F16" s="196"/>
      <c r="G16" s="197" t="n">
        <f aca="false">ROUND(E16*F16,2)</f>
        <v>0</v>
      </c>
      <c r="H16" s="196"/>
      <c r="I16" s="197" t="n">
        <f aca="false">ROUND(E16*H16,2)</f>
        <v>0</v>
      </c>
      <c r="J16" s="196"/>
      <c r="K16" s="197" t="n">
        <f aca="false">ROUND(E16*J16,2)</f>
        <v>0</v>
      </c>
      <c r="L16" s="197" t="n">
        <v>21</v>
      </c>
      <c r="M16" s="197" t="n">
        <f aca="false">G16*(1+L16/100)</f>
        <v>0</v>
      </c>
      <c r="N16" s="195" t="n">
        <v>0</v>
      </c>
      <c r="O16" s="195" t="n">
        <f aca="false">ROUND(E16*N16,2)</f>
        <v>0</v>
      </c>
      <c r="P16" s="195" t="n">
        <v>0</v>
      </c>
      <c r="Q16" s="195" t="n">
        <f aca="false">ROUND(E16*P16,2)</f>
        <v>0</v>
      </c>
      <c r="R16" s="197"/>
      <c r="S16" s="197" t="s">
        <v>118</v>
      </c>
      <c r="T16" s="198" t="s">
        <v>186</v>
      </c>
      <c r="U16" s="199" t="n">
        <v>0</v>
      </c>
      <c r="V16" s="199" t="n">
        <f aca="false">ROUND(E16*U16,2)</f>
        <v>0</v>
      </c>
      <c r="W16" s="199"/>
      <c r="X16" s="199" t="s">
        <v>372</v>
      </c>
      <c r="Y16" s="199" t="s">
        <v>120</v>
      </c>
      <c r="Z16" s="200"/>
      <c r="AA16" s="200"/>
      <c r="AB16" s="200"/>
      <c r="AC16" s="200"/>
      <c r="AD16" s="200"/>
      <c r="AE16" s="200"/>
      <c r="AF16" s="200"/>
      <c r="AG16" s="200" t="s">
        <v>373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</row>
    <row r="17" customFormat="false" ht="33.75" hidden="false" customHeight="true" outlineLevel="2" collapsed="false">
      <c r="A17" s="201"/>
      <c r="B17" s="202"/>
      <c r="C17" s="213" t="s">
        <v>384</v>
      </c>
      <c r="D17" s="213"/>
      <c r="E17" s="213"/>
      <c r="F17" s="213"/>
      <c r="G17" s="213"/>
      <c r="H17" s="199"/>
      <c r="I17" s="199"/>
      <c r="J17" s="199"/>
      <c r="K17" s="199"/>
      <c r="L17" s="199"/>
      <c r="M17" s="199"/>
      <c r="N17" s="204"/>
      <c r="O17" s="204"/>
      <c r="P17" s="204"/>
      <c r="Q17" s="204"/>
      <c r="R17" s="199"/>
      <c r="S17" s="199"/>
      <c r="T17" s="199"/>
      <c r="U17" s="199"/>
      <c r="V17" s="199"/>
      <c r="W17" s="199"/>
      <c r="X17" s="199"/>
      <c r="Y17" s="199"/>
      <c r="Z17" s="200"/>
      <c r="AA17" s="200"/>
      <c r="AB17" s="200"/>
      <c r="AC17" s="200"/>
      <c r="AD17" s="200"/>
      <c r="AE17" s="200"/>
      <c r="AF17" s="200"/>
      <c r="AG17" s="200" t="s">
        <v>350</v>
      </c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5" t="str">
        <f aca="false">C17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7" s="200"/>
      <c r="BC17" s="200"/>
      <c r="BD17" s="200"/>
      <c r="BE17" s="200"/>
      <c r="BF17" s="200"/>
      <c r="BG17" s="200"/>
      <c r="BH17" s="200"/>
    </row>
    <row r="18" customFormat="false" ht="12.75" hidden="false" customHeight="false" outlineLevel="1" collapsed="false">
      <c r="A18" s="191" t="n">
        <v>5</v>
      </c>
      <c r="B18" s="192" t="s">
        <v>385</v>
      </c>
      <c r="C18" s="193" t="s">
        <v>386</v>
      </c>
      <c r="D18" s="194" t="s">
        <v>371</v>
      </c>
      <c r="E18" s="195" t="n">
        <v>1</v>
      </c>
      <c r="F18" s="196"/>
      <c r="G18" s="197" t="n">
        <f aca="false">ROUND(E18*F18,2)</f>
        <v>0</v>
      </c>
      <c r="H18" s="196"/>
      <c r="I18" s="197" t="n">
        <f aca="false">ROUND(E18*H18,2)</f>
        <v>0</v>
      </c>
      <c r="J18" s="196"/>
      <c r="K18" s="197" t="n">
        <f aca="false">ROUND(E18*J18,2)</f>
        <v>0</v>
      </c>
      <c r="L18" s="197" t="n">
        <v>21</v>
      </c>
      <c r="M18" s="197" t="n">
        <f aca="false">G18*(1+L18/100)</f>
        <v>0</v>
      </c>
      <c r="N18" s="195" t="n">
        <v>0</v>
      </c>
      <c r="O18" s="195" t="n">
        <f aca="false">ROUND(E18*N18,2)</f>
        <v>0</v>
      </c>
      <c r="P18" s="195" t="n">
        <v>0</v>
      </c>
      <c r="Q18" s="195" t="n">
        <f aca="false">ROUND(E18*P18,2)</f>
        <v>0</v>
      </c>
      <c r="R18" s="197"/>
      <c r="S18" s="197" t="s">
        <v>118</v>
      </c>
      <c r="T18" s="198" t="s">
        <v>186</v>
      </c>
      <c r="U18" s="199" t="n">
        <v>0</v>
      </c>
      <c r="V18" s="199" t="n">
        <f aca="false">ROUND(E18*U18,2)</f>
        <v>0</v>
      </c>
      <c r="W18" s="199"/>
      <c r="X18" s="199" t="s">
        <v>372</v>
      </c>
      <c r="Y18" s="199" t="s">
        <v>120</v>
      </c>
      <c r="Z18" s="200"/>
      <c r="AA18" s="200"/>
      <c r="AB18" s="200"/>
      <c r="AC18" s="200"/>
      <c r="AD18" s="200"/>
      <c r="AE18" s="200"/>
      <c r="AF18" s="200"/>
      <c r="AG18" s="200" t="s">
        <v>373</v>
      </c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</row>
    <row r="19" customFormat="false" ht="22.5" hidden="false" customHeight="true" outlineLevel="2" collapsed="false">
      <c r="A19" s="201"/>
      <c r="B19" s="202"/>
      <c r="C19" s="213" t="s">
        <v>387</v>
      </c>
      <c r="D19" s="213"/>
      <c r="E19" s="213"/>
      <c r="F19" s="213"/>
      <c r="G19" s="213"/>
      <c r="H19" s="199"/>
      <c r="I19" s="199"/>
      <c r="J19" s="199"/>
      <c r="K19" s="199"/>
      <c r="L19" s="199"/>
      <c r="M19" s="199"/>
      <c r="N19" s="204"/>
      <c r="O19" s="204"/>
      <c r="P19" s="204"/>
      <c r="Q19" s="204"/>
      <c r="R19" s="199"/>
      <c r="S19" s="199"/>
      <c r="T19" s="199"/>
      <c r="U19" s="199"/>
      <c r="V19" s="199"/>
      <c r="W19" s="199"/>
      <c r="X19" s="199"/>
      <c r="Y19" s="199"/>
      <c r="Z19" s="200"/>
      <c r="AA19" s="200"/>
      <c r="AB19" s="200"/>
      <c r="AC19" s="200"/>
      <c r="AD19" s="200"/>
      <c r="AE19" s="200"/>
      <c r="AF19" s="200"/>
      <c r="AG19" s="200" t="s">
        <v>350</v>
      </c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5" t="str">
        <f aca="false">C19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9" s="200"/>
      <c r="BC19" s="200"/>
      <c r="BD19" s="200"/>
      <c r="BE19" s="200"/>
      <c r="BF19" s="200"/>
      <c r="BG19" s="200"/>
      <c r="BH19" s="200"/>
    </row>
    <row r="20" customFormat="false" ht="22.5" hidden="false" customHeight="false" outlineLevel="1" collapsed="false">
      <c r="A20" s="191" t="n">
        <v>6</v>
      </c>
      <c r="B20" s="192" t="s">
        <v>46</v>
      </c>
      <c r="C20" s="193" t="s">
        <v>388</v>
      </c>
      <c r="D20" s="194" t="s">
        <v>389</v>
      </c>
      <c r="E20" s="195" t="n">
        <v>1</v>
      </c>
      <c r="F20" s="196"/>
      <c r="G20" s="197" t="n">
        <f aca="false">ROUND(E20*F20,2)</f>
        <v>0</v>
      </c>
      <c r="H20" s="196"/>
      <c r="I20" s="197" t="n">
        <f aca="false">ROUND(E20*H20,2)</f>
        <v>0</v>
      </c>
      <c r="J20" s="196"/>
      <c r="K20" s="197" t="n">
        <f aca="false">ROUND(E20*J20,2)</f>
        <v>0</v>
      </c>
      <c r="L20" s="197" t="n">
        <v>21</v>
      </c>
      <c r="M20" s="197" t="n">
        <f aca="false">G20*(1+L20/100)</f>
        <v>0</v>
      </c>
      <c r="N20" s="195" t="n">
        <v>0</v>
      </c>
      <c r="O20" s="195" t="n">
        <f aca="false">ROUND(E20*N20,2)</f>
        <v>0</v>
      </c>
      <c r="P20" s="195" t="n">
        <v>0</v>
      </c>
      <c r="Q20" s="195" t="n">
        <f aca="false">ROUND(E20*P20,2)</f>
        <v>0</v>
      </c>
      <c r="R20" s="197"/>
      <c r="S20" s="197" t="s">
        <v>185</v>
      </c>
      <c r="T20" s="198" t="s">
        <v>186</v>
      </c>
      <c r="U20" s="199" t="n">
        <v>0</v>
      </c>
      <c r="V20" s="199" t="n">
        <f aca="false">ROUND(E20*U20,2)</f>
        <v>0</v>
      </c>
      <c r="W20" s="199"/>
      <c r="X20" s="199" t="s">
        <v>372</v>
      </c>
      <c r="Y20" s="199" t="s">
        <v>120</v>
      </c>
      <c r="Z20" s="200"/>
      <c r="AA20" s="200"/>
      <c r="AB20" s="200"/>
      <c r="AC20" s="200"/>
      <c r="AD20" s="200"/>
      <c r="AE20" s="200"/>
      <c r="AF20" s="200"/>
      <c r="AG20" s="200" t="s">
        <v>373</v>
      </c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</row>
    <row r="21" customFormat="false" ht="22.5" hidden="false" customHeight="false" outlineLevel="1" collapsed="false">
      <c r="A21" s="191" t="n">
        <v>7</v>
      </c>
      <c r="B21" s="192" t="s">
        <v>188</v>
      </c>
      <c r="C21" s="193" t="s">
        <v>390</v>
      </c>
      <c r="D21" s="194" t="s">
        <v>389</v>
      </c>
      <c r="E21" s="195" t="n">
        <v>1</v>
      </c>
      <c r="F21" s="196"/>
      <c r="G21" s="197" t="n">
        <f aca="false">ROUND(E21*F21,2)</f>
        <v>0</v>
      </c>
      <c r="H21" s="196"/>
      <c r="I21" s="197" t="n">
        <f aca="false">ROUND(E21*H21,2)</f>
        <v>0</v>
      </c>
      <c r="J21" s="196"/>
      <c r="K21" s="197" t="n">
        <f aca="false">ROUND(E21*J21,2)</f>
        <v>0</v>
      </c>
      <c r="L21" s="197" t="n">
        <v>21</v>
      </c>
      <c r="M21" s="197" t="n">
        <f aca="false">G21*(1+L21/100)</f>
        <v>0</v>
      </c>
      <c r="N21" s="195" t="n">
        <v>0</v>
      </c>
      <c r="O21" s="195" t="n">
        <f aca="false">ROUND(E21*N21,2)</f>
        <v>0</v>
      </c>
      <c r="P21" s="195" t="n">
        <v>0</v>
      </c>
      <c r="Q21" s="195" t="n">
        <f aca="false">ROUND(E21*P21,2)</f>
        <v>0</v>
      </c>
      <c r="R21" s="197"/>
      <c r="S21" s="197" t="s">
        <v>185</v>
      </c>
      <c r="T21" s="198" t="s">
        <v>186</v>
      </c>
      <c r="U21" s="199" t="n">
        <v>0</v>
      </c>
      <c r="V21" s="199" t="n">
        <f aca="false">ROUND(E21*U21,2)</f>
        <v>0</v>
      </c>
      <c r="W21" s="199"/>
      <c r="X21" s="199" t="s">
        <v>372</v>
      </c>
      <c r="Y21" s="199" t="s">
        <v>120</v>
      </c>
      <c r="Z21" s="200"/>
      <c r="AA21" s="200"/>
      <c r="AB21" s="200"/>
      <c r="AC21" s="200"/>
      <c r="AD21" s="200"/>
      <c r="AE21" s="200"/>
      <c r="AF21" s="200"/>
      <c r="AG21" s="200" t="s">
        <v>373</v>
      </c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customFormat="false" ht="22.5" hidden="false" customHeight="false" outlineLevel="1" collapsed="false">
      <c r="A22" s="191" t="n">
        <v>8</v>
      </c>
      <c r="B22" s="192" t="s">
        <v>256</v>
      </c>
      <c r="C22" s="193" t="s">
        <v>391</v>
      </c>
      <c r="D22" s="194" t="s">
        <v>389</v>
      </c>
      <c r="E22" s="195" t="n">
        <v>1</v>
      </c>
      <c r="F22" s="196"/>
      <c r="G22" s="197" t="n">
        <f aca="false">ROUND(E22*F22,2)</f>
        <v>0</v>
      </c>
      <c r="H22" s="196"/>
      <c r="I22" s="197" t="n">
        <f aca="false">ROUND(E22*H22,2)</f>
        <v>0</v>
      </c>
      <c r="J22" s="196"/>
      <c r="K22" s="197" t="n">
        <f aca="false">ROUND(E22*J22,2)</f>
        <v>0</v>
      </c>
      <c r="L22" s="197" t="n">
        <v>21</v>
      </c>
      <c r="M22" s="197" t="n">
        <f aca="false">G22*(1+L22/100)</f>
        <v>0</v>
      </c>
      <c r="N22" s="195" t="n">
        <v>0</v>
      </c>
      <c r="O22" s="195" t="n">
        <f aca="false">ROUND(E22*N22,2)</f>
        <v>0</v>
      </c>
      <c r="P22" s="195" t="n">
        <v>0</v>
      </c>
      <c r="Q22" s="195" t="n">
        <f aca="false">ROUND(E22*P22,2)</f>
        <v>0</v>
      </c>
      <c r="R22" s="197"/>
      <c r="S22" s="197" t="s">
        <v>185</v>
      </c>
      <c r="T22" s="198" t="s">
        <v>186</v>
      </c>
      <c r="U22" s="199" t="n">
        <v>0</v>
      </c>
      <c r="V22" s="199" t="n">
        <f aca="false">ROUND(E22*U22,2)</f>
        <v>0</v>
      </c>
      <c r="W22" s="199"/>
      <c r="X22" s="199" t="s">
        <v>372</v>
      </c>
      <c r="Y22" s="199" t="s">
        <v>120</v>
      </c>
      <c r="Z22" s="200"/>
      <c r="AA22" s="200"/>
      <c r="AB22" s="200"/>
      <c r="AC22" s="200"/>
      <c r="AD22" s="200"/>
      <c r="AE22" s="200"/>
      <c r="AF22" s="200"/>
      <c r="AG22" s="200" t="s">
        <v>373</v>
      </c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</row>
    <row r="23" customFormat="false" ht="12.75" hidden="false" customHeight="false" outlineLevel="1" collapsed="false">
      <c r="A23" s="191" t="n">
        <v>9</v>
      </c>
      <c r="B23" s="192" t="s">
        <v>275</v>
      </c>
      <c r="C23" s="193" t="s">
        <v>392</v>
      </c>
      <c r="D23" s="194" t="s">
        <v>389</v>
      </c>
      <c r="E23" s="195" t="n">
        <v>1</v>
      </c>
      <c r="F23" s="196"/>
      <c r="G23" s="197" t="n">
        <f aca="false">ROUND(E23*F23,2)</f>
        <v>0</v>
      </c>
      <c r="H23" s="196"/>
      <c r="I23" s="197" t="n">
        <f aca="false">ROUND(E23*H23,2)</f>
        <v>0</v>
      </c>
      <c r="J23" s="196"/>
      <c r="K23" s="197" t="n">
        <f aca="false">ROUND(E23*J23,2)</f>
        <v>0</v>
      </c>
      <c r="L23" s="197" t="n">
        <v>21</v>
      </c>
      <c r="M23" s="197" t="n">
        <f aca="false">G23*(1+L23/100)</f>
        <v>0</v>
      </c>
      <c r="N23" s="195" t="n">
        <v>0</v>
      </c>
      <c r="O23" s="195" t="n">
        <f aca="false">ROUND(E23*N23,2)</f>
        <v>0</v>
      </c>
      <c r="P23" s="195" t="n">
        <v>0</v>
      </c>
      <c r="Q23" s="195" t="n">
        <f aca="false">ROUND(E23*P23,2)</f>
        <v>0</v>
      </c>
      <c r="R23" s="197"/>
      <c r="S23" s="197" t="s">
        <v>185</v>
      </c>
      <c r="T23" s="198" t="s">
        <v>186</v>
      </c>
      <c r="U23" s="199" t="n">
        <v>0</v>
      </c>
      <c r="V23" s="199" t="n">
        <f aca="false">ROUND(E23*U23,2)</f>
        <v>0</v>
      </c>
      <c r="W23" s="199"/>
      <c r="X23" s="199" t="s">
        <v>372</v>
      </c>
      <c r="Y23" s="199" t="s">
        <v>120</v>
      </c>
      <c r="Z23" s="200"/>
      <c r="AA23" s="200"/>
      <c r="AB23" s="200"/>
      <c r="AC23" s="200"/>
      <c r="AD23" s="200"/>
      <c r="AE23" s="200"/>
      <c r="AF23" s="200"/>
      <c r="AG23" s="200" t="s">
        <v>373</v>
      </c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</row>
    <row r="24" customFormat="false" ht="12.75" hidden="false" customHeight="false" outlineLevel="0" collapsed="false">
      <c r="A24" s="183" t="s">
        <v>112</v>
      </c>
      <c r="B24" s="184" t="s">
        <v>20</v>
      </c>
      <c r="C24" s="185" t="s">
        <v>21</v>
      </c>
      <c r="D24" s="186"/>
      <c r="E24" s="187"/>
      <c r="F24" s="188"/>
      <c r="G24" s="188" t="n">
        <f aca="false">SUMIF(AG25:AG35,"&lt;&gt;NOR",G25:G35)</f>
        <v>0</v>
      </c>
      <c r="H24" s="188"/>
      <c r="I24" s="188" t="n">
        <f aca="false">SUM(I25:I35)</f>
        <v>0</v>
      </c>
      <c r="J24" s="188"/>
      <c r="K24" s="188" t="n">
        <f aca="false">SUM(K25:K35)</f>
        <v>0</v>
      </c>
      <c r="L24" s="188"/>
      <c r="M24" s="188" t="n">
        <f aca="false">SUM(M25:M35)</f>
        <v>0</v>
      </c>
      <c r="N24" s="187"/>
      <c r="O24" s="187" t="n">
        <f aca="false">SUM(O25:O35)</f>
        <v>0</v>
      </c>
      <c r="P24" s="187"/>
      <c r="Q24" s="187" t="n">
        <f aca="false">SUM(Q25:Q35)</f>
        <v>0</v>
      </c>
      <c r="R24" s="188"/>
      <c r="S24" s="188"/>
      <c r="T24" s="189"/>
      <c r="U24" s="190"/>
      <c r="V24" s="190" t="n">
        <f aca="false">SUM(V25:V35)</f>
        <v>0</v>
      </c>
      <c r="W24" s="190"/>
      <c r="X24" s="190"/>
      <c r="Y24" s="190"/>
      <c r="AG24" s="0" t="s">
        <v>113</v>
      </c>
    </row>
    <row r="25" customFormat="false" ht="12.75" hidden="false" customHeight="false" outlineLevel="1" collapsed="false">
      <c r="A25" s="191" t="n">
        <v>10</v>
      </c>
      <c r="B25" s="192" t="s">
        <v>393</v>
      </c>
      <c r="C25" s="193" t="s">
        <v>394</v>
      </c>
      <c r="D25" s="194" t="s">
        <v>371</v>
      </c>
      <c r="E25" s="195" t="n">
        <v>1</v>
      </c>
      <c r="F25" s="196"/>
      <c r="G25" s="197" t="n">
        <f aca="false">ROUND(E25*F25,2)</f>
        <v>0</v>
      </c>
      <c r="H25" s="196"/>
      <c r="I25" s="197" t="n">
        <f aca="false">ROUND(E25*H25,2)</f>
        <v>0</v>
      </c>
      <c r="J25" s="196"/>
      <c r="K25" s="197" t="n">
        <f aca="false">ROUND(E25*J25,2)</f>
        <v>0</v>
      </c>
      <c r="L25" s="197" t="n">
        <v>21</v>
      </c>
      <c r="M25" s="197" t="n">
        <f aca="false">G25*(1+L25/100)</f>
        <v>0</v>
      </c>
      <c r="N25" s="195" t="n">
        <v>0</v>
      </c>
      <c r="O25" s="195" t="n">
        <f aca="false">ROUND(E25*N25,2)</f>
        <v>0</v>
      </c>
      <c r="P25" s="195" t="n">
        <v>0</v>
      </c>
      <c r="Q25" s="195" t="n">
        <f aca="false">ROUND(E25*P25,2)</f>
        <v>0</v>
      </c>
      <c r="R25" s="197"/>
      <c r="S25" s="197" t="s">
        <v>185</v>
      </c>
      <c r="T25" s="198" t="s">
        <v>186</v>
      </c>
      <c r="U25" s="199" t="n">
        <v>0</v>
      </c>
      <c r="V25" s="199" t="n">
        <f aca="false">ROUND(E25*U25,2)</f>
        <v>0</v>
      </c>
      <c r="W25" s="199"/>
      <c r="X25" s="199" t="s">
        <v>372</v>
      </c>
      <c r="Y25" s="199" t="s">
        <v>120</v>
      </c>
      <c r="Z25" s="200"/>
      <c r="AA25" s="200"/>
      <c r="AB25" s="200"/>
      <c r="AC25" s="200"/>
      <c r="AD25" s="200"/>
      <c r="AE25" s="200"/>
      <c r="AF25" s="200"/>
      <c r="AG25" s="200" t="s">
        <v>373</v>
      </c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</row>
    <row r="26" customFormat="false" ht="12.75" hidden="false" customHeight="true" outlineLevel="2" collapsed="false">
      <c r="A26" s="201"/>
      <c r="B26" s="202"/>
      <c r="C26" s="213" t="s">
        <v>395</v>
      </c>
      <c r="D26" s="213"/>
      <c r="E26" s="213"/>
      <c r="F26" s="213"/>
      <c r="G26" s="213"/>
      <c r="H26" s="199"/>
      <c r="I26" s="199"/>
      <c r="J26" s="199"/>
      <c r="K26" s="199"/>
      <c r="L26" s="199"/>
      <c r="M26" s="199"/>
      <c r="N26" s="204"/>
      <c r="O26" s="204"/>
      <c r="P26" s="204"/>
      <c r="Q26" s="204"/>
      <c r="R26" s="199"/>
      <c r="S26" s="199"/>
      <c r="T26" s="199"/>
      <c r="U26" s="199"/>
      <c r="V26" s="199"/>
      <c r="W26" s="199"/>
      <c r="X26" s="199"/>
      <c r="Y26" s="199"/>
      <c r="Z26" s="200"/>
      <c r="AA26" s="200"/>
      <c r="AB26" s="200"/>
      <c r="AC26" s="200"/>
      <c r="AD26" s="200"/>
      <c r="AE26" s="200"/>
      <c r="AF26" s="200"/>
      <c r="AG26" s="200" t="s">
        <v>350</v>
      </c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</row>
    <row r="27" customFormat="false" ht="12.75" hidden="false" customHeight="false" outlineLevel="1" collapsed="false">
      <c r="A27" s="191" t="n">
        <v>11</v>
      </c>
      <c r="B27" s="192" t="s">
        <v>396</v>
      </c>
      <c r="C27" s="193" t="s">
        <v>397</v>
      </c>
      <c r="D27" s="194" t="s">
        <v>371</v>
      </c>
      <c r="E27" s="195" t="n">
        <v>1</v>
      </c>
      <c r="F27" s="196"/>
      <c r="G27" s="197" t="n">
        <f aca="false">ROUND(E27*F27,2)</f>
        <v>0</v>
      </c>
      <c r="H27" s="196"/>
      <c r="I27" s="197" t="n">
        <f aca="false">ROUND(E27*H27,2)</f>
        <v>0</v>
      </c>
      <c r="J27" s="196"/>
      <c r="K27" s="197" t="n">
        <f aca="false">ROUND(E27*J27,2)</f>
        <v>0</v>
      </c>
      <c r="L27" s="197" t="n">
        <v>21</v>
      </c>
      <c r="M27" s="197" t="n">
        <f aca="false">G27*(1+L27/100)</f>
        <v>0</v>
      </c>
      <c r="N27" s="195" t="n">
        <v>0</v>
      </c>
      <c r="O27" s="195" t="n">
        <f aca="false">ROUND(E27*N27,2)</f>
        <v>0</v>
      </c>
      <c r="P27" s="195" t="n">
        <v>0</v>
      </c>
      <c r="Q27" s="195" t="n">
        <f aca="false">ROUND(E27*P27,2)</f>
        <v>0</v>
      </c>
      <c r="R27" s="197"/>
      <c r="S27" s="197" t="s">
        <v>118</v>
      </c>
      <c r="T27" s="198" t="s">
        <v>186</v>
      </c>
      <c r="U27" s="199" t="n">
        <v>0</v>
      </c>
      <c r="V27" s="199" t="n">
        <f aca="false">ROUND(E27*U27,2)</f>
        <v>0</v>
      </c>
      <c r="W27" s="199"/>
      <c r="X27" s="199" t="s">
        <v>372</v>
      </c>
      <c r="Y27" s="199" t="s">
        <v>120</v>
      </c>
      <c r="Z27" s="200"/>
      <c r="AA27" s="200"/>
      <c r="AB27" s="200"/>
      <c r="AC27" s="200"/>
      <c r="AD27" s="200"/>
      <c r="AE27" s="200"/>
      <c r="AF27" s="200"/>
      <c r="AG27" s="200" t="s">
        <v>373</v>
      </c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</row>
    <row r="28" customFormat="false" ht="12.75" hidden="false" customHeight="true" outlineLevel="2" collapsed="false">
      <c r="A28" s="201"/>
      <c r="B28" s="202"/>
      <c r="C28" s="213" t="s">
        <v>398</v>
      </c>
      <c r="D28" s="213"/>
      <c r="E28" s="213"/>
      <c r="F28" s="213"/>
      <c r="G28" s="213"/>
      <c r="H28" s="199"/>
      <c r="I28" s="199"/>
      <c r="J28" s="199"/>
      <c r="K28" s="199"/>
      <c r="L28" s="199"/>
      <c r="M28" s="199"/>
      <c r="N28" s="204"/>
      <c r="O28" s="204"/>
      <c r="P28" s="204"/>
      <c r="Q28" s="204"/>
      <c r="R28" s="199"/>
      <c r="S28" s="199"/>
      <c r="T28" s="199"/>
      <c r="U28" s="199"/>
      <c r="V28" s="199"/>
      <c r="W28" s="199"/>
      <c r="X28" s="199"/>
      <c r="Y28" s="199"/>
      <c r="Z28" s="200"/>
      <c r="AA28" s="200"/>
      <c r="AB28" s="200"/>
      <c r="AC28" s="200"/>
      <c r="AD28" s="200"/>
      <c r="AE28" s="200"/>
      <c r="AF28" s="200"/>
      <c r="AG28" s="200" t="s">
        <v>350</v>
      </c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5" t="str">
        <f aca="false">C28</f>
        <v>Náklady na vyhotovení dokumentace skutečného provedení stavby a její předání objednateli v požadované formě a požadovaném počtu.</v>
      </c>
      <c r="BB28" s="200"/>
      <c r="BC28" s="200"/>
      <c r="BD28" s="200"/>
      <c r="BE28" s="200"/>
      <c r="BF28" s="200"/>
      <c r="BG28" s="200"/>
      <c r="BH28" s="200"/>
    </row>
    <row r="29" customFormat="false" ht="12.75" hidden="false" customHeight="false" outlineLevel="1" collapsed="false">
      <c r="A29" s="191" t="n">
        <v>12</v>
      </c>
      <c r="B29" s="192" t="s">
        <v>299</v>
      </c>
      <c r="C29" s="193" t="s">
        <v>399</v>
      </c>
      <c r="D29" s="194" t="s">
        <v>190</v>
      </c>
      <c r="E29" s="195" t="n">
        <v>1</v>
      </c>
      <c r="F29" s="196"/>
      <c r="G29" s="197" t="n">
        <f aca="false">ROUND(E29*F29,2)</f>
        <v>0</v>
      </c>
      <c r="H29" s="196"/>
      <c r="I29" s="197" t="n">
        <f aca="false">ROUND(E29*H29,2)</f>
        <v>0</v>
      </c>
      <c r="J29" s="196"/>
      <c r="K29" s="197" t="n">
        <f aca="false">ROUND(E29*J29,2)</f>
        <v>0</v>
      </c>
      <c r="L29" s="197" t="n">
        <v>21</v>
      </c>
      <c r="M29" s="197" t="n">
        <f aca="false">G29*(1+L29/100)</f>
        <v>0</v>
      </c>
      <c r="N29" s="195" t="n">
        <v>0</v>
      </c>
      <c r="O29" s="195" t="n">
        <f aca="false">ROUND(E29*N29,2)</f>
        <v>0</v>
      </c>
      <c r="P29" s="195" t="n">
        <v>0</v>
      </c>
      <c r="Q29" s="195" t="n">
        <f aca="false">ROUND(E29*P29,2)</f>
        <v>0</v>
      </c>
      <c r="R29" s="197"/>
      <c r="S29" s="197" t="s">
        <v>185</v>
      </c>
      <c r="T29" s="198" t="s">
        <v>186</v>
      </c>
      <c r="U29" s="199" t="n">
        <v>0</v>
      </c>
      <c r="V29" s="199" t="n">
        <f aca="false">ROUND(E29*U29,2)</f>
        <v>0</v>
      </c>
      <c r="W29" s="199"/>
      <c r="X29" s="199" t="s">
        <v>372</v>
      </c>
      <c r="Y29" s="199" t="s">
        <v>120</v>
      </c>
      <c r="Z29" s="200"/>
      <c r="AA29" s="200"/>
      <c r="AB29" s="200"/>
      <c r="AC29" s="200"/>
      <c r="AD29" s="200"/>
      <c r="AE29" s="200"/>
      <c r="AF29" s="200"/>
      <c r="AG29" s="200" t="s">
        <v>373</v>
      </c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</row>
    <row r="30" customFormat="false" ht="22.5" hidden="false" customHeight="false" outlineLevel="1" collapsed="false">
      <c r="A30" s="191" t="n">
        <v>13</v>
      </c>
      <c r="B30" s="192" t="s">
        <v>301</v>
      </c>
      <c r="C30" s="193" t="s">
        <v>400</v>
      </c>
      <c r="D30" s="194" t="s">
        <v>190</v>
      </c>
      <c r="E30" s="195" t="n">
        <v>1</v>
      </c>
      <c r="F30" s="196"/>
      <c r="G30" s="197" t="n">
        <f aca="false">ROUND(E30*F30,2)</f>
        <v>0</v>
      </c>
      <c r="H30" s="196"/>
      <c r="I30" s="197" t="n">
        <f aca="false">ROUND(E30*H30,2)</f>
        <v>0</v>
      </c>
      <c r="J30" s="196"/>
      <c r="K30" s="197" t="n">
        <f aca="false">ROUND(E30*J30,2)</f>
        <v>0</v>
      </c>
      <c r="L30" s="197" t="n">
        <v>21</v>
      </c>
      <c r="M30" s="197" t="n">
        <f aca="false">G30*(1+L30/100)</f>
        <v>0</v>
      </c>
      <c r="N30" s="195" t="n">
        <v>0</v>
      </c>
      <c r="O30" s="195" t="n">
        <f aca="false">ROUND(E30*N30,2)</f>
        <v>0</v>
      </c>
      <c r="P30" s="195" t="n">
        <v>0</v>
      </c>
      <c r="Q30" s="195" t="n">
        <f aca="false">ROUND(E30*P30,2)</f>
        <v>0</v>
      </c>
      <c r="R30" s="197"/>
      <c r="S30" s="197" t="s">
        <v>185</v>
      </c>
      <c r="T30" s="198" t="s">
        <v>186</v>
      </c>
      <c r="U30" s="199" t="n">
        <v>0</v>
      </c>
      <c r="V30" s="199" t="n">
        <f aca="false">ROUND(E30*U30,2)</f>
        <v>0</v>
      </c>
      <c r="W30" s="199"/>
      <c r="X30" s="199" t="s">
        <v>372</v>
      </c>
      <c r="Y30" s="199" t="s">
        <v>120</v>
      </c>
      <c r="Z30" s="200"/>
      <c r="AA30" s="200"/>
      <c r="AB30" s="200"/>
      <c r="AC30" s="200"/>
      <c r="AD30" s="200"/>
      <c r="AE30" s="200"/>
      <c r="AF30" s="200"/>
      <c r="AG30" s="200" t="s">
        <v>373</v>
      </c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</row>
    <row r="31" customFormat="false" ht="22.5" hidden="false" customHeight="false" outlineLevel="1" collapsed="false">
      <c r="A31" s="191" t="n">
        <v>14</v>
      </c>
      <c r="B31" s="192" t="s">
        <v>401</v>
      </c>
      <c r="C31" s="193" t="s">
        <v>402</v>
      </c>
      <c r="D31" s="194" t="s">
        <v>190</v>
      </c>
      <c r="E31" s="195" t="n">
        <v>1</v>
      </c>
      <c r="F31" s="196"/>
      <c r="G31" s="197" t="n">
        <f aca="false">ROUND(E31*F31,2)</f>
        <v>0</v>
      </c>
      <c r="H31" s="196"/>
      <c r="I31" s="197" t="n">
        <f aca="false">ROUND(E31*H31,2)</f>
        <v>0</v>
      </c>
      <c r="J31" s="196"/>
      <c r="K31" s="197" t="n">
        <f aca="false">ROUND(E31*J31,2)</f>
        <v>0</v>
      </c>
      <c r="L31" s="197" t="n">
        <v>21</v>
      </c>
      <c r="M31" s="197" t="n">
        <f aca="false">G31*(1+L31/100)</f>
        <v>0</v>
      </c>
      <c r="N31" s="195" t="n">
        <v>0</v>
      </c>
      <c r="O31" s="195" t="n">
        <f aca="false">ROUND(E31*N31,2)</f>
        <v>0</v>
      </c>
      <c r="P31" s="195" t="n">
        <v>0</v>
      </c>
      <c r="Q31" s="195" t="n">
        <f aca="false">ROUND(E31*P31,2)</f>
        <v>0</v>
      </c>
      <c r="R31" s="197"/>
      <c r="S31" s="197" t="s">
        <v>185</v>
      </c>
      <c r="T31" s="198" t="s">
        <v>186</v>
      </c>
      <c r="U31" s="199" t="n">
        <v>0</v>
      </c>
      <c r="V31" s="199" t="n">
        <f aca="false">ROUND(E31*U31,2)</f>
        <v>0</v>
      </c>
      <c r="W31" s="199"/>
      <c r="X31" s="199" t="s">
        <v>372</v>
      </c>
      <c r="Y31" s="199" t="s">
        <v>120</v>
      </c>
      <c r="Z31" s="200"/>
      <c r="AA31" s="200"/>
      <c r="AB31" s="200"/>
      <c r="AC31" s="200"/>
      <c r="AD31" s="200"/>
      <c r="AE31" s="200"/>
      <c r="AF31" s="200"/>
      <c r="AG31" s="200" t="s">
        <v>373</v>
      </c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</row>
    <row r="32" customFormat="false" ht="22.5" hidden="false" customHeight="false" outlineLevel="1" collapsed="false">
      <c r="A32" s="191" t="n">
        <v>15</v>
      </c>
      <c r="B32" s="192" t="s">
        <v>311</v>
      </c>
      <c r="C32" s="193" t="s">
        <v>403</v>
      </c>
      <c r="D32" s="194" t="s">
        <v>389</v>
      </c>
      <c r="E32" s="195" t="n">
        <v>1</v>
      </c>
      <c r="F32" s="196"/>
      <c r="G32" s="197" t="n">
        <f aca="false">ROUND(E32*F32,2)</f>
        <v>0</v>
      </c>
      <c r="H32" s="196"/>
      <c r="I32" s="197" t="n">
        <f aca="false">ROUND(E32*H32,2)</f>
        <v>0</v>
      </c>
      <c r="J32" s="196"/>
      <c r="K32" s="197" t="n">
        <f aca="false">ROUND(E32*J32,2)</f>
        <v>0</v>
      </c>
      <c r="L32" s="197" t="n">
        <v>21</v>
      </c>
      <c r="M32" s="197" t="n">
        <f aca="false">G32*(1+L32/100)</f>
        <v>0</v>
      </c>
      <c r="N32" s="195" t="n">
        <v>0</v>
      </c>
      <c r="O32" s="195" t="n">
        <f aca="false">ROUND(E32*N32,2)</f>
        <v>0</v>
      </c>
      <c r="P32" s="195" t="n">
        <v>0</v>
      </c>
      <c r="Q32" s="195" t="n">
        <f aca="false">ROUND(E32*P32,2)</f>
        <v>0</v>
      </c>
      <c r="R32" s="197"/>
      <c r="S32" s="197" t="s">
        <v>185</v>
      </c>
      <c r="T32" s="198" t="s">
        <v>186</v>
      </c>
      <c r="U32" s="199" t="n">
        <v>0</v>
      </c>
      <c r="V32" s="199" t="n">
        <f aca="false">ROUND(E32*U32,2)</f>
        <v>0</v>
      </c>
      <c r="W32" s="199"/>
      <c r="X32" s="199" t="s">
        <v>372</v>
      </c>
      <c r="Y32" s="199" t="s">
        <v>120</v>
      </c>
      <c r="Z32" s="200"/>
      <c r="AA32" s="200"/>
      <c r="AB32" s="200"/>
      <c r="AC32" s="200"/>
      <c r="AD32" s="200"/>
      <c r="AE32" s="200"/>
      <c r="AF32" s="200"/>
      <c r="AG32" s="200" t="s">
        <v>373</v>
      </c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</row>
    <row r="33" customFormat="false" ht="12.75" hidden="false" customHeight="false" outlineLevel="1" collapsed="false">
      <c r="A33" s="191" t="n">
        <v>16</v>
      </c>
      <c r="B33" s="192" t="s">
        <v>331</v>
      </c>
      <c r="C33" s="193" t="s">
        <v>404</v>
      </c>
      <c r="D33" s="194" t="s">
        <v>389</v>
      </c>
      <c r="E33" s="195" t="n">
        <v>1</v>
      </c>
      <c r="F33" s="196"/>
      <c r="G33" s="197" t="n">
        <f aca="false">ROUND(E33*F33,2)</f>
        <v>0</v>
      </c>
      <c r="H33" s="196"/>
      <c r="I33" s="197" t="n">
        <f aca="false">ROUND(E33*H33,2)</f>
        <v>0</v>
      </c>
      <c r="J33" s="196"/>
      <c r="K33" s="197" t="n">
        <f aca="false">ROUND(E33*J33,2)</f>
        <v>0</v>
      </c>
      <c r="L33" s="197" t="n">
        <v>21</v>
      </c>
      <c r="M33" s="197" t="n">
        <f aca="false">G33*(1+L33/100)</f>
        <v>0</v>
      </c>
      <c r="N33" s="195" t="n">
        <v>0</v>
      </c>
      <c r="O33" s="195" t="n">
        <f aca="false">ROUND(E33*N33,2)</f>
        <v>0</v>
      </c>
      <c r="P33" s="195" t="n">
        <v>0</v>
      </c>
      <c r="Q33" s="195" t="n">
        <f aca="false">ROUND(E33*P33,2)</f>
        <v>0</v>
      </c>
      <c r="R33" s="197"/>
      <c r="S33" s="197" t="s">
        <v>185</v>
      </c>
      <c r="T33" s="198" t="s">
        <v>186</v>
      </c>
      <c r="U33" s="199" t="n">
        <v>0</v>
      </c>
      <c r="V33" s="199" t="n">
        <f aca="false">ROUND(E33*U33,2)</f>
        <v>0</v>
      </c>
      <c r="W33" s="199"/>
      <c r="X33" s="199" t="s">
        <v>372</v>
      </c>
      <c r="Y33" s="199" t="s">
        <v>120</v>
      </c>
      <c r="Z33" s="200"/>
      <c r="AA33" s="200"/>
      <c r="AB33" s="200"/>
      <c r="AC33" s="200"/>
      <c r="AD33" s="200"/>
      <c r="AE33" s="200"/>
      <c r="AF33" s="200"/>
      <c r="AG33" s="200" t="s">
        <v>373</v>
      </c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</row>
    <row r="34" customFormat="false" ht="12.75" hidden="false" customHeight="false" outlineLevel="1" collapsed="false">
      <c r="A34" s="191" t="n">
        <v>17</v>
      </c>
      <c r="B34" s="192" t="s">
        <v>334</v>
      </c>
      <c r="C34" s="193" t="s">
        <v>405</v>
      </c>
      <c r="D34" s="194" t="s">
        <v>190</v>
      </c>
      <c r="E34" s="195" t="n">
        <v>1</v>
      </c>
      <c r="F34" s="196"/>
      <c r="G34" s="197" t="n">
        <f aca="false">ROUND(E34*F34,2)</f>
        <v>0</v>
      </c>
      <c r="H34" s="196"/>
      <c r="I34" s="197" t="n">
        <f aca="false">ROUND(E34*H34,2)</f>
        <v>0</v>
      </c>
      <c r="J34" s="196"/>
      <c r="K34" s="197" t="n">
        <f aca="false">ROUND(E34*J34,2)</f>
        <v>0</v>
      </c>
      <c r="L34" s="197" t="n">
        <v>21</v>
      </c>
      <c r="M34" s="197" t="n">
        <f aca="false">G34*(1+L34/100)</f>
        <v>0</v>
      </c>
      <c r="N34" s="195" t="n">
        <v>0</v>
      </c>
      <c r="O34" s="195" t="n">
        <f aca="false">ROUND(E34*N34,2)</f>
        <v>0</v>
      </c>
      <c r="P34" s="195" t="n">
        <v>0</v>
      </c>
      <c r="Q34" s="195" t="n">
        <f aca="false">ROUND(E34*P34,2)</f>
        <v>0</v>
      </c>
      <c r="R34" s="197"/>
      <c r="S34" s="197" t="s">
        <v>185</v>
      </c>
      <c r="T34" s="198" t="s">
        <v>186</v>
      </c>
      <c r="U34" s="199" t="n">
        <v>0</v>
      </c>
      <c r="V34" s="199" t="n">
        <f aca="false">ROUND(E34*U34,2)</f>
        <v>0</v>
      </c>
      <c r="W34" s="199"/>
      <c r="X34" s="199" t="s">
        <v>372</v>
      </c>
      <c r="Y34" s="199" t="s">
        <v>120</v>
      </c>
      <c r="Z34" s="200"/>
      <c r="AA34" s="200"/>
      <c r="AB34" s="200"/>
      <c r="AC34" s="200"/>
      <c r="AD34" s="200"/>
      <c r="AE34" s="200"/>
      <c r="AF34" s="200"/>
      <c r="AG34" s="200" t="s">
        <v>373</v>
      </c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</row>
    <row r="35" customFormat="false" ht="12.75" hidden="false" customHeight="false" outlineLevel="1" collapsed="false">
      <c r="A35" s="191" t="n">
        <v>18</v>
      </c>
      <c r="B35" s="192" t="s">
        <v>338</v>
      </c>
      <c r="C35" s="193" t="s">
        <v>406</v>
      </c>
      <c r="D35" s="194" t="s">
        <v>190</v>
      </c>
      <c r="E35" s="195" t="n">
        <v>1</v>
      </c>
      <c r="F35" s="196"/>
      <c r="G35" s="197" t="n">
        <f aca="false">ROUND(E35*F35,2)</f>
        <v>0</v>
      </c>
      <c r="H35" s="196"/>
      <c r="I35" s="197" t="n">
        <f aca="false">ROUND(E35*H35,2)</f>
        <v>0</v>
      </c>
      <c r="J35" s="196"/>
      <c r="K35" s="197" t="n">
        <f aca="false">ROUND(E35*J35,2)</f>
        <v>0</v>
      </c>
      <c r="L35" s="197" t="n">
        <v>21</v>
      </c>
      <c r="M35" s="197" t="n">
        <f aca="false">G35*(1+L35/100)</f>
        <v>0</v>
      </c>
      <c r="N35" s="195" t="n">
        <v>0</v>
      </c>
      <c r="O35" s="195" t="n">
        <f aca="false">ROUND(E35*N35,2)</f>
        <v>0</v>
      </c>
      <c r="P35" s="195" t="n">
        <v>0</v>
      </c>
      <c r="Q35" s="195" t="n">
        <f aca="false">ROUND(E35*P35,2)</f>
        <v>0</v>
      </c>
      <c r="R35" s="197"/>
      <c r="S35" s="197" t="s">
        <v>185</v>
      </c>
      <c r="T35" s="198" t="s">
        <v>186</v>
      </c>
      <c r="U35" s="199" t="n">
        <v>0</v>
      </c>
      <c r="V35" s="199" t="n">
        <f aca="false">ROUND(E35*U35,2)</f>
        <v>0</v>
      </c>
      <c r="W35" s="199"/>
      <c r="X35" s="199" t="s">
        <v>372</v>
      </c>
      <c r="Y35" s="199" t="s">
        <v>120</v>
      </c>
      <c r="Z35" s="200"/>
      <c r="AA35" s="200"/>
      <c r="AB35" s="200"/>
      <c r="AC35" s="200"/>
      <c r="AD35" s="200"/>
      <c r="AE35" s="200"/>
      <c r="AF35" s="200"/>
      <c r="AG35" s="200" t="s">
        <v>373</v>
      </c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</row>
    <row r="36" customFormat="false" ht="12.75" hidden="false" customHeight="false" outlineLevel="0" collapsed="false">
      <c r="A36" s="162"/>
      <c r="B36" s="168"/>
      <c r="C36" s="209"/>
      <c r="D36" s="170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AE36" s="0" t="n">
        <v>15</v>
      </c>
      <c r="AF36" s="0" t="n">
        <v>21</v>
      </c>
      <c r="AG36" s="0" t="s">
        <v>98</v>
      </c>
    </row>
    <row r="37" customFormat="false" ht="12.75" hidden="false" customHeight="false" outlineLevel="0" collapsed="false">
      <c r="A37" s="183"/>
      <c r="B37" s="184" t="s">
        <v>14</v>
      </c>
      <c r="C37" s="185"/>
      <c r="D37" s="210"/>
      <c r="E37" s="211"/>
      <c r="F37" s="211"/>
      <c r="G37" s="189" t="n">
        <f aca="false">G8+G24</f>
        <v>0</v>
      </c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AE37" s="0" t="n">
        <f aca="false">SUMIF(L7:L35,AE36,G7:G35)</f>
        <v>0</v>
      </c>
      <c r="AF37" s="0" t="n">
        <f aca="false">SUMIF(L7:L35,AF36,G7:G35)</f>
        <v>0</v>
      </c>
      <c r="AG37" s="0" t="s">
        <v>346</v>
      </c>
    </row>
    <row r="38" customFormat="false" ht="12.75" hidden="false" customHeight="false" outlineLevel="0" collapsed="false">
      <c r="C38" s="212"/>
      <c r="D38" s="110"/>
      <c r="AG38" s="0" t="s">
        <v>347</v>
      </c>
    </row>
    <row r="39" customFormat="false" ht="12.75" hidden="false" customHeight="false" outlineLevel="0" collapsed="false">
      <c r="D39" s="110"/>
    </row>
    <row r="40" customFormat="false" ht="12.75" hidden="false" customHeight="false" outlineLevel="0" collapsed="false">
      <c r="D40" s="110"/>
    </row>
    <row r="41" customFormat="false" ht="12.75" hidden="false" customHeight="false" outlineLevel="0" collapsed="false">
      <c r="D41" s="110"/>
    </row>
    <row r="42" customFormat="false" ht="12.75" hidden="false" customHeight="false" outlineLevel="0" collapsed="false">
      <c r="D42" s="110"/>
    </row>
    <row r="43" customFormat="false" ht="12.75" hidden="false" customHeight="false" outlineLevel="0" collapsed="false">
      <c r="D43" s="110"/>
    </row>
    <row r="44" customFormat="false" ht="12.75" hidden="false" customHeight="false" outlineLevel="0" collapsed="false">
      <c r="D44" s="110"/>
    </row>
    <row r="45" customFormat="false" ht="12.75" hidden="false" customHeight="false" outlineLevel="0" collapsed="false">
      <c r="D45" s="110"/>
    </row>
    <row r="46" customFormat="false" ht="12.75" hidden="false" customHeight="false" outlineLevel="0" collapsed="false">
      <c r="D46" s="110"/>
    </row>
    <row r="47" customFormat="false" ht="12.75" hidden="false" customHeight="false" outlineLevel="0" collapsed="false">
      <c r="D47" s="110"/>
    </row>
    <row r="48" customFormat="false" ht="12.75" hidden="false" customHeight="false" outlineLevel="0" collapsed="false">
      <c r="D48" s="110"/>
    </row>
    <row r="49" customFormat="false" ht="12.75" hidden="false" customHeight="false" outlineLevel="0" collapsed="false">
      <c r="D49" s="110"/>
    </row>
    <row r="50" customFormat="false" ht="12.75" hidden="false" customHeight="false" outlineLevel="0" collapsed="false">
      <c r="D50" s="110"/>
    </row>
    <row r="51" customFormat="false" ht="12.75" hidden="false" customHeight="false" outlineLevel="0" collapsed="false">
      <c r="D51" s="110"/>
    </row>
    <row r="52" customFormat="false" ht="12.75" hidden="false" customHeight="false" outlineLevel="0" collapsed="false">
      <c r="D52" s="110"/>
    </row>
    <row r="53" customFormat="false" ht="12.75" hidden="false" customHeight="false" outlineLevel="0" collapsed="false">
      <c r="D53" s="110"/>
    </row>
    <row r="54" customFormat="false" ht="12.75" hidden="false" customHeight="false" outlineLevel="0" collapsed="false">
      <c r="D54" s="110"/>
    </row>
    <row r="55" customFormat="false" ht="12.75" hidden="false" customHeight="false" outlineLevel="0" collapsed="false">
      <c r="D55" s="110"/>
    </row>
    <row r="56" customFormat="false" ht="12.75" hidden="false" customHeight="false" outlineLevel="0" collapsed="false">
      <c r="D56" s="110"/>
    </row>
    <row r="57" customFormat="false" ht="12.75" hidden="false" customHeight="false" outlineLevel="0" collapsed="false">
      <c r="D57" s="110"/>
    </row>
    <row r="58" customFormat="false" ht="12.75" hidden="false" customHeight="false" outlineLevel="0" collapsed="false">
      <c r="D58" s="110"/>
    </row>
    <row r="59" customFormat="false" ht="12.75" hidden="false" customHeight="false" outlineLevel="0" collapsed="false">
      <c r="D59" s="110"/>
    </row>
    <row r="60" customFormat="false" ht="12.75" hidden="false" customHeight="false" outlineLevel="0" collapsed="false">
      <c r="D60" s="110"/>
    </row>
    <row r="61" customFormat="false" ht="12.75" hidden="false" customHeight="false" outlineLevel="0" collapsed="false">
      <c r="D61" s="110"/>
    </row>
    <row r="62" customFormat="false" ht="12.75" hidden="false" customHeight="false" outlineLevel="0" collapsed="false">
      <c r="D62" s="110"/>
    </row>
    <row r="63" customFormat="false" ht="12.75" hidden="false" customHeight="false" outlineLevel="0" collapsed="false">
      <c r="D63" s="110"/>
    </row>
    <row r="64" customFormat="false" ht="12.75" hidden="false" customHeight="false" outlineLevel="0" collapsed="false">
      <c r="D64" s="110"/>
    </row>
    <row r="65" customFormat="false" ht="12.75" hidden="false" customHeight="false" outlineLevel="0" collapsed="false">
      <c r="D65" s="110"/>
    </row>
    <row r="66" customFormat="false" ht="12.75" hidden="false" customHeight="false" outlineLevel="0" collapsed="false">
      <c r="D66" s="110"/>
    </row>
    <row r="67" customFormat="false" ht="12.75" hidden="false" customHeight="false" outlineLevel="0" collapsed="false">
      <c r="D67" s="110"/>
    </row>
    <row r="68" customFormat="false" ht="12.75" hidden="false" customHeight="false" outlineLevel="0" collapsed="false">
      <c r="D68" s="110"/>
    </row>
    <row r="69" customFormat="false" ht="12.75" hidden="false" customHeight="false" outlineLevel="0" collapsed="false">
      <c r="D69" s="110"/>
    </row>
    <row r="70" customFormat="false" ht="12.75" hidden="false" customHeight="false" outlineLevel="0" collapsed="false">
      <c r="D70" s="110"/>
    </row>
    <row r="71" customFormat="false" ht="12.75" hidden="false" customHeight="false" outlineLevel="0" collapsed="false">
      <c r="D71" s="110"/>
    </row>
    <row r="72" customFormat="false" ht="12.75" hidden="false" customHeight="false" outlineLevel="0" collapsed="false">
      <c r="D72" s="110"/>
    </row>
    <row r="73" customFormat="false" ht="12.75" hidden="false" customHeight="false" outlineLevel="0" collapsed="false">
      <c r="D73" s="110"/>
    </row>
    <row r="74" customFormat="false" ht="12.75" hidden="false" customHeight="false" outlineLevel="0" collapsed="false">
      <c r="D74" s="110"/>
    </row>
    <row r="75" customFormat="false" ht="12.75" hidden="false" customHeight="false" outlineLevel="0" collapsed="false">
      <c r="D75" s="110"/>
    </row>
    <row r="76" customFormat="false" ht="12.75" hidden="false" customHeight="false" outlineLevel="0" collapsed="false">
      <c r="D76" s="110"/>
    </row>
    <row r="77" customFormat="false" ht="12.75" hidden="false" customHeight="false" outlineLevel="0" collapsed="false">
      <c r="D77" s="110"/>
    </row>
    <row r="78" customFormat="false" ht="12.75" hidden="false" customHeight="false" outlineLevel="0" collapsed="false">
      <c r="D78" s="110"/>
    </row>
    <row r="79" customFormat="false" ht="12.75" hidden="false" customHeight="false" outlineLevel="0" collapsed="false">
      <c r="D79" s="110"/>
    </row>
    <row r="80" customFormat="false" ht="12.75" hidden="false" customHeight="false" outlineLevel="0" collapsed="false">
      <c r="D80" s="110"/>
    </row>
    <row r="81" customFormat="false" ht="12.75" hidden="false" customHeight="false" outlineLevel="0" collapsed="false">
      <c r="D81" s="110"/>
    </row>
    <row r="82" customFormat="false" ht="12.75" hidden="false" customHeight="false" outlineLevel="0" collapsed="false">
      <c r="D82" s="110"/>
    </row>
    <row r="83" customFormat="false" ht="12.75" hidden="false" customHeight="false" outlineLevel="0" collapsed="false">
      <c r="D83" s="110"/>
    </row>
    <row r="84" customFormat="false" ht="12.75" hidden="false" customHeight="false" outlineLevel="0" collapsed="false">
      <c r="D84" s="110"/>
    </row>
    <row r="85" customFormat="false" ht="12.75" hidden="false" customHeight="false" outlineLevel="0" collapsed="false">
      <c r="D85" s="110"/>
    </row>
    <row r="86" customFormat="false" ht="12.75" hidden="false" customHeight="false" outlineLevel="0" collapsed="false">
      <c r="D86" s="110"/>
    </row>
    <row r="87" customFormat="false" ht="12.75" hidden="false" customHeight="false" outlineLevel="0" collapsed="false">
      <c r="D87" s="110"/>
    </row>
    <row r="88" customFormat="false" ht="12.75" hidden="false" customHeight="false" outlineLevel="0" collapsed="false">
      <c r="D88" s="110"/>
    </row>
    <row r="89" customFormat="false" ht="12.75" hidden="false" customHeight="false" outlineLevel="0" collapsed="false">
      <c r="D89" s="110"/>
    </row>
    <row r="90" customFormat="false" ht="12.75" hidden="false" customHeight="false" outlineLevel="0" collapsed="false">
      <c r="D90" s="110"/>
    </row>
    <row r="91" customFormat="false" ht="12.75" hidden="false" customHeight="false" outlineLevel="0" collapsed="false">
      <c r="D91" s="110"/>
    </row>
    <row r="92" customFormat="false" ht="12.75" hidden="false" customHeight="false" outlineLevel="0" collapsed="false">
      <c r="D92" s="110"/>
    </row>
    <row r="93" customFormat="false" ht="12.75" hidden="false" customHeight="false" outlineLevel="0" collapsed="false">
      <c r="D93" s="110"/>
    </row>
    <row r="94" customFormat="false" ht="12.75" hidden="false" customHeight="false" outlineLevel="0" collapsed="false">
      <c r="D94" s="110"/>
    </row>
    <row r="95" customFormat="false" ht="12.75" hidden="false" customHeight="false" outlineLevel="0" collapsed="false">
      <c r="D95" s="110"/>
    </row>
    <row r="96" customFormat="false" ht="12.75" hidden="false" customHeight="false" outlineLevel="0" collapsed="false">
      <c r="D96" s="110"/>
    </row>
    <row r="97" customFormat="false" ht="12.75" hidden="false" customHeight="false" outlineLevel="0" collapsed="false">
      <c r="D97" s="110"/>
    </row>
    <row r="98" customFormat="false" ht="12.75" hidden="false" customHeight="false" outlineLevel="0" collapsed="false">
      <c r="D98" s="110"/>
    </row>
    <row r="99" customFormat="false" ht="12.75" hidden="false" customHeight="false" outlineLevel="0" collapsed="false">
      <c r="D99" s="110"/>
    </row>
    <row r="100" customFormat="false" ht="12.75" hidden="false" customHeight="false" outlineLevel="0" collapsed="false">
      <c r="D100" s="110"/>
    </row>
    <row r="101" customFormat="false" ht="12.75" hidden="false" customHeight="false" outlineLevel="0" collapsed="false">
      <c r="D101" s="110"/>
    </row>
    <row r="102" customFormat="false" ht="12.75" hidden="false" customHeight="false" outlineLevel="0" collapsed="false">
      <c r="D102" s="110"/>
    </row>
    <row r="103" customFormat="false" ht="12.75" hidden="false" customHeight="false" outlineLevel="0" collapsed="false">
      <c r="D103" s="110"/>
    </row>
    <row r="104" customFormat="false" ht="12.75" hidden="false" customHeight="false" outlineLevel="0" collapsed="false">
      <c r="D104" s="110"/>
    </row>
    <row r="105" customFormat="false" ht="12.75" hidden="false" customHeight="false" outlineLevel="0" collapsed="false">
      <c r="D105" s="110"/>
    </row>
    <row r="106" customFormat="false" ht="12.75" hidden="false" customHeight="false" outlineLevel="0" collapsed="false">
      <c r="D106" s="110"/>
    </row>
    <row r="107" customFormat="false" ht="12.75" hidden="false" customHeight="false" outlineLevel="0" collapsed="false">
      <c r="D107" s="110"/>
    </row>
    <row r="108" customFormat="false" ht="12.75" hidden="false" customHeight="false" outlineLevel="0" collapsed="false">
      <c r="D108" s="110"/>
    </row>
    <row r="109" customFormat="false" ht="12.75" hidden="false" customHeight="false" outlineLevel="0" collapsed="false">
      <c r="D109" s="110"/>
    </row>
    <row r="110" customFormat="false" ht="12.75" hidden="false" customHeight="false" outlineLevel="0" collapsed="false">
      <c r="D110" s="110"/>
    </row>
    <row r="111" customFormat="false" ht="12.75" hidden="false" customHeight="false" outlineLevel="0" collapsed="false">
      <c r="D111" s="110"/>
    </row>
    <row r="112" customFormat="false" ht="12.75" hidden="false" customHeight="false" outlineLevel="0" collapsed="false">
      <c r="D112" s="110"/>
    </row>
    <row r="113" customFormat="false" ht="12.75" hidden="false" customHeight="false" outlineLevel="0" collapsed="false">
      <c r="D113" s="110"/>
    </row>
    <row r="114" customFormat="false" ht="12.75" hidden="false" customHeight="false" outlineLevel="0" collapsed="false">
      <c r="D114" s="110"/>
    </row>
    <row r="115" customFormat="false" ht="12.75" hidden="false" customHeight="false" outlineLevel="0" collapsed="false">
      <c r="D115" s="110"/>
    </row>
    <row r="116" customFormat="false" ht="12.75" hidden="false" customHeight="false" outlineLevel="0" collapsed="false">
      <c r="D116" s="110"/>
    </row>
    <row r="117" customFormat="false" ht="12.75" hidden="false" customHeight="false" outlineLevel="0" collapsed="false">
      <c r="D117" s="110"/>
    </row>
    <row r="118" customFormat="false" ht="12.75" hidden="false" customHeight="false" outlineLevel="0" collapsed="false">
      <c r="D118" s="110"/>
    </row>
    <row r="119" customFormat="false" ht="12.75" hidden="false" customHeight="false" outlineLevel="0" collapsed="false">
      <c r="D119" s="110"/>
    </row>
    <row r="120" customFormat="false" ht="12.75" hidden="false" customHeight="false" outlineLevel="0" collapsed="false">
      <c r="D120" s="110"/>
    </row>
    <row r="121" customFormat="false" ht="12.75" hidden="false" customHeight="false" outlineLevel="0" collapsed="false">
      <c r="D121" s="110"/>
    </row>
    <row r="122" customFormat="false" ht="12.75" hidden="false" customHeight="false" outlineLevel="0" collapsed="false">
      <c r="D122" s="110"/>
    </row>
    <row r="123" customFormat="false" ht="12.75" hidden="false" customHeight="false" outlineLevel="0" collapsed="false">
      <c r="D123" s="110"/>
    </row>
    <row r="124" customFormat="false" ht="12.75" hidden="false" customHeight="false" outlineLevel="0" collapsed="false">
      <c r="D124" s="110"/>
    </row>
    <row r="125" customFormat="false" ht="12.75" hidden="false" customHeight="false" outlineLevel="0" collapsed="false">
      <c r="D125" s="110"/>
    </row>
    <row r="126" customFormat="false" ht="12.75" hidden="false" customHeight="false" outlineLevel="0" collapsed="false">
      <c r="D126" s="110"/>
    </row>
    <row r="127" customFormat="false" ht="12.75" hidden="false" customHeight="false" outlineLevel="0" collapsed="false">
      <c r="D127" s="110"/>
    </row>
    <row r="128" customFormat="false" ht="12.75" hidden="false" customHeight="false" outlineLevel="0" collapsed="false">
      <c r="D128" s="110"/>
    </row>
    <row r="129" customFormat="false" ht="12.75" hidden="false" customHeight="false" outlineLevel="0" collapsed="false">
      <c r="D129" s="110"/>
    </row>
    <row r="130" customFormat="false" ht="12.75" hidden="false" customHeight="false" outlineLevel="0" collapsed="false">
      <c r="D130" s="110"/>
    </row>
    <row r="131" customFormat="false" ht="12.75" hidden="false" customHeight="false" outlineLevel="0" collapsed="false">
      <c r="D131" s="110"/>
    </row>
    <row r="132" customFormat="false" ht="12.75" hidden="false" customHeight="false" outlineLevel="0" collapsed="false">
      <c r="D132" s="110"/>
    </row>
    <row r="133" customFormat="false" ht="12.75" hidden="false" customHeight="false" outlineLevel="0" collapsed="false">
      <c r="D133" s="110"/>
    </row>
    <row r="134" customFormat="false" ht="12.75" hidden="false" customHeight="false" outlineLevel="0" collapsed="false">
      <c r="D134" s="110"/>
    </row>
    <row r="135" customFormat="false" ht="12.75" hidden="false" customHeight="false" outlineLevel="0" collapsed="false">
      <c r="D135" s="110"/>
    </row>
    <row r="136" customFormat="false" ht="12.75" hidden="false" customHeight="false" outlineLevel="0" collapsed="false">
      <c r="D136" s="110"/>
    </row>
    <row r="137" customFormat="false" ht="12.75" hidden="false" customHeight="false" outlineLevel="0" collapsed="false">
      <c r="D137" s="110"/>
    </row>
    <row r="138" customFormat="false" ht="12.75" hidden="false" customHeight="false" outlineLevel="0" collapsed="false">
      <c r="D138" s="110"/>
    </row>
    <row r="139" customFormat="false" ht="12.75" hidden="false" customHeight="false" outlineLevel="0" collapsed="false">
      <c r="D139" s="110"/>
    </row>
    <row r="140" customFormat="false" ht="12.75" hidden="false" customHeight="false" outlineLevel="0" collapsed="false">
      <c r="D140" s="110"/>
    </row>
    <row r="141" customFormat="false" ht="12.75" hidden="false" customHeight="false" outlineLevel="0" collapsed="false">
      <c r="D141" s="110"/>
    </row>
    <row r="142" customFormat="false" ht="12.75" hidden="false" customHeight="false" outlineLevel="0" collapsed="false">
      <c r="D142" s="110"/>
    </row>
    <row r="143" customFormat="false" ht="12.75" hidden="false" customHeight="false" outlineLevel="0" collapsed="false">
      <c r="D143" s="110"/>
    </row>
    <row r="144" customFormat="false" ht="12.75" hidden="false" customHeight="false" outlineLevel="0" collapsed="false">
      <c r="D144" s="110"/>
    </row>
    <row r="145" customFormat="false" ht="12.75" hidden="false" customHeight="false" outlineLevel="0" collapsed="false">
      <c r="D145" s="110"/>
    </row>
    <row r="146" customFormat="false" ht="12.75" hidden="false" customHeight="false" outlineLevel="0" collapsed="false">
      <c r="D146" s="110"/>
    </row>
    <row r="147" customFormat="false" ht="12.75" hidden="false" customHeight="false" outlineLevel="0" collapsed="false">
      <c r="D147" s="110"/>
    </row>
    <row r="148" customFormat="false" ht="12.75" hidden="false" customHeight="false" outlineLevel="0" collapsed="false">
      <c r="D148" s="110"/>
    </row>
    <row r="149" customFormat="false" ht="12.75" hidden="false" customHeight="false" outlineLevel="0" collapsed="false">
      <c r="D149" s="110"/>
    </row>
    <row r="150" customFormat="false" ht="12.75" hidden="false" customHeight="false" outlineLevel="0" collapsed="false">
      <c r="D150" s="110"/>
    </row>
    <row r="151" customFormat="false" ht="12.75" hidden="false" customHeight="false" outlineLevel="0" collapsed="false">
      <c r="D151" s="110"/>
    </row>
    <row r="152" customFormat="false" ht="12.75" hidden="false" customHeight="false" outlineLevel="0" collapsed="false">
      <c r="D152" s="110"/>
    </row>
    <row r="153" customFormat="false" ht="12.75" hidden="false" customHeight="false" outlineLevel="0" collapsed="false">
      <c r="D153" s="110"/>
    </row>
    <row r="154" customFormat="false" ht="12.75" hidden="false" customHeight="false" outlineLevel="0" collapsed="false">
      <c r="D154" s="110"/>
    </row>
    <row r="155" customFormat="false" ht="12.75" hidden="false" customHeight="false" outlineLevel="0" collapsed="false">
      <c r="D155" s="110"/>
    </row>
    <row r="156" customFormat="false" ht="12.75" hidden="false" customHeight="false" outlineLevel="0" collapsed="false">
      <c r="D156" s="110"/>
    </row>
    <row r="157" customFormat="false" ht="12.75" hidden="false" customHeight="false" outlineLevel="0" collapsed="false">
      <c r="D157" s="110"/>
    </row>
    <row r="158" customFormat="false" ht="12.75" hidden="false" customHeight="false" outlineLevel="0" collapsed="false">
      <c r="D158" s="110"/>
    </row>
    <row r="159" customFormat="false" ht="12.75" hidden="false" customHeight="false" outlineLevel="0" collapsed="false">
      <c r="D159" s="110"/>
    </row>
    <row r="160" customFormat="false" ht="12.75" hidden="false" customHeight="false" outlineLevel="0" collapsed="false">
      <c r="D160" s="110"/>
    </row>
    <row r="161" customFormat="false" ht="12.75" hidden="false" customHeight="false" outlineLevel="0" collapsed="false">
      <c r="D161" s="110"/>
    </row>
    <row r="162" customFormat="false" ht="12.75" hidden="false" customHeight="false" outlineLevel="0" collapsed="false">
      <c r="D162" s="110"/>
    </row>
    <row r="163" customFormat="false" ht="12.75" hidden="false" customHeight="false" outlineLevel="0" collapsed="false">
      <c r="D163" s="110"/>
    </row>
    <row r="164" customFormat="false" ht="12.75" hidden="false" customHeight="false" outlineLevel="0" collapsed="false">
      <c r="D164" s="110"/>
    </row>
    <row r="165" customFormat="false" ht="12.75" hidden="false" customHeight="false" outlineLevel="0" collapsed="false">
      <c r="D165" s="110"/>
    </row>
    <row r="166" customFormat="false" ht="12.75" hidden="false" customHeight="false" outlineLevel="0" collapsed="false">
      <c r="D166" s="110"/>
    </row>
    <row r="167" customFormat="false" ht="12.75" hidden="false" customHeight="false" outlineLevel="0" collapsed="false">
      <c r="D167" s="110"/>
    </row>
    <row r="168" customFormat="false" ht="12.75" hidden="false" customHeight="false" outlineLevel="0" collapsed="false">
      <c r="D168" s="110"/>
    </row>
    <row r="169" customFormat="false" ht="12.75" hidden="false" customHeight="false" outlineLevel="0" collapsed="false">
      <c r="D169" s="110"/>
    </row>
    <row r="170" customFormat="false" ht="12.75" hidden="false" customHeight="false" outlineLevel="0" collapsed="false">
      <c r="D170" s="110"/>
    </row>
    <row r="171" customFormat="false" ht="12.75" hidden="false" customHeight="false" outlineLevel="0" collapsed="false">
      <c r="D171" s="110"/>
    </row>
    <row r="172" customFormat="false" ht="12.75" hidden="false" customHeight="false" outlineLevel="0" collapsed="false">
      <c r="D172" s="110"/>
    </row>
    <row r="173" customFormat="false" ht="12.75" hidden="false" customHeight="false" outlineLevel="0" collapsed="false">
      <c r="D173" s="110"/>
    </row>
    <row r="174" customFormat="false" ht="12.75" hidden="false" customHeight="false" outlineLevel="0" collapsed="false">
      <c r="D174" s="110"/>
    </row>
    <row r="175" customFormat="false" ht="12.75" hidden="false" customHeight="false" outlineLevel="0" collapsed="false">
      <c r="D175" s="110"/>
    </row>
    <row r="176" customFormat="false" ht="12.75" hidden="false" customHeight="false" outlineLevel="0" collapsed="false">
      <c r="D176" s="110"/>
    </row>
    <row r="177" customFormat="false" ht="12.75" hidden="false" customHeight="false" outlineLevel="0" collapsed="false">
      <c r="D177" s="110"/>
    </row>
    <row r="178" customFormat="false" ht="12.75" hidden="false" customHeight="false" outlineLevel="0" collapsed="false">
      <c r="D178" s="110"/>
    </row>
    <row r="179" customFormat="false" ht="12.75" hidden="false" customHeight="false" outlineLevel="0" collapsed="false">
      <c r="D179" s="110"/>
    </row>
    <row r="180" customFormat="false" ht="12.75" hidden="false" customHeight="false" outlineLevel="0" collapsed="false">
      <c r="D180" s="110"/>
    </row>
    <row r="181" customFormat="false" ht="12.75" hidden="false" customHeight="false" outlineLevel="0" collapsed="false">
      <c r="D181" s="110"/>
    </row>
    <row r="182" customFormat="false" ht="12.75" hidden="false" customHeight="false" outlineLevel="0" collapsed="false">
      <c r="D182" s="110"/>
    </row>
    <row r="183" customFormat="false" ht="12.75" hidden="false" customHeight="false" outlineLevel="0" collapsed="false">
      <c r="D183" s="110"/>
    </row>
    <row r="184" customFormat="false" ht="12.75" hidden="false" customHeight="false" outlineLevel="0" collapsed="false">
      <c r="D184" s="110"/>
    </row>
    <row r="185" customFormat="false" ht="12.75" hidden="false" customHeight="false" outlineLevel="0" collapsed="false">
      <c r="D185" s="110"/>
    </row>
    <row r="186" customFormat="false" ht="12.75" hidden="false" customHeight="false" outlineLevel="0" collapsed="false">
      <c r="D186" s="110"/>
    </row>
    <row r="187" customFormat="false" ht="12.75" hidden="false" customHeight="false" outlineLevel="0" collapsed="false">
      <c r="D187" s="110"/>
    </row>
    <row r="188" customFormat="false" ht="12.75" hidden="false" customHeight="false" outlineLevel="0" collapsed="false">
      <c r="D188" s="110"/>
    </row>
    <row r="189" customFormat="false" ht="12.75" hidden="false" customHeight="false" outlineLevel="0" collapsed="false">
      <c r="D189" s="110"/>
    </row>
    <row r="190" customFormat="false" ht="12.75" hidden="false" customHeight="false" outlineLevel="0" collapsed="false">
      <c r="D190" s="110"/>
    </row>
    <row r="191" customFormat="false" ht="12.75" hidden="false" customHeight="false" outlineLevel="0" collapsed="false">
      <c r="D191" s="110"/>
    </row>
    <row r="192" customFormat="false" ht="12.75" hidden="false" customHeight="false" outlineLevel="0" collapsed="false">
      <c r="D192" s="110"/>
    </row>
    <row r="193" customFormat="false" ht="12.75" hidden="false" customHeight="false" outlineLevel="0" collapsed="false">
      <c r="D193" s="110"/>
    </row>
    <row r="194" customFormat="false" ht="12.75" hidden="false" customHeight="false" outlineLevel="0" collapsed="false">
      <c r="D194" s="110"/>
    </row>
    <row r="195" customFormat="false" ht="12.75" hidden="false" customHeight="false" outlineLevel="0" collapsed="false">
      <c r="D195" s="110"/>
    </row>
    <row r="196" customFormat="false" ht="12.75" hidden="false" customHeight="false" outlineLevel="0" collapsed="false">
      <c r="D196" s="110"/>
    </row>
    <row r="197" customFormat="false" ht="12.75" hidden="false" customHeight="false" outlineLevel="0" collapsed="false">
      <c r="D197" s="110"/>
    </row>
    <row r="198" customFormat="false" ht="12.75" hidden="false" customHeight="false" outlineLevel="0" collapsed="false">
      <c r="D198" s="110"/>
    </row>
    <row r="199" customFormat="false" ht="12.75" hidden="false" customHeight="false" outlineLevel="0" collapsed="false">
      <c r="D199" s="110"/>
    </row>
    <row r="200" customFormat="false" ht="12.75" hidden="false" customHeight="false" outlineLevel="0" collapsed="false">
      <c r="D200" s="110"/>
    </row>
    <row r="201" customFormat="false" ht="12.75" hidden="false" customHeight="false" outlineLevel="0" collapsed="false">
      <c r="D201" s="110"/>
    </row>
    <row r="202" customFormat="false" ht="12.75" hidden="false" customHeight="false" outlineLevel="0" collapsed="false">
      <c r="D202" s="110"/>
    </row>
    <row r="203" customFormat="false" ht="12.75" hidden="false" customHeight="false" outlineLevel="0" collapsed="false">
      <c r="D203" s="110"/>
    </row>
    <row r="204" customFormat="false" ht="12.75" hidden="false" customHeight="false" outlineLevel="0" collapsed="false">
      <c r="D204" s="110"/>
    </row>
    <row r="205" customFormat="false" ht="12.75" hidden="false" customHeight="false" outlineLevel="0" collapsed="false">
      <c r="D205" s="110"/>
    </row>
    <row r="206" customFormat="false" ht="12.75" hidden="false" customHeight="false" outlineLevel="0" collapsed="false">
      <c r="D206" s="110"/>
    </row>
    <row r="207" customFormat="false" ht="12.75" hidden="false" customHeight="false" outlineLevel="0" collapsed="false">
      <c r="D207" s="110"/>
    </row>
    <row r="208" customFormat="false" ht="12.75" hidden="false" customHeight="false" outlineLevel="0" collapsed="false">
      <c r="D208" s="110"/>
    </row>
    <row r="209" customFormat="false" ht="12.75" hidden="false" customHeight="false" outlineLevel="0" collapsed="false">
      <c r="D209" s="110"/>
    </row>
    <row r="210" customFormat="false" ht="12.75" hidden="false" customHeight="false" outlineLevel="0" collapsed="false">
      <c r="D210" s="110"/>
    </row>
    <row r="211" customFormat="false" ht="12.75" hidden="false" customHeight="false" outlineLevel="0" collapsed="false">
      <c r="D211" s="110"/>
    </row>
    <row r="212" customFormat="false" ht="12.75" hidden="false" customHeight="false" outlineLevel="0" collapsed="false">
      <c r="D212" s="110"/>
    </row>
    <row r="213" customFormat="false" ht="12.75" hidden="false" customHeight="false" outlineLevel="0" collapsed="false">
      <c r="D213" s="110"/>
    </row>
    <row r="214" customFormat="false" ht="12.75" hidden="false" customHeight="false" outlineLevel="0" collapsed="false">
      <c r="D214" s="110"/>
    </row>
    <row r="215" customFormat="false" ht="12.75" hidden="false" customHeight="false" outlineLevel="0" collapsed="false">
      <c r="D215" s="110"/>
    </row>
    <row r="216" customFormat="false" ht="12.75" hidden="false" customHeight="false" outlineLevel="0" collapsed="false">
      <c r="D216" s="110"/>
    </row>
    <row r="217" customFormat="false" ht="12.75" hidden="false" customHeight="false" outlineLevel="0" collapsed="false">
      <c r="D217" s="110"/>
    </row>
    <row r="218" customFormat="false" ht="12.75" hidden="false" customHeight="false" outlineLevel="0" collapsed="false">
      <c r="D218" s="110"/>
    </row>
    <row r="219" customFormat="false" ht="12.75" hidden="false" customHeight="false" outlineLevel="0" collapsed="false">
      <c r="D219" s="110"/>
    </row>
    <row r="220" customFormat="false" ht="12.75" hidden="false" customHeight="false" outlineLevel="0" collapsed="false">
      <c r="D220" s="110"/>
    </row>
    <row r="221" customFormat="false" ht="12.75" hidden="false" customHeight="false" outlineLevel="0" collapsed="false">
      <c r="D221" s="110"/>
    </row>
    <row r="222" customFormat="false" ht="12.75" hidden="false" customHeight="false" outlineLevel="0" collapsed="false">
      <c r="D222" s="110"/>
    </row>
    <row r="223" customFormat="false" ht="12.75" hidden="false" customHeight="false" outlineLevel="0" collapsed="false">
      <c r="D223" s="110"/>
    </row>
    <row r="224" customFormat="false" ht="12.75" hidden="false" customHeight="false" outlineLevel="0" collapsed="false">
      <c r="D224" s="110"/>
    </row>
    <row r="225" customFormat="false" ht="12.75" hidden="false" customHeight="false" outlineLevel="0" collapsed="false">
      <c r="D225" s="110"/>
    </row>
    <row r="226" customFormat="false" ht="12.75" hidden="false" customHeight="false" outlineLevel="0" collapsed="false">
      <c r="D226" s="110"/>
    </row>
    <row r="227" customFormat="false" ht="12.75" hidden="false" customHeight="false" outlineLevel="0" collapsed="false">
      <c r="D227" s="110"/>
    </row>
    <row r="228" customFormat="false" ht="12.75" hidden="false" customHeight="false" outlineLevel="0" collapsed="false">
      <c r="D228" s="110"/>
    </row>
    <row r="229" customFormat="false" ht="12.75" hidden="false" customHeight="false" outlineLevel="0" collapsed="false">
      <c r="D229" s="110"/>
    </row>
    <row r="230" customFormat="false" ht="12.75" hidden="false" customHeight="false" outlineLevel="0" collapsed="false">
      <c r="D230" s="110"/>
    </row>
    <row r="231" customFormat="false" ht="12.75" hidden="false" customHeight="false" outlineLevel="0" collapsed="false">
      <c r="D231" s="110"/>
    </row>
    <row r="232" customFormat="false" ht="12.75" hidden="false" customHeight="false" outlineLevel="0" collapsed="false">
      <c r="D232" s="110"/>
    </row>
    <row r="233" customFormat="false" ht="12.75" hidden="false" customHeight="false" outlineLevel="0" collapsed="false">
      <c r="D233" s="110"/>
    </row>
    <row r="234" customFormat="false" ht="12.75" hidden="false" customHeight="false" outlineLevel="0" collapsed="false">
      <c r="D234" s="110"/>
    </row>
    <row r="235" customFormat="false" ht="12.75" hidden="false" customHeight="false" outlineLevel="0" collapsed="false">
      <c r="D235" s="110"/>
    </row>
    <row r="236" customFormat="false" ht="12.75" hidden="false" customHeight="false" outlineLevel="0" collapsed="false">
      <c r="D236" s="110"/>
    </row>
    <row r="237" customFormat="false" ht="12.75" hidden="false" customHeight="false" outlineLevel="0" collapsed="false">
      <c r="D237" s="110"/>
    </row>
    <row r="238" customFormat="false" ht="12.75" hidden="false" customHeight="false" outlineLevel="0" collapsed="false">
      <c r="D238" s="110"/>
    </row>
    <row r="239" customFormat="false" ht="12.75" hidden="false" customHeight="false" outlineLevel="0" collapsed="false">
      <c r="D239" s="110"/>
    </row>
    <row r="240" customFormat="false" ht="12.75" hidden="false" customHeight="false" outlineLevel="0" collapsed="false">
      <c r="D240" s="110"/>
    </row>
    <row r="241" customFormat="false" ht="12.75" hidden="false" customHeight="false" outlineLevel="0" collapsed="false">
      <c r="D241" s="110"/>
    </row>
    <row r="242" customFormat="false" ht="12.75" hidden="false" customHeight="false" outlineLevel="0" collapsed="false">
      <c r="D242" s="110"/>
    </row>
    <row r="243" customFormat="false" ht="12.75" hidden="false" customHeight="false" outlineLevel="0" collapsed="false">
      <c r="D243" s="110"/>
    </row>
    <row r="244" customFormat="false" ht="12.75" hidden="false" customHeight="false" outlineLevel="0" collapsed="false">
      <c r="D244" s="110"/>
    </row>
    <row r="245" customFormat="false" ht="12.75" hidden="false" customHeight="false" outlineLevel="0" collapsed="false">
      <c r="D245" s="110"/>
    </row>
    <row r="246" customFormat="false" ht="12.75" hidden="false" customHeight="false" outlineLevel="0" collapsed="false">
      <c r="D246" s="110"/>
    </row>
    <row r="247" customFormat="false" ht="12.75" hidden="false" customHeight="false" outlineLevel="0" collapsed="false">
      <c r="D247" s="110"/>
    </row>
    <row r="248" customFormat="false" ht="12.75" hidden="false" customHeight="false" outlineLevel="0" collapsed="false">
      <c r="D248" s="110"/>
    </row>
    <row r="249" customFormat="false" ht="12.75" hidden="false" customHeight="false" outlineLevel="0" collapsed="false">
      <c r="D249" s="110"/>
    </row>
    <row r="250" customFormat="false" ht="12.75" hidden="false" customHeight="false" outlineLevel="0" collapsed="false">
      <c r="D250" s="110"/>
    </row>
    <row r="251" customFormat="false" ht="12.75" hidden="false" customHeight="false" outlineLevel="0" collapsed="false">
      <c r="D251" s="110"/>
    </row>
    <row r="252" customFormat="false" ht="12.75" hidden="false" customHeight="false" outlineLevel="0" collapsed="false">
      <c r="D252" s="110"/>
    </row>
    <row r="253" customFormat="false" ht="12.75" hidden="false" customHeight="false" outlineLevel="0" collapsed="false">
      <c r="D253" s="110"/>
    </row>
    <row r="254" customFormat="false" ht="12.75" hidden="false" customHeight="false" outlineLevel="0" collapsed="false">
      <c r="D254" s="110"/>
    </row>
    <row r="255" customFormat="false" ht="12.75" hidden="false" customHeight="false" outlineLevel="0" collapsed="false">
      <c r="D255" s="110"/>
    </row>
    <row r="256" customFormat="false" ht="12.75" hidden="false" customHeight="false" outlineLevel="0" collapsed="false">
      <c r="D256" s="110"/>
    </row>
    <row r="257" customFormat="false" ht="12.75" hidden="false" customHeight="false" outlineLevel="0" collapsed="false">
      <c r="D257" s="110"/>
    </row>
    <row r="258" customFormat="false" ht="12.75" hidden="false" customHeight="false" outlineLevel="0" collapsed="false">
      <c r="D258" s="110"/>
    </row>
    <row r="259" customFormat="false" ht="12.75" hidden="false" customHeight="false" outlineLevel="0" collapsed="false">
      <c r="D259" s="110"/>
    </row>
    <row r="260" customFormat="false" ht="12.75" hidden="false" customHeight="false" outlineLevel="0" collapsed="false">
      <c r="D260" s="110"/>
    </row>
    <row r="261" customFormat="false" ht="12.75" hidden="false" customHeight="false" outlineLevel="0" collapsed="false">
      <c r="D261" s="110"/>
    </row>
    <row r="262" customFormat="false" ht="12.75" hidden="false" customHeight="false" outlineLevel="0" collapsed="false">
      <c r="D262" s="110"/>
    </row>
    <row r="263" customFormat="false" ht="12.75" hidden="false" customHeight="false" outlineLevel="0" collapsed="false">
      <c r="D263" s="110"/>
    </row>
    <row r="264" customFormat="false" ht="12.75" hidden="false" customHeight="false" outlineLevel="0" collapsed="false">
      <c r="D264" s="110"/>
    </row>
    <row r="265" customFormat="false" ht="12.75" hidden="false" customHeight="false" outlineLevel="0" collapsed="false">
      <c r="D265" s="110"/>
    </row>
    <row r="266" customFormat="false" ht="12.75" hidden="false" customHeight="false" outlineLevel="0" collapsed="false">
      <c r="D266" s="110"/>
    </row>
    <row r="267" customFormat="false" ht="12.75" hidden="false" customHeight="false" outlineLevel="0" collapsed="false">
      <c r="D267" s="110"/>
    </row>
    <row r="268" customFormat="false" ht="12.75" hidden="false" customHeight="false" outlineLevel="0" collapsed="false">
      <c r="D268" s="110"/>
    </row>
    <row r="269" customFormat="false" ht="12.75" hidden="false" customHeight="false" outlineLevel="0" collapsed="false">
      <c r="D269" s="110"/>
    </row>
    <row r="270" customFormat="false" ht="12.75" hidden="false" customHeight="false" outlineLevel="0" collapsed="false">
      <c r="D270" s="110"/>
    </row>
    <row r="271" customFormat="false" ht="12.75" hidden="false" customHeight="false" outlineLevel="0" collapsed="false">
      <c r="D271" s="110"/>
    </row>
    <row r="272" customFormat="false" ht="12.75" hidden="false" customHeight="false" outlineLevel="0" collapsed="false">
      <c r="D272" s="110"/>
    </row>
    <row r="273" customFormat="false" ht="12.75" hidden="false" customHeight="false" outlineLevel="0" collapsed="false">
      <c r="D273" s="110"/>
    </row>
    <row r="274" customFormat="false" ht="12.75" hidden="false" customHeight="false" outlineLevel="0" collapsed="false">
      <c r="D274" s="110"/>
    </row>
    <row r="275" customFormat="false" ht="12.75" hidden="false" customHeight="false" outlineLevel="0" collapsed="false">
      <c r="D275" s="110"/>
    </row>
    <row r="276" customFormat="false" ht="12.75" hidden="false" customHeight="false" outlineLevel="0" collapsed="false">
      <c r="D276" s="110"/>
    </row>
    <row r="277" customFormat="false" ht="12.75" hidden="false" customHeight="false" outlineLevel="0" collapsed="false">
      <c r="D277" s="110"/>
    </row>
    <row r="278" customFormat="false" ht="12.75" hidden="false" customHeight="false" outlineLevel="0" collapsed="false">
      <c r="D278" s="110"/>
    </row>
    <row r="279" customFormat="false" ht="12.75" hidden="false" customHeight="false" outlineLevel="0" collapsed="false">
      <c r="D279" s="110"/>
    </row>
    <row r="280" customFormat="false" ht="12.75" hidden="false" customHeight="false" outlineLevel="0" collapsed="false">
      <c r="D280" s="110"/>
    </row>
    <row r="281" customFormat="false" ht="12.75" hidden="false" customHeight="false" outlineLevel="0" collapsed="false">
      <c r="D281" s="110"/>
    </row>
    <row r="282" customFormat="false" ht="12.75" hidden="false" customHeight="false" outlineLevel="0" collapsed="false">
      <c r="D282" s="110"/>
    </row>
    <row r="283" customFormat="false" ht="12.75" hidden="false" customHeight="false" outlineLevel="0" collapsed="false">
      <c r="D283" s="110"/>
    </row>
    <row r="284" customFormat="false" ht="12.75" hidden="false" customHeight="false" outlineLevel="0" collapsed="false">
      <c r="D284" s="110"/>
    </row>
    <row r="285" customFormat="false" ht="12.75" hidden="false" customHeight="false" outlineLevel="0" collapsed="false">
      <c r="D285" s="110"/>
    </row>
    <row r="286" customFormat="false" ht="12.75" hidden="false" customHeight="false" outlineLevel="0" collapsed="false">
      <c r="D286" s="110"/>
    </row>
    <row r="287" customFormat="false" ht="12.75" hidden="false" customHeight="false" outlineLevel="0" collapsed="false">
      <c r="D287" s="110"/>
    </row>
    <row r="288" customFormat="false" ht="12.75" hidden="false" customHeight="false" outlineLevel="0" collapsed="false">
      <c r="D288" s="110"/>
    </row>
    <row r="289" customFormat="false" ht="12.75" hidden="false" customHeight="false" outlineLevel="0" collapsed="false">
      <c r="D289" s="110"/>
    </row>
    <row r="290" customFormat="false" ht="12.75" hidden="false" customHeight="false" outlineLevel="0" collapsed="false">
      <c r="D290" s="110"/>
    </row>
    <row r="291" customFormat="false" ht="12.75" hidden="false" customHeight="false" outlineLevel="0" collapsed="false">
      <c r="D291" s="110"/>
    </row>
    <row r="292" customFormat="false" ht="12.75" hidden="false" customHeight="false" outlineLevel="0" collapsed="false">
      <c r="D292" s="110"/>
    </row>
    <row r="293" customFormat="false" ht="12.75" hidden="false" customHeight="false" outlineLevel="0" collapsed="false">
      <c r="D293" s="110"/>
    </row>
    <row r="294" customFormat="false" ht="12.75" hidden="false" customHeight="false" outlineLevel="0" collapsed="false">
      <c r="D294" s="110"/>
    </row>
    <row r="295" customFormat="false" ht="12.75" hidden="false" customHeight="false" outlineLevel="0" collapsed="false">
      <c r="D295" s="110"/>
    </row>
    <row r="296" customFormat="false" ht="12.75" hidden="false" customHeight="false" outlineLevel="0" collapsed="false">
      <c r="D296" s="110"/>
    </row>
    <row r="297" customFormat="false" ht="12.75" hidden="false" customHeight="false" outlineLevel="0" collapsed="false">
      <c r="D297" s="110"/>
    </row>
    <row r="298" customFormat="false" ht="12.75" hidden="false" customHeight="false" outlineLevel="0" collapsed="false">
      <c r="D298" s="110"/>
    </row>
    <row r="299" customFormat="false" ht="12.75" hidden="false" customHeight="false" outlineLevel="0" collapsed="false">
      <c r="D299" s="110"/>
    </row>
    <row r="300" customFormat="false" ht="12.75" hidden="false" customHeight="false" outlineLevel="0" collapsed="false">
      <c r="D300" s="110"/>
    </row>
    <row r="301" customFormat="false" ht="12.75" hidden="false" customHeight="false" outlineLevel="0" collapsed="false">
      <c r="D301" s="110"/>
    </row>
    <row r="302" customFormat="false" ht="12.75" hidden="false" customHeight="false" outlineLevel="0" collapsed="false">
      <c r="D302" s="110"/>
    </row>
    <row r="303" customFormat="false" ht="12.75" hidden="false" customHeight="false" outlineLevel="0" collapsed="false">
      <c r="D303" s="110"/>
    </row>
    <row r="304" customFormat="false" ht="12.75" hidden="false" customHeight="false" outlineLevel="0" collapsed="false">
      <c r="D304" s="110"/>
    </row>
    <row r="305" customFormat="false" ht="12.75" hidden="false" customHeight="false" outlineLevel="0" collapsed="false">
      <c r="D305" s="110"/>
    </row>
    <row r="306" customFormat="false" ht="12.75" hidden="false" customHeight="false" outlineLevel="0" collapsed="false">
      <c r="D306" s="110"/>
    </row>
    <row r="307" customFormat="false" ht="12.75" hidden="false" customHeight="false" outlineLevel="0" collapsed="false">
      <c r="D307" s="110"/>
    </row>
    <row r="308" customFormat="false" ht="12.75" hidden="false" customHeight="false" outlineLevel="0" collapsed="false">
      <c r="D308" s="110"/>
    </row>
    <row r="309" customFormat="false" ht="12.75" hidden="false" customHeight="false" outlineLevel="0" collapsed="false">
      <c r="D309" s="110"/>
    </row>
    <row r="310" customFormat="false" ht="12.75" hidden="false" customHeight="false" outlineLevel="0" collapsed="false">
      <c r="D310" s="110"/>
    </row>
    <row r="311" customFormat="false" ht="12.75" hidden="false" customHeight="false" outlineLevel="0" collapsed="false">
      <c r="D311" s="110"/>
    </row>
    <row r="312" customFormat="false" ht="12.75" hidden="false" customHeight="false" outlineLevel="0" collapsed="false">
      <c r="D312" s="110"/>
    </row>
    <row r="313" customFormat="false" ht="12.75" hidden="false" customHeight="false" outlineLevel="0" collapsed="false">
      <c r="D313" s="110"/>
    </row>
    <row r="314" customFormat="false" ht="12.75" hidden="false" customHeight="false" outlineLevel="0" collapsed="false">
      <c r="D314" s="110"/>
    </row>
    <row r="315" customFormat="false" ht="12.75" hidden="false" customHeight="false" outlineLevel="0" collapsed="false">
      <c r="D315" s="110"/>
    </row>
    <row r="316" customFormat="false" ht="12.75" hidden="false" customHeight="false" outlineLevel="0" collapsed="false">
      <c r="D316" s="110"/>
    </row>
    <row r="317" customFormat="false" ht="12.75" hidden="false" customHeight="false" outlineLevel="0" collapsed="false">
      <c r="D317" s="110"/>
    </row>
    <row r="318" customFormat="false" ht="12.75" hidden="false" customHeight="false" outlineLevel="0" collapsed="false">
      <c r="D318" s="110"/>
    </row>
    <row r="319" customFormat="false" ht="12.75" hidden="false" customHeight="false" outlineLevel="0" collapsed="false">
      <c r="D319" s="110"/>
    </row>
    <row r="320" customFormat="false" ht="12.75" hidden="false" customHeight="false" outlineLevel="0" collapsed="false">
      <c r="D320" s="110"/>
    </row>
    <row r="321" customFormat="false" ht="12.75" hidden="false" customHeight="false" outlineLevel="0" collapsed="false">
      <c r="D321" s="110"/>
    </row>
    <row r="322" customFormat="false" ht="12.75" hidden="false" customHeight="false" outlineLevel="0" collapsed="false">
      <c r="D322" s="110"/>
    </row>
    <row r="323" customFormat="false" ht="12.75" hidden="false" customHeight="false" outlineLevel="0" collapsed="false">
      <c r="D323" s="110"/>
    </row>
    <row r="324" customFormat="false" ht="12.75" hidden="false" customHeight="false" outlineLevel="0" collapsed="false">
      <c r="D324" s="110"/>
    </row>
    <row r="325" customFormat="false" ht="12.75" hidden="false" customHeight="false" outlineLevel="0" collapsed="false">
      <c r="D325" s="110"/>
    </row>
    <row r="326" customFormat="false" ht="12.75" hidden="false" customHeight="false" outlineLevel="0" collapsed="false">
      <c r="D326" s="110"/>
    </row>
    <row r="327" customFormat="false" ht="12.75" hidden="false" customHeight="false" outlineLevel="0" collapsed="false">
      <c r="D327" s="110"/>
    </row>
    <row r="328" customFormat="false" ht="12.75" hidden="false" customHeight="false" outlineLevel="0" collapsed="false">
      <c r="D328" s="110"/>
    </row>
    <row r="329" customFormat="false" ht="12.75" hidden="false" customHeight="false" outlineLevel="0" collapsed="false">
      <c r="D329" s="110"/>
    </row>
    <row r="330" customFormat="false" ht="12.75" hidden="false" customHeight="false" outlineLevel="0" collapsed="false">
      <c r="D330" s="110"/>
    </row>
    <row r="331" customFormat="false" ht="12.75" hidden="false" customHeight="false" outlineLevel="0" collapsed="false">
      <c r="D331" s="110"/>
    </row>
    <row r="332" customFormat="false" ht="12.75" hidden="false" customHeight="false" outlineLevel="0" collapsed="false">
      <c r="D332" s="110"/>
    </row>
    <row r="333" customFormat="false" ht="12.75" hidden="false" customHeight="false" outlineLevel="0" collapsed="false">
      <c r="D333" s="110"/>
    </row>
    <row r="334" customFormat="false" ht="12.75" hidden="false" customHeight="false" outlineLevel="0" collapsed="false">
      <c r="D334" s="110"/>
    </row>
    <row r="335" customFormat="false" ht="12.75" hidden="false" customHeight="false" outlineLevel="0" collapsed="false">
      <c r="D335" s="110"/>
    </row>
    <row r="336" customFormat="false" ht="12.75" hidden="false" customHeight="false" outlineLevel="0" collapsed="false">
      <c r="D336" s="110"/>
    </row>
    <row r="337" customFormat="false" ht="12.75" hidden="false" customHeight="false" outlineLevel="0" collapsed="false">
      <c r="D337" s="110"/>
    </row>
    <row r="338" customFormat="false" ht="12.75" hidden="false" customHeight="false" outlineLevel="0" collapsed="false">
      <c r="D338" s="110"/>
    </row>
    <row r="339" customFormat="false" ht="12.75" hidden="false" customHeight="false" outlineLevel="0" collapsed="false">
      <c r="D339" s="110"/>
    </row>
    <row r="340" customFormat="false" ht="12.75" hidden="false" customHeight="false" outlineLevel="0" collapsed="false">
      <c r="D340" s="110"/>
    </row>
    <row r="341" customFormat="false" ht="12.75" hidden="false" customHeight="false" outlineLevel="0" collapsed="false">
      <c r="D341" s="110"/>
    </row>
    <row r="342" customFormat="false" ht="12.75" hidden="false" customHeight="false" outlineLevel="0" collapsed="false">
      <c r="D342" s="110"/>
    </row>
    <row r="343" customFormat="false" ht="12.75" hidden="false" customHeight="false" outlineLevel="0" collapsed="false">
      <c r="D343" s="110"/>
    </row>
    <row r="344" customFormat="false" ht="12.75" hidden="false" customHeight="false" outlineLevel="0" collapsed="false">
      <c r="D344" s="110"/>
    </row>
    <row r="345" customFormat="false" ht="12.75" hidden="false" customHeight="false" outlineLevel="0" collapsed="false">
      <c r="D345" s="110"/>
    </row>
    <row r="346" customFormat="false" ht="12.75" hidden="false" customHeight="false" outlineLevel="0" collapsed="false">
      <c r="D346" s="110"/>
    </row>
    <row r="347" customFormat="false" ht="12.75" hidden="false" customHeight="false" outlineLevel="0" collapsed="false">
      <c r="D347" s="110"/>
    </row>
    <row r="348" customFormat="false" ht="12.75" hidden="false" customHeight="false" outlineLevel="0" collapsed="false">
      <c r="D348" s="110"/>
    </row>
    <row r="349" customFormat="false" ht="12.75" hidden="false" customHeight="false" outlineLevel="0" collapsed="false">
      <c r="D349" s="110"/>
    </row>
    <row r="350" customFormat="false" ht="12.75" hidden="false" customHeight="false" outlineLevel="0" collapsed="false">
      <c r="D350" s="110"/>
    </row>
    <row r="351" customFormat="false" ht="12.75" hidden="false" customHeight="false" outlineLevel="0" collapsed="false">
      <c r="D351" s="110"/>
    </row>
    <row r="352" customFormat="false" ht="12.75" hidden="false" customHeight="false" outlineLevel="0" collapsed="false">
      <c r="D352" s="110"/>
    </row>
    <row r="353" customFormat="false" ht="12.75" hidden="false" customHeight="false" outlineLevel="0" collapsed="false">
      <c r="D353" s="110"/>
    </row>
    <row r="354" customFormat="false" ht="12.75" hidden="false" customHeight="false" outlineLevel="0" collapsed="false">
      <c r="D354" s="110"/>
    </row>
    <row r="355" customFormat="false" ht="12.75" hidden="false" customHeight="false" outlineLevel="0" collapsed="false">
      <c r="D355" s="110"/>
    </row>
    <row r="356" customFormat="false" ht="12.75" hidden="false" customHeight="false" outlineLevel="0" collapsed="false">
      <c r="D356" s="110"/>
    </row>
    <row r="357" customFormat="false" ht="12.75" hidden="false" customHeight="false" outlineLevel="0" collapsed="false">
      <c r="D357" s="110"/>
    </row>
    <row r="358" customFormat="false" ht="12.75" hidden="false" customHeight="false" outlineLevel="0" collapsed="false">
      <c r="D358" s="110"/>
    </row>
    <row r="359" customFormat="false" ht="12.75" hidden="false" customHeight="false" outlineLevel="0" collapsed="false">
      <c r="D359" s="110"/>
    </row>
    <row r="360" customFormat="false" ht="12.75" hidden="false" customHeight="false" outlineLevel="0" collapsed="false">
      <c r="D360" s="110"/>
    </row>
    <row r="361" customFormat="false" ht="12.75" hidden="false" customHeight="false" outlineLevel="0" collapsed="false">
      <c r="D361" s="110"/>
    </row>
    <row r="362" customFormat="false" ht="12.75" hidden="false" customHeight="false" outlineLevel="0" collapsed="false">
      <c r="D362" s="110"/>
    </row>
    <row r="363" customFormat="false" ht="12.75" hidden="false" customHeight="false" outlineLevel="0" collapsed="false">
      <c r="D363" s="110"/>
    </row>
    <row r="364" customFormat="false" ht="12.75" hidden="false" customHeight="false" outlineLevel="0" collapsed="false">
      <c r="D364" s="110"/>
    </row>
    <row r="365" customFormat="false" ht="12.75" hidden="false" customHeight="false" outlineLevel="0" collapsed="false">
      <c r="D365" s="110"/>
    </row>
    <row r="366" customFormat="false" ht="12.75" hidden="false" customHeight="false" outlineLevel="0" collapsed="false">
      <c r="D366" s="110"/>
    </row>
    <row r="367" customFormat="false" ht="12.75" hidden="false" customHeight="false" outlineLevel="0" collapsed="false">
      <c r="D367" s="110"/>
    </row>
    <row r="368" customFormat="false" ht="12.75" hidden="false" customHeight="false" outlineLevel="0" collapsed="false">
      <c r="D368" s="110"/>
    </row>
    <row r="369" customFormat="false" ht="12.75" hidden="false" customHeight="false" outlineLevel="0" collapsed="false">
      <c r="D369" s="110"/>
    </row>
    <row r="370" customFormat="false" ht="12.75" hidden="false" customHeight="false" outlineLevel="0" collapsed="false">
      <c r="D370" s="110"/>
    </row>
    <row r="371" customFormat="false" ht="12.75" hidden="false" customHeight="false" outlineLevel="0" collapsed="false">
      <c r="D371" s="110"/>
    </row>
    <row r="372" customFormat="false" ht="12.75" hidden="false" customHeight="false" outlineLevel="0" collapsed="false">
      <c r="D372" s="110"/>
    </row>
    <row r="373" customFormat="false" ht="12.75" hidden="false" customHeight="false" outlineLevel="0" collapsed="false">
      <c r="D373" s="110"/>
    </row>
    <row r="374" customFormat="false" ht="12.75" hidden="false" customHeight="false" outlineLevel="0" collapsed="false">
      <c r="D374" s="110"/>
    </row>
    <row r="375" customFormat="false" ht="12.75" hidden="false" customHeight="false" outlineLevel="0" collapsed="false">
      <c r="D375" s="110"/>
    </row>
    <row r="376" customFormat="false" ht="12.75" hidden="false" customHeight="false" outlineLevel="0" collapsed="false">
      <c r="D376" s="110"/>
    </row>
    <row r="377" customFormat="false" ht="12.75" hidden="false" customHeight="false" outlineLevel="0" collapsed="false">
      <c r="D377" s="110"/>
    </row>
    <row r="378" customFormat="false" ht="12.75" hidden="false" customHeight="false" outlineLevel="0" collapsed="false">
      <c r="D378" s="110"/>
    </row>
    <row r="379" customFormat="false" ht="12.75" hidden="false" customHeight="false" outlineLevel="0" collapsed="false">
      <c r="D379" s="110"/>
    </row>
    <row r="380" customFormat="false" ht="12.75" hidden="false" customHeight="false" outlineLevel="0" collapsed="false">
      <c r="D380" s="110"/>
    </row>
    <row r="381" customFormat="false" ht="12.75" hidden="false" customHeight="false" outlineLevel="0" collapsed="false">
      <c r="D381" s="110"/>
    </row>
    <row r="382" customFormat="false" ht="12.75" hidden="false" customHeight="false" outlineLevel="0" collapsed="false">
      <c r="D382" s="110"/>
    </row>
    <row r="383" customFormat="false" ht="12.75" hidden="false" customHeight="false" outlineLevel="0" collapsed="false">
      <c r="D383" s="110"/>
    </row>
    <row r="384" customFormat="false" ht="12.75" hidden="false" customHeight="false" outlineLevel="0" collapsed="false">
      <c r="D384" s="110"/>
    </row>
    <row r="385" customFormat="false" ht="12.75" hidden="false" customHeight="false" outlineLevel="0" collapsed="false">
      <c r="D385" s="110"/>
    </row>
    <row r="386" customFormat="false" ht="12.75" hidden="false" customHeight="false" outlineLevel="0" collapsed="false">
      <c r="D386" s="110"/>
    </row>
    <row r="387" customFormat="false" ht="12.75" hidden="false" customHeight="false" outlineLevel="0" collapsed="false">
      <c r="D387" s="110"/>
    </row>
    <row r="388" customFormat="false" ht="12.75" hidden="false" customHeight="false" outlineLevel="0" collapsed="false">
      <c r="D388" s="110"/>
    </row>
    <row r="389" customFormat="false" ht="12.75" hidden="false" customHeight="false" outlineLevel="0" collapsed="false">
      <c r="D389" s="110"/>
    </row>
    <row r="390" customFormat="false" ht="12.75" hidden="false" customHeight="false" outlineLevel="0" collapsed="false">
      <c r="D390" s="110"/>
    </row>
    <row r="391" customFormat="false" ht="12.75" hidden="false" customHeight="false" outlineLevel="0" collapsed="false">
      <c r="D391" s="110"/>
    </row>
    <row r="392" customFormat="false" ht="12.75" hidden="false" customHeight="false" outlineLevel="0" collapsed="false">
      <c r="D392" s="110"/>
    </row>
    <row r="393" customFormat="false" ht="12.75" hidden="false" customHeight="false" outlineLevel="0" collapsed="false">
      <c r="D393" s="110"/>
    </row>
    <row r="394" customFormat="false" ht="12.75" hidden="false" customHeight="false" outlineLevel="0" collapsed="false">
      <c r="D394" s="110"/>
    </row>
    <row r="395" customFormat="false" ht="12.75" hidden="false" customHeight="false" outlineLevel="0" collapsed="false">
      <c r="D395" s="110"/>
    </row>
    <row r="396" customFormat="false" ht="12.75" hidden="false" customHeight="false" outlineLevel="0" collapsed="false">
      <c r="D396" s="110"/>
    </row>
    <row r="397" customFormat="false" ht="12.75" hidden="false" customHeight="false" outlineLevel="0" collapsed="false">
      <c r="D397" s="110"/>
    </row>
    <row r="398" customFormat="false" ht="12.75" hidden="false" customHeight="false" outlineLevel="0" collapsed="false">
      <c r="D398" s="110"/>
    </row>
    <row r="399" customFormat="false" ht="12.75" hidden="false" customHeight="false" outlineLevel="0" collapsed="false">
      <c r="D399" s="110"/>
    </row>
    <row r="400" customFormat="false" ht="12.75" hidden="false" customHeight="false" outlineLevel="0" collapsed="false">
      <c r="D400" s="110"/>
    </row>
    <row r="401" customFormat="false" ht="12.75" hidden="false" customHeight="false" outlineLevel="0" collapsed="false">
      <c r="D401" s="110"/>
    </row>
    <row r="402" customFormat="false" ht="12.75" hidden="false" customHeight="false" outlineLevel="0" collapsed="false">
      <c r="D402" s="110"/>
    </row>
    <row r="403" customFormat="false" ht="12.75" hidden="false" customHeight="false" outlineLevel="0" collapsed="false">
      <c r="D403" s="110"/>
    </row>
    <row r="404" customFormat="false" ht="12.75" hidden="false" customHeight="false" outlineLevel="0" collapsed="false">
      <c r="D404" s="110"/>
    </row>
    <row r="405" customFormat="false" ht="12.75" hidden="false" customHeight="false" outlineLevel="0" collapsed="false">
      <c r="D405" s="110"/>
    </row>
    <row r="406" customFormat="false" ht="12.75" hidden="false" customHeight="false" outlineLevel="0" collapsed="false">
      <c r="D406" s="110"/>
    </row>
    <row r="407" customFormat="false" ht="12.75" hidden="false" customHeight="false" outlineLevel="0" collapsed="false">
      <c r="D407" s="110"/>
    </row>
    <row r="408" customFormat="false" ht="12.75" hidden="false" customHeight="false" outlineLevel="0" collapsed="false">
      <c r="D408" s="110"/>
    </row>
    <row r="409" customFormat="false" ht="12.75" hidden="false" customHeight="false" outlineLevel="0" collapsed="false">
      <c r="D409" s="110"/>
    </row>
    <row r="410" customFormat="false" ht="12.75" hidden="false" customHeight="false" outlineLevel="0" collapsed="false">
      <c r="D410" s="110"/>
    </row>
    <row r="411" customFormat="false" ht="12.75" hidden="false" customHeight="false" outlineLevel="0" collapsed="false">
      <c r="D411" s="110"/>
    </row>
    <row r="412" customFormat="false" ht="12.75" hidden="false" customHeight="false" outlineLevel="0" collapsed="false">
      <c r="D412" s="110"/>
    </row>
    <row r="413" customFormat="false" ht="12.75" hidden="false" customHeight="false" outlineLevel="0" collapsed="false">
      <c r="D413" s="110"/>
    </row>
    <row r="414" customFormat="false" ht="12.75" hidden="false" customHeight="false" outlineLevel="0" collapsed="false">
      <c r="D414" s="110"/>
    </row>
    <row r="415" customFormat="false" ht="12.75" hidden="false" customHeight="false" outlineLevel="0" collapsed="false">
      <c r="D415" s="110"/>
    </row>
    <row r="416" customFormat="false" ht="12.75" hidden="false" customHeight="false" outlineLevel="0" collapsed="false">
      <c r="D416" s="110"/>
    </row>
    <row r="417" customFormat="false" ht="12.75" hidden="false" customHeight="false" outlineLevel="0" collapsed="false">
      <c r="D417" s="110"/>
    </row>
    <row r="418" customFormat="false" ht="12.75" hidden="false" customHeight="false" outlineLevel="0" collapsed="false">
      <c r="D418" s="110"/>
    </row>
    <row r="419" customFormat="false" ht="12.75" hidden="false" customHeight="false" outlineLevel="0" collapsed="false">
      <c r="D419" s="110"/>
    </row>
    <row r="420" customFormat="false" ht="12.75" hidden="false" customHeight="false" outlineLevel="0" collapsed="false">
      <c r="D420" s="110"/>
    </row>
    <row r="421" customFormat="false" ht="12.75" hidden="false" customHeight="false" outlineLevel="0" collapsed="false">
      <c r="D421" s="110"/>
    </row>
    <row r="422" customFormat="false" ht="12.75" hidden="false" customHeight="false" outlineLevel="0" collapsed="false">
      <c r="D422" s="110"/>
    </row>
    <row r="423" customFormat="false" ht="12.75" hidden="false" customHeight="false" outlineLevel="0" collapsed="false">
      <c r="D423" s="110"/>
    </row>
    <row r="424" customFormat="false" ht="12.75" hidden="false" customHeight="false" outlineLevel="0" collapsed="false">
      <c r="D424" s="110"/>
    </row>
    <row r="425" customFormat="false" ht="12.75" hidden="false" customHeight="false" outlineLevel="0" collapsed="false">
      <c r="D425" s="110"/>
    </row>
    <row r="426" customFormat="false" ht="12.75" hidden="false" customHeight="false" outlineLevel="0" collapsed="false">
      <c r="D426" s="110"/>
    </row>
    <row r="427" customFormat="false" ht="12.75" hidden="false" customHeight="false" outlineLevel="0" collapsed="false">
      <c r="D427" s="110"/>
    </row>
    <row r="428" customFormat="false" ht="12.75" hidden="false" customHeight="false" outlineLevel="0" collapsed="false">
      <c r="D428" s="110"/>
    </row>
    <row r="429" customFormat="false" ht="12.75" hidden="false" customHeight="false" outlineLevel="0" collapsed="false">
      <c r="D429" s="110"/>
    </row>
    <row r="430" customFormat="false" ht="12.75" hidden="false" customHeight="false" outlineLevel="0" collapsed="false">
      <c r="D430" s="110"/>
    </row>
    <row r="431" customFormat="false" ht="12.75" hidden="false" customHeight="false" outlineLevel="0" collapsed="false">
      <c r="D431" s="110"/>
    </row>
    <row r="432" customFormat="false" ht="12.75" hidden="false" customHeight="false" outlineLevel="0" collapsed="false">
      <c r="D432" s="110"/>
    </row>
    <row r="433" customFormat="false" ht="12.75" hidden="false" customHeight="false" outlineLevel="0" collapsed="false">
      <c r="D433" s="110"/>
    </row>
    <row r="434" customFormat="false" ht="12.75" hidden="false" customHeight="false" outlineLevel="0" collapsed="false">
      <c r="D434" s="110"/>
    </row>
    <row r="435" customFormat="false" ht="12.75" hidden="false" customHeight="false" outlineLevel="0" collapsed="false">
      <c r="D435" s="110"/>
    </row>
    <row r="436" customFormat="false" ht="12.75" hidden="false" customHeight="false" outlineLevel="0" collapsed="false">
      <c r="D436" s="110"/>
    </row>
    <row r="437" customFormat="false" ht="12.75" hidden="false" customHeight="false" outlineLevel="0" collapsed="false">
      <c r="D437" s="110"/>
    </row>
    <row r="438" customFormat="false" ht="12.75" hidden="false" customHeight="false" outlineLevel="0" collapsed="false">
      <c r="D438" s="110"/>
    </row>
    <row r="439" customFormat="false" ht="12.75" hidden="false" customHeight="false" outlineLevel="0" collapsed="false">
      <c r="D439" s="110"/>
    </row>
    <row r="440" customFormat="false" ht="12.75" hidden="false" customHeight="false" outlineLevel="0" collapsed="false">
      <c r="D440" s="110"/>
    </row>
    <row r="441" customFormat="false" ht="12.75" hidden="false" customHeight="false" outlineLevel="0" collapsed="false">
      <c r="D441" s="110"/>
    </row>
    <row r="442" customFormat="false" ht="12.75" hidden="false" customHeight="false" outlineLevel="0" collapsed="false">
      <c r="D442" s="110"/>
    </row>
    <row r="443" customFormat="false" ht="12.75" hidden="false" customHeight="false" outlineLevel="0" collapsed="false">
      <c r="D443" s="110"/>
    </row>
    <row r="444" customFormat="false" ht="12.75" hidden="false" customHeight="false" outlineLevel="0" collapsed="false">
      <c r="D444" s="110"/>
    </row>
    <row r="445" customFormat="false" ht="12.75" hidden="false" customHeight="false" outlineLevel="0" collapsed="false">
      <c r="D445" s="110"/>
    </row>
    <row r="446" customFormat="false" ht="12.75" hidden="false" customHeight="false" outlineLevel="0" collapsed="false">
      <c r="D446" s="110"/>
    </row>
    <row r="447" customFormat="false" ht="12.75" hidden="false" customHeight="false" outlineLevel="0" collapsed="false">
      <c r="D447" s="110"/>
    </row>
    <row r="448" customFormat="false" ht="12.75" hidden="false" customHeight="false" outlineLevel="0" collapsed="false">
      <c r="D448" s="110"/>
    </row>
    <row r="449" customFormat="false" ht="12.75" hidden="false" customHeight="false" outlineLevel="0" collapsed="false">
      <c r="D449" s="110"/>
    </row>
    <row r="450" customFormat="false" ht="12.75" hidden="false" customHeight="false" outlineLevel="0" collapsed="false">
      <c r="D450" s="110"/>
    </row>
    <row r="451" customFormat="false" ht="12.75" hidden="false" customHeight="false" outlineLevel="0" collapsed="false">
      <c r="D451" s="110"/>
    </row>
    <row r="452" customFormat="false" ht="12.75" hidden="false" customHeight="false" outlineLevel="0" collapsed="false">
      <c r="D452" s="110"/>
    </row>
    <row r="453" customFormat="false" ht="12.75" hidden="false" customHeight="false" outlineLevel="0" collapsed="false">
      <c r="D453" s="110"/>
    </row>
    <row r="454" customFormat="false" ht="12.75" hidden="false" customHeight="false" outlineLevel="0" collapsed="false">
      <c r="D454" s="110"/>
    </row>
    <row r="455" customFormat="false" ht="12.75" hidden="false" customHeight="false" outlineLevel="0" collapsed="false">
      <c r="D455" s="110"/>
    </row>
    <row r="456" customFormat="false" ht="12.75" hidden="false" customHeight="false" outlineLevel="0" collapsed="false">
      <c r="D456" s="110"/>
    </row>
    <row r="457" customFormat="false" ht="12.75" hidden="false" customHeight="false" outlineLevel="0" collapsed="false">
      <c r="D457" s="110"/>
    </row>
    <row r="458" customFormat="false" ht="12.75" hidden="false" customHeight="false" outlineLevel="0" collapsed="false">
      <c r="D458" s="110"/>
    </row>
    <row r="459" customFormat="false" ht="12.75" hidden="false" customHeight="false" outlineLevel="0" collapsed="false">
      <c r="D459" s="110"/>
    </row>
    <row r="460" customFormat="false" ht="12.75" hidden="false" customHeight="false" outlineLevel="0" collapsed="false">
      <c r="D460" s="110"/>
    </row>
    <row r="461" customFormat="false" ht="12.75" hidden="false" customHeight="false" outlineLevel="0" collapsed="false">
      <c r="D461" s="110"/>
    </row>
    <row r="462" customFormat="false" ht="12.75" hidden="false" customHeight="false" outlineLevel="0" collapsed="false">
      <c r="D462" s="110"/>
    </row>
    <row r="463" customFormat="false" ht="12.75" hidden="false" customHeight="false" outlineLevel="0" collapsed="false">
      <c r="D463" s="110"/>
    </row>
    <row r="464" customFormat="false" ht="12.75" hidden="false" customHeight="false" outlineLevel="0" collapsed="false">
      <c r="D464" s="110"/>
    </row>
    <row r="465" customFormat="false" ht="12.75" hidden="false" customHeight="false" outlineLevel="0" collapsed="false">
      <c r="D465" s="110"/>
    </row>
    <row r="466" customFormat="false" ht="12.75" hidden="false" customHeight="false" outlineLevel="0" collapsed="false">
      <c r="D466" s="110"/>
    </row>
    <row r="467" customFormat="false" ht="12.75" hidden="false" customHeight="false" outlineLevel="0" collapsed="false">
      <c r="D467" s="110"/>
    </row>
    <row r="468" customFormat="false" ht="12.75" hidden="false" customHeight="false" outlineLevel="0" collapsed="false">
      <c r="D468" s="110"/>
    </row>
    <row r="469" customFormat="false" ht="12.75" hidden="false" customHeight="false" outlineLevel="0" collapsed="false">
      <c r="D469" s="110"/>
    </row>
    <row r="470" customFormat="false" ht="12.75" hidden="false" customHeight="false" outlineLevel="0" collapsed="false">
      <c r="D470" s="110"/>
    </row>
    <row r="471" customFormat="false" ht="12.75" hidden="false" customHeight="false" outlineLevel="0" collapsed="false">
      <c r="D471" s="110"/>
    </row>
    <row r="472" customFormat="false" ht="12.75" hidden="false" customHeight="false" outlineLevel="0" collapsed="false">
      <c r="D472" s="110"/>
    </row>
    <row r="473" customFormat="false" ht="12.75" hidden="false" customHeight="false" outlineLevel="0" collapsed="false">
      <c r="D473" s="110"/>
    </row>
    <row r="474" customFormat="false" ht="12.75" hidden="false" customHeight="false" outlineLevel="0" collapsed="false">
      <c r="D474" s="110"/>
    </row>
    <row r="475" customFormat="false" ht="12.75" hidden="false" customHeight="false" outlineLevel="0" collapsed="false">
      <c r="D475" s="110"/>
    </row>
    <row r="476" customFormat="false" ht="12.75" hidden="false" customHeight="false" outlineLevel="0" collapsed="false">
      <c r="D476" s="110"/>
    </row>
    <row r="477" customFormat="false" ht="12.75" hidden="false" customHeight="false" outlineLevel="0" collapsed="false">
      <c r="D477" s="110"/>
    </row>
    <row r="478" customFormat="false" ht="12.75" hidden="false" customHeight="false" outlineLevel="0" collapsed="false">
      <c r="D478" s="110"/>
    </row>
    <row r="479" customFormat="false" ht="12.75" hidden="false" customHeight="false" outlineLevel="0" collapsed="false">
      <c r="D479" s="110"/>
    </row>
    <row r="480" customFormat="false" ht="12.75" hidden="false" customHeight="false" outlineLevel="0" collapsed="false">
      <c r="D480" s="110"/>
    </row>
    <row r="481" customFormat="false" ht="12.75" hidden="false" customHeight="false" outlineLevel="0" collapsed="false">
      <c r="D481" s="110"/>
    </row>
    <row r="482" customFormat="false" ht="12.75" hidden="false" customHeight="false" outlineLevel="0" collapsed="false">
      <c r="D482" s="110"/>
    </row>
    <row r="483" customFormat="false" ht="12.75" hidden="false" customHeight="false" outlineLevel="0" collapsed="false">
      <c r="D483" s="110"/>
    </row>
    <row r="484" customFormat="false" ht="12.75" hidden="false" customHeight="false" outlineLevel="0" collapsed="false">
      <c r="D484" s="110"/>
    </row>
    <row r="485" customFormat="false" ht="12.75" hidden="false" customHeight="false" outlineLevel="0" collapsed="false">
      <c r="D485" s="110"/>
    </row>
    <row r="486" customFormat="false" ht="12.75" hidden="false" customHeight="false" outlineLevel="0" collapsed="false">
      <c r="D486" s="110"/>
    </row>
    <row r="487" customFormat="false" ht="12.75" hidden="false" customHeight="false" outlineLevel="0" collapsed="false">
      <c r="D487" s="110"/>
    </row>
    <row r="488" customFormat="false" ht="12.75" hidden="false" customHeight="false" outlineLevel="0" collapsed="false">
      <c r="D488" s="110"/>
    </row>
    <row r="489" customFormat="false" ht="12.75" hidden="false" customHeight="false" outlineLevel="0" collapsed="false">
      <c r="D489" s="110"/>
    </row>
    <row r="490" customFormat="false" ht="12.75" hidden="false" customHeight="false" outlineLevel="0" collapsed="false">
      <c r="D490" s="110"/>
    </row>
    <row r="491" customFormat="false" ht="12.75" hidden="false" customHeight="false" outlineLevel="0" collapsed="false">
      <c r="D491" s="110"/>
    </row>
    <row r="492" customFormat="false" ht="12.75" hidden="false" customHeight="false" outlineLevel="0" collapsed="false">
      <c r="D492" s="110"/>
    </row>
    <row r="493" customFormat="false" ht="12.75" hidden="false" customHeight="false" outlineLevel="0" collapsed="false">
      <c r="D493" s="110"/>
    </row>
    <row r="494" customFormat="false" ht="12.75" hidden="false" customHeight="false" outlineLevel="0" collapsed="false">
      <c r="D494" s="110"/>
    </row>
    <row r="495" customFormat="false" ht="12.75" hidden="false" customHeight="false" outlineLevel="0" collapsed="false">
      <c r="D495" s="110"/>
    </row>
    <row r="496" customFormat="false" ht="12.75" hidden="false" customHeight="false" outlineLevel="0" collapsed="false">
      <c r="D496" s="110"/>
    </row>
    <row r="497" customFormat="false" ht="12.75" hidden="false" customHeight="false" outlineLevel="0" collapsed="false">
      <c r="D497" s="110"/>
    </row>
    <row r="498" customFormat="false" ht="12.75" hidden="false" customHeight="false" outlineLevel="0" collapsed="false">
      <c r="D498" s="110"/>
    </row>
    <row r="499" customFormat="false" ht="12.75" hidden="false" customHeight="false" outlineLevel="0" collapsed="false">
      <c r="D499" s="110"/>
    </row>
    <row r="500" customFormat="false" ht="12.75" hidden="false" customHeight="false" outlineLevel="0" collapsed="false">
      <c r="D500" s="110"/>
    </row>
    <row r="501" customFormat="false" ht="12.75" hidden="false" customHeight="false" outlineLevel="0" collapsed="false">
      <c r="D501" s="110"/>
    </row>
    <row r="502" customFormat="false" ht="12.75" hidden="false" customHeight="false" outlineLevel="0" collapsed="false">
      <c r="D502" s="110"/>
    </row>
    <row r="503" customFormat="false" ht="12.75" hidden="false" customHeight="false" outlineLevel="0" collapsed="false">
      <c r="D503" s="110"/>
    </row>
    <row r="504" customFormat="false" ht="12.75" hidden="false" customHeight="false" outlineLevel="0" collapsed="false">
      <c r="D504" s="110"/>
    </row>
    <row r="505" customFormat="false" ht="12.75" hidden="false" customHeight="false" outlineLevel="0" collapsed="false">
      <c r="D505" s="110"/>
    </row>
    <row r="506" customFormat="false" ht="12.75" hidden="false" customHeight="false" outlineLevel="0" collapsed="false">
      <c r="D506" s="110"/>
    </row>
    <row r="507" customFormat="false" ht="12.75" hidden="false" customHeight="false" outlineLevel="0" collapsed="false">
      <c r="D507" s="110"/>
    </row>
    <row r="508" customFormat="false" ht="12.75" hidden="false" customHeight="false" outlineLevel="0" collapsed="false">
      <c r="D508" s="110"/>
    </row>
    <row r="509" customFormat="false" ht="12.75" hidden="false" customHeight="false" outlineLevel="0" collapsed="false">
      <c r="D509" s="110"/>
    </row>
    <row r="510" customFormat="false" ht="12.75" hidden="false" customHeight="false" outlineLevel="0" collapsed="false">
      <c r="D510" s="110"/>
    </row>
    <row r="511" customFormat="false" ht="12.75" hidden="false" customHeight="false" outlineLevel="0" collapsed="false">
      <c r="D511" s="110"/>
    </row>
    <row r="512" customFormat="false" ht="12.75" hidden="false" customHeight="false" outlineLevel="0" collapsed="false">
      <c r="D512" s="110"/>
    </row>
    <row r="513" customFormat="false" ht="12.75" hidden="false" customHeight="false" outlineLevel="0" collapsed="false">
      <c r="D513" s="110"/>
    </row>
    <row r="514" customFormat="false" ht="12.75" hidden="false" customHeight="false" outlineLevel="0" collapsed="false">
      <c r="D514" s="110"/>
    </row>
    <row r="515" customFormat="false" ht="12.75" hidden="false" customHeight="false" outlineLevel="0" collapsed="false">
      <c r="D515" s="110"/>
    </row>
    <row r="516" customFormat="false" ht="12.75" hidden="false" customHeight="false" outlineLevel="0" collapsed="false">
      <c r="D516" s="110"/>
    </row>
    <row r="517" customFormat="false" ht="12.75" hidden="false" customHeight="false" outlineLevel="0" collapsed="false">
      <c r="D517" s="110"/>
    </row>
    <row r="518" customFormat="false" ht="12.75" hidden="false" customHeight="false" outlineLevel="0" collapsed="false">
      <c r="D518" s="110"/>
    </row>
    <row r="519" customFormat="false" ht="12.75" hidden="false" customHeight="false" outlineLevel="0" collapsed="false">
      <c r="D519" s="110"/>
    </row>
    <row r="520" customFormat="false" ht="12.75" hidden="false" customHeight="false" outlineLevel="0" collapsed="false">
      <c r="D520" s="110"/>
    </row>
    <row r="521" customFormat="false" ht="12.75" hidden="false" customHeight="false" outlineLevel="0" collapsed="false">
      <c r="D521" s="110"/>
    </row>
    <row r="522" customFormat="false" ht="12.75" hidden="false" customHeight="false" outlineLevel="0" collapsed="false">
      <c r="D522" s="110"/>
    </row>
    <row r="523" customFormat="false" ht="12.75" hidden="false" customHeight="false" outlineLevel="0" collapsed="false">
      <c r="D523" s="110"/>
    </row>
    <row r="524" customFormat="false" ht="12.75" hidden="false" customHeight="false" outlineLevel="0" collapsed="false">
      <c r="D524" s="110"/>
    </row>
    <row r="525" customFormat="false" ht="12.75" hidden="false" customHeight="false" outlineLevel="0" collapsed="false">
      <c r="D525" s="110"/>
    </row>
    <row r="526" customFormat="false" ht="12.75" hidden="false" customHeight="false" outlineLevel="0" collapsed="false">
      <c r="D526" s="110"/>
    </row>
    <row r="527" customFormat="false" ht="12.75" hidden="false" customHeight="false" outlineLevel="0" collapsed="false">
      <c r="D527" s="110"/>
    </row>
    <row r="528" customFormat="false" ht="12.75" hidden="false" customHeight="false" outlineLevel="0" collapsed="false">
      <c r="D528" s="110"/>
    </row>
    <row r="529" customFormat="false" ht="12.75" hidden="false" customHeight="false" outlineLevel="0" collapsed="false">
      <c r="D529" s="110"/>
    </row>
    <row r="530" customFormat="false" ht="12.75" hidden="false" customHeight="false" outlineLevel="0" collapsed="false">
      <c r="D530" s="110"/>
    </row>
    <row r="531" customFormat="false" ht="12.75" hidden="false" customHeight="false" outlineLevel="0" collapsed="false">
      <c r="D531" s="110"/>
    </row>
    <row r="532" customFormat="false" ht="12.75" hidden="false" customHeight="false" outlineLevel="0" collapsed="false">
      <c r="D532" s="110"/>
    </row>
    <row r="533" customFormat="false" ht="12.75" hidden="false" customHeight="false" outlineLevel="0" collapsed="false">
      <c r="D533" s="110"/>
    </row>
    <row r="534" customFormat="false" ht="12.75" hidden="false" customHeight="false" outlineLevel="0" collapsed="false">
      <c r="D534" s="110"/>
    </row>
    <row r="535" customFormat="false" ht="12.75" hidden="false" customHeight="false" outlineLevel="0" collapsed="false">
      <c r="D535" s="110"/>
    </row>
    <row r="536" customFormat="false" ht="12.75" hidden="false" customHeight="false" outlineLevel="0" collapsed="false">
      <c r="D536" s="110"/>
    </row>
    <row r="537" customFormat="false" ht="12.75" hidden="false" customHeight="false" outlineLevel="0" collapsed="false">
      <c r="D537" s="110"/>
    </row>
    <row r="538" customFormat="false" ht="12.75" hidden="false" customHeight="false" outlineLevel="0" collapsed="false">
      <c r="D538" s="110"/>
    </row>
    <row r="539" customFormat="false" ht="12.75" hidden="false" customHeight="false" outlineLevel="0" collapsed="false">
      <c r="D539" s="110"/>
    </row>
    <row r="540" customFormat="false" ht="12.75" hidden="false" customHeight="false" outlineLevel="0" collapsed="false">
      <c r="D540" s="110"/>
    </row>
    <row r="541" customFormat="false" ht="12.75" hidden="false" customHeight="false" outlineLevel="0" collapsed="false">
      <c r="D541" s="110"/>
    </row>
    <row r="542" customFormat="false" ht="12.75" hidden="false" customHeight="false" outlineLevel="0" collapsed="false">
      <c r="D542" s="110"/>
    </row>
    <row r="543" customFormat="false" ht="12.75" hidden="false" customHeight="false" outlineLevel="0" collapsed="false">
      <c r="D543" s="110"/>
    </row>
    <row r="544" customFormat="false" ht="12.75" hidden="false" customHeight="false" outlineLevel="0" collapsed="false">
      <c r="D544" s="110"/>
    </row>
    <row r="545" customFormat="false" ht="12.75" hidden="false" customHeight="false" outlineLevel="0" collapsed="false">
      <c r="D545" s="110"/>
    </row>
    <row r="546" customFormat="false" ht="12.75" hidden="false" customHeight="false" outlineLevel="0" collapsed="false">
      <c r="D546" s="110"/>
    </row>
    <row r="547" customFormat="false" ht="12.75" hidden="false" customHeight="false" outlineLevel="0" collapsed="false">
      <c r="D547" s="110"/>
    </row>
    <row r="548" customFormat="false" ht="12.75" hidden="false" customHeight="false" outlineLevel="0" collapsed="false">
      <c r="D548" s="110"/>
    </row>
    <row r="549" customFormat="false" ht="12.75" hidden="false" customHeight="false" outlineLevel="0" collapsed="false">
      <c r="D549" s="110"/>
    </row>
    <row r="550" customFormat="false" ht="12.75" hidden="false" customHeight="false" outlineLevel="0" collapsed="false">
      <c r="D550" s="110"/>
    </row>
    <row r="551" customFormat="false" ht="12.75" hidden="false" customHeight="false" outlineLevel="0" collapsed="false">
      <c r="D551" s="110"/>
    </row>
    <row r="552" customFormat="false" ht="12.75" hidden="false" customHeight="false" outlineLevel="0" collapsed="false">
      <c r="D552" s="110"/>
    </row>
    <row r="553" customFormat="false" ht="12.75" hidden="false" customHeight="false" outlineLevel="0" collapsed="false">
      <c r="D553" s="110"/>
    </row>
    <row r="554" customFormat="false" ht="12.75" hidden="false" customHeight="false" outlineLevel="0" collapsed="false">
      <c r="D554" s="110"/>
    </row>
    <row r="555" customFormat="false" ht="12.75" hidden="false" customHeight="false" outlineLevel="0" collapsed="false">
      <c r="D555" s="110"/>
    </row>
    <row r="556" customFormat="false" ht="12.75" hidden="false" customHeight="false" outlineLevel="0" collapsed="false">
      <c r="D556" s="110"/>
    </row>
    <row r="557" customFormat="false" ht="12.75" hidden="false" customHeight="false" outlineLevel="0" collapsed="false">
      <c r="D557" s="110"/>
    </row>
    <row r="558" customFormat="false" ht="12.75" hidden="false" customHeight="false" outlineLevel="0" collapsed="false">
      <c r="D558" s="110"/>
    </row>
    <row r="559" customFormat="false" ht="12.75" hidden="false" customHeight="false" outlineLevel="0" collapsed="false">
      <c r="D559" s="110"/>
    </row>
    <row r="560" customFormat="false" ht="12.75" hidden="false" customHeight="false" outlineLevel="0" collapsed="false">
      <c r="D560" s="110"/>
    </row>
    <row r="561" customFormat="false" ht="12.75" hidden="false" customHeight="false" outlineLevel="0" collapsed="false">
      <c r="D561" s="110"/>
    </row>
    <row r="562" customFormat="false" ht="12.75" hidden="false" customHeight="false" outlineLevel="0" collapsed="false">
      <c r="D562" s="110"/>
    </row>
    <row r="563" customFormat="false" ht="12.75" hidden="false" customHeight="false" outlineLevel="0" collapsed="false">
      <c r="D563" s="110"/>
    </row>
    <row r="564" customFormat="false" ht="12.75" hidden="false" customHeight="false" outlineLevel="0" collapsed="false">
      <c r="D564" s="110"/>
    </row>
    <row r="565" customFormat="false" ht="12.75" hidden="false" customHeight="false" outlineLevel="0" collapsed="false">
      <c r="D565" s="110"/>
    </row>
    <row r="566" customFormat="false" ht="12.75" hidden="false" customHeight="false" outlineLevel="0" collapsed="false">
      <c r="D566" s="110"/>
    </row>
    <row r="567" customFormat="false" ht="12.75" hidden="false" customHeight="false" outlineLevel="0" collapsed="false">
      <c r="D567" s="110"/>
    </row>
    <row r="568" customFormat="false" ht="12.75" hidden="false" customHeight="false" outlineLevel="0" collapsed="false">
      <c r="D568" s="110"/>
    </row>
    <row r="569" customFormat="false" ht="12.75" hidden="false" customHeight="false" outlineLevel="0" collapsed="false">
      <c r="D569" s="110"/>
    </row>
    <row r="570" customFormat="false" ht="12.75" hidden="false" customHeight="false" outlineLevel="0" collapsed="false">
      <c r="D570" s="110"/>
    </row>
    <row r="571" customFormat="false" ht="12.75" hidden="false" customHeight="false" outlineLevel="0" collapsed="false">
      <c r="D571" s="110"/>
    </row>
    <row r="572" customFormat="false" ht="12.75" hidden="false" customHeight="false" outlineLevel="0" collapsed="false">
      <c r="D572" s="110"/>
    </row>
    <row r="573" customFormat="false" ht="12.75" hidden="false" customHeight="false" outlineLevel="0" collapsed="false">
      <c r="D573" s="110"/>
    </row>
    <row r="574" customFormat="false" ht="12.75" hidden="false" customHeight="false" outlineLevel="0" collapsed="false">
      <c r="D574" s="110"/>
    </row>
    <row r="575" customFormat="false" ht="12.75" hidden="false" customHeight="false" outlineLevel="0" collapsed="false">
      <c r="D575" s="110"/>
    </row>
    <row r="576" customFormat="false" ht="12.75" hidden="false" customHeight="false" outlineLevel="0" collapsed="false">
      <c r="D576" s="110"/>
    </row>
    <row r="577" customFormat="false" ht="12.75" hidden="false" customHeight="false" outlineLevel="0" collapsed="false">
      <c r="D577" s="110"/>
    </row>
    <row r="578" customFormat="false" ht="12.75" hidden="false" customHeight="false" outlineLevel="0" collapsed="false">
      <c r="D578" s="110"/>
    </row>
    <row r="579" customFormat="false" ht="12.75" hidden="false" customHeight="false" outlineLevel="0" collapsed="false">
      <c r="D579" s="110"/>
    </row>
    <row r="580" customFormat="false" ht="12.75" hidden="false" customHeight="false" outlineLevel="0" collapsed="false">
      <c r="D580" s="110"/>
    </row>
    <row r="581" customFormat="false" ht="12.75" hidden="false" customHeight="false" outlineLevel="0" collapsed="false">
      <c r="D581" s="110"/>
    </row>
    <row r="582" customFormat="false" ht="12.75" hidden="false" customHeight="false" outlineLevel="0" collapsed="false">
      <c r="D582" s="110"/>
    </row>
    <row r="583" customFormat="false" ht="12.75" hidden="false" customHeight="false" outlineLevel="0" collapsed="false">
      <c r="D583" s="110"/>
    </row>
    <row r="584" customFormat="false" ht="12.75" hidden="false" customHeight="false" outlineLevel="0" collapsed="false">
      <c r="D584" s="110"/>
    </row>
    <row r="585" customFormat="false" ht="12.75" hidden="false" customHeight="false" outlineLevel="0" collapsed="false">
      <c r="D585" s="110"/>
    </row>
    <row r="586" customFormat="false" ht="12.75" hidden="false" customHeight="false" outlineLevel="0" collapsed="false">
      <c r="D586" s="110"/>
    </row>
    <row r="587" customFormat="false" ht="12.75" hidden="false" customHeight="false" outlineLevel="0" collapsed="false">
      <c r="D587" s="110"/>
    </row>
    <row r="588" customFormat="false" ht="12.75" hidden="false" customHeight="false" outlineLevel="0" collapsed="false">
      <c r="D588" s="110"/>
    </row>
    <row r="589" customFormat="false" ht="12.75" hidden="false" customHeight="false" outlineLevel="0" collapsed="false">
      <c r="D589" s="110"/>
    </row>
    <row r="590" customFormat="false" ht="12.75" hidden="false" customHeight="false" outlineLevel="0" collapsed="false">
      <c r="D590" s="110"/>
    </row>
    <row r="591" customFormat="false" ht="12.75" hidden="false" customHeight="false" outlineLevel="0" collapsed="false">
      <c r="D591" s="110"/>
    </row>
    <row r="592" customFormat="false" ht="12.75" hidden="false" customHeight="false" outlineLevel="0" collapsed="false">
      <c r="D592" s="110"/>
    </row>
    <row r="593" customFormat="false" ht="12.75" hidden="false" customHeight="false" outlineLevel="0" collapsed="false">
      <c r="D593" s="110"/>
    </row>
    <row r="594" customFormat="false" ht="12.75" hidden="false" customHeight="false" outlineLevel="0" collapsed="false">
      <c r="D594" s="110"/>
    </row>
    <row r="595" customFormat="false" ht="12.75" hidden="false" customHeight="false" outlineLevel="0" collapsed="false">
      <c r="D595" s="110"/>
    </row>
    <row r="596" customFormat="false" ht="12.75" hidden="false" customHeight="false" outlineLevel="0" collapsed="false">
      <c r="D596" s="110"/>
    </row>
    <row r="597" customFormat="false" ht="12.75" hidden="false" customHeight="false" outlineLevel="0" collapsed="false">
      <c r="D597" s="110"/>
    </row>
    <row r="598" customFormat="false" ht="12.75" hidden="false" customHeight="false" outlineLevel="0" collapsed="false">
      <c r="D598" s="110"/>
    </row>
    <row r="599" customFormat="false" ht="12.75" hidden="false" customHeight="false" outlineLevel="0" collapsed="false">
      <c r="D599" s="110"/>
    </row>
    <row r="600" customFormat="false" ht="12.75" hidden="false" customHeight="false" outlineLevel="0" collapsed="false">
      <c r="D600" s="110"/>
    </row>
    <row r="601" customFormat="false" ht="12.75" hidden="false" customHeight="false" outlineLevel="0" collapsed="false">
      <c r="D601" s="110"/>
    </row>
    <row r="602" customFormat="false" ht="12.75" hidden="false" customHeight="false" outlineLevel="0" collapsed="false">
      <c r="D602" s="110"/>
    </row>
    <row r="603" customFormat="false" ht="12.75" hidden="false" customHeight="false" outlineLevel="0" collapsed="false">
      <c r="D603" s="110"/>
    </row>
    <row r="604" customFormat="false" ht="12.75" hidden="false" customHeight="false" outlineLevel="0" collapsed="false">
      <c r="D604" s="110"/>
    </row>
    <row r="605" customFormat="false" ht="12.75" hidden="false" customHeight="false" outlineLevel="0" collapsed="false">
      <c r="D605" s="110"/>
    </row>
    <row r="606" customFormat="false" ht="12.75" hidden="false" customHeight="false" outlineLevel="0" collapsed="false">
      <c r="D606" s="110"/>
    </row>
    <row r="607" customFormat="false" ht="12.75" hidden="false" customHeight="false" outlineLevel="0" collapsed="false">
      <c r="D607" s="110"/>
    </row>
    <row r="608" customFormat="false" ht="12.75" hidden="false" customHeight="false" outlineLevel="0" collapsed="false">
      <c r="D608" s="110"/>
    </row>
    <row r="609" customFormat="false" ht="12.75" hidden="false" customHeight="false" outlineLevel="0" collapsed="false">
      <c r="D609" s="110"/>
    </row>
    <row r="610" customFormat="false" ht="12.75" hidden="false" customHeight="false" outlineLevel="0" collapsed="false">
      <c r="D610" s="110"/>
    </row>
    <row r="611" customFormat="false" ht="12.75" hidden="false" customHeight="false" outlineLevel="0" collapsed="false">
      <c r="D611" s="110"/>
    </row>
    <row r="612" customFormat="false" ht="12.75" hidden="false" customHeight="false" outlineLevel="0" collapsed="false">
      <c r="D612" s="110"/>
    </row>
    <row r="613" customFormat="false" ht="12.75" hidden="false" customHeight="false" outlineLevel="0" collapsed="false">
      <c r="D613" s="110"/>
    </row>
    <row r="614" customFormat="false" ht="12.75" hidden="false" customHeight="false" outlineLevel="0" collapsed="false">
      <c r="D614" s="110"/>
    </row>
    <row r="615" customFormat="false" ht="12.75" hidden="false" customHeight="false" outlineLevel="0" collapsed="false">
      <c r="D615" s="110"/>
    </row>
    <row r="616" customFormat="false" ht="12.75" hidden="false" customHeight="false" outlineLevel="0" collapsed="false">
      <c r="D616" s="110"/>
    </row>
    <row r="617" customFormat="false" ht="12.75" hidden="false" customHeight="false" outlineLevel="0" collapsed="false">
      <c r="D617" s="110"/>
    </row>
    <row r="618" customFormat="false" ht="12.75" hidden="false" customHeight="false" outlineLevel="0" collapsed="false">
      <c r="D618" s="110"/>
    </row>
    <row r="619" customFormat="false" ht="12.75" hidden="false" customHeight="false" outlineLevel="0" collapsed="false">
      <c r="D619" s="110"/>
    </row>
    <row r="620" customFormat="false" ht="12.75" hidden="false" customHeight="false" outlineLevel="0" collapsed="false">
      <c r="D620" s="110"/>
    </row>
    <row r="621" customFormat="false" ht="12.75" hidden="false" customHeight="false" outlineLevel="0" collapsed="false">
      <c r="D621" s="110"/>
    </row>
    <row r="622" customFormat="false" ht="12.75" hidden="false" customHeight="false" outlineLevel="0" collapsed="false">
      <c r="D622" s="110"/>
    </row>
    <row r="623" customFormat="false" ht="12.75" hidden="false" customHeight="false" outlineLevel="0" collapsed="false">
      <c r="D623" s="110"/>
    </row>
    <row r="624" customFormat="false" ht="12.75" hidden="false" customHeight="false" outlineLevel="0" collapsed="false">
      <c r="D624" s="110"/>
    </row>
    <row r="625" customFormat="false" ht="12.75" hidden="false" customHeight="false" outlineLevel="0" collapsed="false">
      <c r="D625" s="110"/>
    </row>
    <row r="626" customFormat="false" ht="12.75" hidden="false" customHeight="false" outlineLevel="0" collapsed="false">
      <c r="D626" s="110"/>
    </row>
    <row r="627" customFormat="false" ht="12.75" hidden="false" customHeight="false" outlineLevel="0" collapsed="false">
      <c r="D627" s="110"/>
    </row>
    <row r="628" customFormat="false" ht="12.75" hidden="false" customHeight="false" outlineLevel="0" collapsed="false">
      <c r="D628" s="110"/>
    </row>
    <row r="629" customFormat="false" ht="12.75" hidden="false" customHeight="false" outlineLevel="0" collapsed="false">
      <c r="D629" s="110"/>
    </row>
    <row r="630" customFormat="false" ht="12.75" hidden="false" customHeight="false" outlineLevel="0" collapsed="false">
      <c r="D630" s="110"/>
    </row>
    <row r="631" customFormat="false" ht="12.75" hidden="false" customHeight="false" outlineLevel="0" collapsed="false">
      <c r="D631" s="110"/>
    </row>
    <row r="632" customFormat="false" ht="12.75" hidden="false" customHeight="false" outlineLevel="0" collapsed="false">
      <c r="D632" s="110"/>
    </row>
    <row r="633" customFormat="false" ht="12.75" hidden="false" customHeight="false" outlineLevel="0" collapsed="false">
      <c r="D633" s="110"/>
    </row>
    <row r="634" customFormat="false" ht="12.75" hidden="false" customHeight="false" outlineLevel="0" collapsed="false">
      <c r="D634" s="110"/>
    </row>
    <row r="635" customFormat="false" ht="12.75" hidden="false" customHeight="false" outlineLevel="0" collapsed="false">
      <c r="D635" s="110"/>
    </row>
    <row r="636" customFormat="false" ht="12.75" hidden="false" customHeight="false" outlineLevel="0" collapsed="false">
      <c r="D636" s="110"/>
    </row>
    <row r="637" customFormat="false" ht="12.75" hidden="false" customHeight="false" outlineLevel="0" collapsed="false">
      <c r="D637" s="110"/>
    </row>
    <row r="638" customFormat="false" ht="12.75" hidden="false" customHeight="false" outlineLevel="0" collapsed="false">
      <c r="D638" s="110"/>
    </row>
    <row r="639" customFormat="false" ht="12.75" hidden="false" customHeight="false" outlineLevel="0" collapsed="false">
      <c r="D639" s="110"/>
    </row>
    <row r="640" customFormat="false" ht="12.75" hidden="false" customHeight="false" outlineLevel="0" collapsed="false">
      <c r="D640" s="110"/>
    </row>
    <row r="641" customFormat="false" ht="12.75" hidden="false" customHeight="false" outlineLevel="0" collapsed="false">
      <c r="D641" s="110"/>
    </row>
    <row r="642" customFormat="false" ht="12.75" hidden="false" customHeight="false" outlineLevel="0" collapsed="false">
      <c r="D642" s="110"/>
    </row>
    <row r="643" customFormat="false" ht="12.75" hidden="false" customHeight="false" outlineLevel="0" collapsed="false">
      <c r="D643" s="110"/>
    </row>
    <row r="644" customFormat="false" ht="12.75" hidden="false" customHeight="false" outlineLevel="0" collapsed="false">
      <c r="D644" s="110"/>
    </row>
    <row r="645" customFormat="false" ht="12.75" hidden="false" customHeight="false" outlineLevel="0" collapsed="false">
      <c r="D645" s="110"/>
    </row>
    <row r="646" customFormat="false" ht="12.75" hidden="false" customHeight="false" outlineLevel="0" collapsed="false">
      <c r="D646" s="110"/>
    </row>
    <row r="647" customFormat="false" ht="12.75" hidden="false" customHeight="false" outlineLevel="0" collapsed="false">
      <c r="D647" s="110"/>
    </row>
    <row r="648" customFormat="false" ht="12.75" hidden="false" customHeight="false" outlineLevel="0" collapsed="false">
      <c r="D648" s="110"/>
    </row>
    <row r="649" customFormat="false" ht="12.75" hidden="false" customHeight="false" outlineLevel="0" collapsed="false">
      <c r="D649" s="110"/>
    </row>
    <row r="650" customFormat="false" ht="12.75" hidden="false" customHeight="false" outlineLevel="0" collapsed="false">
      <c r="D650" s="110"/>
    </row>
    <row r="651" customFormat="false" ht="12.75" hidden="false" customHeight="false" outlineLevel="0" collapsed="false">
      <c r="D651" s="110"/>
    </row>
    <row r="652" customFormat="false" ht="12.75" hidden="false" customHeight="false" outlineLevel="0" collapsed="false">
      <c r="D652" s="110"/>
    </row>
    <row r="653" customFormat="false" ht="12.75" hidden="false" customHeight="false" outlineLevel="0" collapsed="false">
      <c r="D653" s="110"/>
    </row>
    <row r="654" customFormat="false" ht="12.75" hidden="false" customHeight="false" outlineLevel="0" collapsed="false">
      <c r="D654" s="110"/>
    </row>
    <row r="655" customFormat="false" ht="12.75" hidden="false" customHeight="false" outlineLevel="0" collapsed="false">
      <c r="D655" s="110"/>
    </row>
    <row r="656" customFormat="false" ht="12.75" hidden="false" customHeight="false" outlineLevel="0" collapsed="false">
      <c r="D656" s="110"/>
    </row>
    <row r="657" customFormat="false" ht="12.75" hidden="false" customHeight="false" outlineLevel="0" collapsed="false">
      <c r="D657" s="110"/>
    </row>
    <row r="658" customFormat="false" ht="12.75" hidden="false" customHeight="false" outlineLevel="0" collapsed="false">
      <c r="D658" s="110"/>
    </row>
    <row r="659" customFormat="false" ht="12.75" hidden="false" customHeight="false" outlineLevel="0" collapsed="false">
      <c r="D659" s="110"/>
    </row>
    <row r="660" customFormat="false" ht="12.75" hidden="false" customHeight="false" outlineLevel="0" collapsed="false">
      <c r="D660" s="110"/>
    </row>
    <row r="661" customFormat="false" ht="12.75" hidden="false" customHeight="false" outlineLevel="0" collapsed="false">
      <c r="D661" s="110"/>
    </row>
    <row r="662" customFormat="false" ht="12.75" hidden="false" customHeight="false" outlineLevel="0" collapsed="false">
      <c r="D662" s="110"/>
    </row>
    <row r="663" customFormat="false" ht="12.75" hidden="false" customHeight="false" outlineLevel="0" collapsed="false">
      <c r="D663" s="110"/>
    </row>
    <row r="664" customFormat="false" ht="12.75" hidden="false" customHeight="false" outlineLevel="0" collapsed="false">
      <c r="D664" s="110"/>
    </row>
    <row r="665" customFormat="false" ht="12.75" hidden="false" customHeight="false" outlineLevel="0" collapsed="false">
      <c r="D665" s="110"/>
    </row>
    <row r="666" customFormat="false" ht="12.75" hidden="false" customHeight="false" outlineLevel="0" collapsed="false">
      <c r="D666" s="110"/>
    </row>
    <row r="667" customFormat="false" ht="12.75" hidden="false" customHeight="false" outlineLevel="0" collapsed="false">
      <c r="D667" s="110"/>
    </row>
    <row r="668" customFormat="false" ht="12.75" hidden="false" customHeight="false" outlineLevel="0" collapsed="false">
      <c r="D668" s="110"/>
    </row>
    <row r="669" customFormat="false" ht="12.75" hidden="false" customHeight="false" outlineLevel="0" collapsed="false">
      <c r="D669" s="110"/>
    </row>
    <row r="670" customFormat="false" ht="12.75" hidden="false" customHeight="false" outlineLevel="0" collapsed="false">
      <c r="D670" s="110"/>
    </row>
    <row r="671" customFormat="false" ht="12.75" hidden="false" customHeight="false" outlineLevel="0" collapsed="false">
      <c r="D671" s="110"/>
    </row>
    <row r="672" customFormat="false" ht="12.75" hidden="false" customHeight="false" outlineLevel="0" collapsed="false">
      <c r="D672" s="110"/>
    </row>
    <row r="673" customFormat="false" ht="12.75" hidden="false" customHeight="false" outlineLevel="0" collapsed="false">
      <c r="D673" s="110"/>
    </row>
    <row r="674" customFormat="false" ht="12.75" hidden="false" customHeight="false" outlineLevel="0" collapsed="false">
      <c r="D674" s="110"/>
    </row>
    <row r="675" customFormat="false" ht="12.75" hidden="false" customHeight="false" outlineLevel="0" collapsed="false">
      <c r="D675" s="110"/>
    </row>
    <row r="676" customFormat="false" ht="12.75" hidden="false" customHeight="false" outlineLevel="0" collapsed="false">
      <c r="D676" s="110"/>
    </row>
    <row r="677" customFormat="false" ht="12.75" hidden="false" customHeight="false" outlineLevel="0" collapsed="false">
      <c r="D677" s="110"/>
    </row>
    <row r="678" customFormat="false" ht="12.75" hidden="false" customHeight="false" outlineLevel="0" collapsed="false">
      <c r="D678" s="110"/>
    </row>
    <row r="679" customFormat="false" ht="12.75" hidden="false" customHeight="false" outlineLevel="0" collapsed="false">
      <c r="D679" s="110"/>
    </row>
    <row r="680" customFormat="false" ht="12.75" hidden="false" customHeight="false" outlineLevel="0" collapsed="false">
      <c r="D680" s="110"/>
    </row>
    <row r="681" customFormat="false" ht="12.75" hidden="false" customHeight="false" outlineLevel="0" collapsed="false">
      <c r="D681" s="110"/>
    </row>
    <row r="682" customFormat="false" ht="12.75" hidden="false" customHeight="false" outlineLevel="0" collapsed="false">
      <c r="D682" s="110"/>
    </row>
    <row r="683" customFormat="false" ht="12.75" hidden="false" customHeight="false" outlineLevel="0" collapsed="false">
      <c r="D683" s="110"/>
    </row>
    <row r="684" customFormat="false" ht="12.75" hidden="false" customHeight="false" outlineLevel="0" collapsed="false">
      <c r="D684" s="110"/>
    </row>
    <row r="685" customFormat="false" ht="12.75" hidden="false" customHeight="false" outlineLevel="0" collapsed="false">
      <c r="D685" s="110"/>
    </row>
    <row r="686" customFormat="false" ht="12.75" hidden="false" customHeight="false" outlineLevel="0" collapsed="false">
      <c r="D686" s="110"/>
    </row>
    <row r="687" customFormat="false" ht="12.75" hidden="false" customHeight="false" outlineLevel="0" collapsed="false">
      <c r="D687" s="110"/>
    </row>
    <row r="688" customFormat="false" ht="12.75" hidden="false" customHeight="false" outlineLevel="0" collapsed="false">
      <c r="D688" s="110"/>
    </row>
    <row r="689" customFormat="false" ht="12.75" hidden="false" customHeight="false" outlineLevel="0" collapsed="false">
      <c r="D689" s="110"/>
    </row>
    <row r="690" customFormat="false" ht="12.75" hidden="false" customHeight="false" outlineLevel="0" collapsed="false">
      <c r="D690" s="110"/>
    </row>
    <row r="691" customFormat="false" ht="12.75" hidden="false" customHeight="false" outlineLevel="0" collapsed="false">
      <c r="D691" s="110"/>
    </row>
    <row r="692" customFormat="false" ht="12.75" hidden="false" customHeight="false" outlineLevel="0" collapsed="false">
      <c r="D692" s="110"/>
    </row>
    <row r="693" customFormat="false" ht="12.75" hidden="false" customHeight="false" outlineLevel="0" collapsed="false">
      <c r="D693" s="110"/>
    </row>
    <row r="694" customFormat="false" ht="12.75" hidden="false" customHeight="false" outlineLevel="0" collapsed="false">
      <c r="D694" s="110"/>
    </row>
    <row r="695" customFormat="false" ht="12.75" hidden="false" customHeight="false" outlineLevel="0" collapsed="false">
      <c r="D695" s="110"/>
    </row>
    <row r="696" customFormat="false" ht="12.75" hidden="false" customHeight="false" outlineLevel="0" collapsed="false">
      <c r="D696" s="110"/>
    </row>
    <row r="697" customFormat="false" ht="12.75" hidden="false" customHeight="false" outlineLevel="0" collapsed="false">
      <c r="D697" s="110"/>
    </row>
    <row r="698" customFormat="false" ht="12.75" hidden="false" customHeight="false" outlineLevel="0" collapsed="false">
      <c r="D698" s="110"/>
    </row>
    <row r="699" customFormat="false" ht="12.75" hidden="false" customHeight="false" outlineLevel="0" collapsed="false">
      <c r="D699" s="110"/>
    </row>
    <row r="700" customFormat="false" ht="12.75" hidden="false" customHeight="false" outlineLevel="0" collapsed="false">
      <c r="D700" s="110"/>
    </row>
    <row r="701" customFormat="false" ht="12.75" hidden="false" customHeight="false" outlineLevel="0" collapsed="false">
      <c r="D701" s="110"/>
    </row>
    <row r="702" customFormat="false" ht="12.75" hidden="false" customHeight="false" outlineLevel="0" collapsed="false">
      <c r="D702" s="110"/>
    </row>
    <row r="703" customFormat="false" ht="12.75" hidden="false" customHeight="false" outlineLevel="0" collapsed="false">
      <c r="D703" s="110"/>
    </row>
    <row r="704" customFormat="false" ht="12.75" hidden="false" customHeight="false" outlineLevel="0" collapsed="false">
      <c r="D704" s="110"/>
    </row>
    <row r="705" customFormat="false" ht="12.75" hidden="false" customHeight="false" outlineLevel="0" collapsed="false">
      <c r="D705" s="110"/>
    </row>
    <row r="706" customFormat="false" ht="12.75" hidden="false" customHeight="false" outlineLevel="0" collapsed="false">
      <c r="D706" s="110"/>
    </row>
    <row r="707" customFormat="false" ht="12.75" hidden="false" customHeight="false" outlineLevel="0" collapsed="false">
      <c r="D707" s="110"/>
    </row>
    <row r="708" customFormat="false" ht="12.75" hidden="false" customHeight="false" outlineLevel="0" collapsed="false">
      <c r="D708" s="110"/>
    </row>
    <row r="709" customFormat="false" ht="12.75" hidden="false" customHeight="false" outlineLevel="0" collapsed="false">
      <c r="D709" s="110"/>
    </row>
    <row r="710" customFormat="false" ht="12.75" hidden="false" customHeight="false" outlineLevel="0" collapsed="false">
      <c r="D710" s="110"/>
    </row>
    <row r="711" customFormat="false" ht="12.75" hidden="false" customHeight="false" outlineLevel="0" collapsed="false">
      <c r="D711" s="110"/>
    </row>
    <row r="712" customFormat="false" ht="12.75" hidden="false" customHeight="false" outlineLevel="0" collapsed="false">
      <c r="D712" s="110"/>
    </row>
    <row r="713" customFormat="false" ht="12.75" hidden="false" customHeight="false" outlineLevel="0" collapsed="false">
      <c r="D713" s="110"/>
    </row>
    <row r="714" customFormat="false" ht="12.75" hidden="false" customHeight="false" outlineLevel="0" collapsed="false">
      <c r="D714" s="110"/>
    </row>
    <row r="715" customFormat="false" ht="12.75" hidden="false" customHeight="false" outlineLevel="0" collapsed="false">
      <c r="D715" s="110"/>
    </row>
    <row r="716" customFormat="false" ht="12.75" hidden="false" customHeight="false" outlineLevel="0" collapsed="false">
      <c r="D716" s="110"/>
    </row>
    <row r="717" customFormat="false" ht="12.75" hidden="false" customHeight="false" outlineLevel="0" collapsed="false">
      <c r="D717" s="110"/>
    </row>
    <row r="718" customFormat="false" ht="12.75" hidden="false" customHeight="false" outlineLevel="0" collapsed="false">
      <c r="D718" s="110"/>
    </row>
    <row r="719" customFormat="false" ht="12.75" hidden="false" customHeight="false" outlineLevel="0" collapsed="false">
      <c r="D719" s="110"/>
    </row>
    <row r="720" customFormat="false" ht="12.75" hidden="false" customHeight="false" outlineLevel="0" collapsed="false">
      <c r="D720" s="110"/>
    </row>
    <row r="721" customFormat="false" ht="12.75" hidden="false" customHeight="false" outlineLevel="0" collapsed="false">
      <c r="D721" s="110"/>
    </row>
    <row r="722" customFormat="false" ht="12.75" hidden="false" customHeight="false" outlineLevel="0" collapsed="false">
      <c r="D722" s="110"/>
    </row>
    <row r="723" customFormat="false" ht="12.75" hidden="false" customHeight="false" outlineLevel="0" collapsed="false">
      <c r="D723" s="110"/>
    </row>
    <row r="724" customFormat="false" ht="12.75" hidden="false" customHeight="false" outlineLevel="0" collapsed="false">
      <c r="D724" s="110"/>
    </row>
    <row r="725" customFormat="false" ht="12.75" hidden="false" customHeight="false" outlineLevel="0" collapsed="false">
      <c r="D725" s="110"/>
    </row>
    <row r="726" customFormat="false" ht="12.75" hidden="false" customHeight="false" outlineLevel="0" collapsed="false">
      <c r="D726" s="110"/>
    </row>
    <row r="727" customFormat="false" ht="12.75" hidden="false" customHeight="false" outlineLevel="0" collapsed="false">
      <c r="D727" s="110"/>
    </row>
    <row r="728" customFormat="false" ht="12.75" hidden="false" customHeight="false" outlineLevel="0" collapsed="false">
      <c r="D728" s="110"/>
    </row>
    <row r="729" customFormat="false" ht="12.75" hidden="false" customHeight="false" outlineLevel="0" collapsed="false">
      <c r="D729" s="110"/>
    </row>
    <row r="730" customFormat="false" ht="12.75" hidden="false" customHeight="false" outlineLevel="0" collapsed="false">
      <c r="D730" s="110"/>
    </row>
    <row r="731" customFormat="false" ht="12.75" hidden="false" customHeight="false" outlineLevel="0" collapsed="false">
      <c r="D731" s="110"/>
    </row>
    <row r="732" customFormat="false" ht="12.75" hidden="false" customHeight="false" outlineLevel="0" collapsed="false">
      <c r="D732" s="110"/>
    </row>
    <row r="733" customFormat="false" ht="12.75" hidden="false" customHeight="false" outlineLevel="0" collapsed="false">
      <c r="D733" s="110"/>
    </row>
    <row r="734" customFormat="false" ht="12.75" hidden="false" customHeight="false" outlineLevel="0" collapsed="false">
      <c r="D734" s="110"/>
    </row>
    <row r="735" customFormat="false" ht="12.75" hidden="false" customHeight="false" outlineLevel="0" collapsed="false">
      <c r="D735" s="110"/>
    </row>
    <row r="736" customFormat="false" ht="12.75" hidden="false" customHeight="false" outlineLevel="0" collapsed="false">
      <c r="D736" s="110"/>
    </row>
    <row r="737" customFormat="false" ht="12.75" hidden="false" customHeight="false" outlineLevel="0" collapsed="false">
      <c r="D737" s="110"/>
    </row>
    <row r="738" customFormat="false" ht="12.75" hidden="false" customHeight="false" outlineLevel="0" collapsed="false">
      <c r="D738" s="110"/>
    </row>
    <row r="739" customFormat="false" ht="12.75" hidden="false" customHeight="false" outlineLevel="0" collapsed="false">
      <c r="D739" s="110"/>
    </row>
    <row r="740" customFormat="false" ht="12.75" hidden="false" customHeight="false" outlineLevel="0" collapsed="false">
      <c r="D740" s="110"/>
    </row>
    <row r="741" customFormat="false" ht="12.75" hidden="false" customHeight="false" outlineLevel="0" collapsed="false">
      <c r="D741" s="110"/>
    </row>
    <row r="742" customFormat="false" ht="12.75" hidden="false" customHeight="false" outlineLevel="0" collapsed="false">
      <c r="D742" s="110"/>
    </row>
    <row r="743" customFormat="false" ht="12.75" hidden="false" customHeight="false" outlineLevel="0" collapsed="false">
      <c r="D743" s="110"/>
    </row>
    <row r="744" customFormat="false" ht="12.75" hidden="false" customHeight="false" outlineLevel="0" collapsed="false">
      <c r="D744" s="110"/>
    </row>
    <row r="745" customFormat="false" ht="12.75" hidden="false" customHeight="false" outlineLevel="0" collapsed="false">
      <c r="D745" s="110"/>
    </row>
    <row r="746" customFormat="false" ht="12.75" hidden="false" customHeight="false" outlineLevel="0" collapsed="false">
      <c r="D746" s="110"/>
    </row>
    <row r="747" customFormat="false" ht="12.75" hidden="false" customHeight="false" outlineLevel="0" collapsed="false">
      <c r="D747" s="110"/>
    </row>
    <row r="748" customFormat="false" ht="12.75" hidden="false" customHeight="false" outlineLevel="0" collapsed="false">
      <c r="D748" s="110"/>
    </row>
    <row r="749" customFormat="false" ht="12.75" hidden="false" customHeight="false" outlineLevel="0" collapsed="false">
      <c r="D749" s="110"/>
    </row>
    <row r="750" customFormat="false" ht="12.75" hidden="false" customHeight="false" outlineLevel="0" collapsed="false">
      <c r="D750" s="110"/>
    </row>
    <row r="751" customFormat="false" ht="12.75" hidden="false" customHeight="false" outlineLevel="0" collapsed="false">
      <c r="D751" s="110"/>
    </row>
    <row r="752" customFormat="false" ht="12.75" hidden="false" customHeight="false" outlineLevel="0" collapsed="false">
      <c r="D752" s="110"/>
    </row>
    <row r="753" customFormat="false" ht="12.75" hidden="false" customHeight="false" outlineLevel="0" collapsed="false">
      <c r="D753" s="110"/>
    </row>
    <row r="754" customFormat="false" ht="12.75" hidden="false" customHeight="false" outlineLevel="0" collapsed="false">
      <c r="D754" s="110"/>
    </row>
    <row r="755" customFormat="false" ht="12.75" hidden="false" customHeight="false" outlineLevel="0" collapsed="false">
      <c r="D755" s="110"/>
    </row>
    <row r="756" customFormat="false" ht="12.75" hidden="false" customHeight="false" outlineLevel="0" collapsed="false">
      <c r="D756" s="110"/>
    </row>
    <row r="757" customFormat="false" ht="12.75" hidden="false" customHeight="false" outlineLevel="0" collapsed="false">
      <c r="D757" s="110"/>
    </row>
    <row r="758" customFormat="false" ht="12.75" hidden="false" customHeight="false" outlineLevel="0" collapsed="false">
      <c r="D758" s="110"/>
    </row>
    <row r="759" customFormat="false" ht="12.75" hidden="false" customHeight="false" outlineLevel="0" collapsed="false">
      <c r="D759" s="110"/>
    </row>
    <row r="760" customFormat="false" ht="12.75" hidden="false" customHeight="false" outlineLevel="0" collapsed="false">
      <c r="D760" s="110"/>
    </row>
    <row r="761" customFormat="false" ht="12.75" hidden="false" customHeight="false" outlineLevel="0" collapsed="false">
      <c r="D761" s="110"/>
    </row>
    <row r="762" customFormat="false" ht="12.75" hidden="false" customHeight="false" outlineLevel="0" collapsed="false">
      <c r="D762" s="110"/>
    </row>
    <row r="763" customFormat="false" ht="12.75" hidden="false" customHeight="false" outlineLevel="0" collapsed="false">
      <c r="D763" s="110"/>
    </row>
    <row r="764" customFormat="false" ht="12.75" hidden="false" customHeight="false" outlineLevel="0" collapsed="false">
      <c r="D764" s="110"/>
    </row>
    <row r="765" customFormat="false" ht="12.75" hidden="false" customHeight="false" outlineLevel="0" collapsed="false">
      <c r="D765" s="110"/>
    </row>
    <row r="766" customFormat="false" ht="12.75" hidden="false" customHeight="false" outlineLevel="0" collapsed="false">
      <c r="D766" s="110"/>
    </row>
    <row r="767" customFormat="false" ht="12.75" hidden="false" customHeight="false" outlineLevel="0" collapsed="false">
      <c r="D767" s="110"/>
    </row>
    <row r="768" customFormat="false" ht="12.75" hidden="false" customHeight="false" outlineLevel="0" collapsed="false">
      <c r="D768" s="110"/>
    </row>
    <row r="769" customFormat="false" ht="12.75" hidden="false" customHeight="false" outlineLevel="0" collapsed="false">
      <c r="D769" s="110"/>
    </row>
    <row r="770" customFormat="false" ht="12.75" hidden="false" customHeight="false" outlineLevel="0" collapsed="false">
      <c r="D770" s="110"/>
    </row>
    <row r="771" customFormat="false" ht="12.75" hidden="false" customHeight="false" outlineLevel="0" collapsed="false">
      <c r="D771" s="110"/>
    </row>
    <row r="772" customFormat="false" ht="12.75" hidden="false" customHeight="false" outlineLevel="0" collapsed="false">
      <c r="D772" s="110"/>
    </row>
    <row r="773" customFormat="false" ht="12.75" hidden="false" customHeight="false" outlineLevel="0" collapsed="false">
      <c r="D773" s="110"/>
    </row>
    <row r="774" customFormat="false" ht="12.75" hidden="false" customHeight="false" outlineLevel="0" collapsed="false">
      <c r="D774" s="110"/>
    </row>
    <row r="775" customFormat="false" ht="12.75" hidden="false" customHeight="false" outlineLevel="0" collapsed="false">
      <c r="D775" s="110"/>
    </row>
    <row r="776" customFormat="false" ht="12.75" hidden="false" customHeight="false" outlineLevel="0" collapsed="false">
      <c r="D776" s="110"/>
    </row>
    <row r="777" customFormat="false" ht="12.75" hidden="false" customHeight="false" outlineLevel="0" collapsed="false">
      <c r="D777" s="110"/>
    </row>
    <row r="778" customFormat="false" ht="12.75" hidden="false" customHeight="false" outlineLevel="0" collapsed="false">
      <c r="D778" s="110"/>
    </row>
    <row r="779" customFormat="false" ht="12.75" hidden="false" customHeight="false" outlineLevel="0" collapsed="false">
      <c r="D779" s="110"/>
    </row>
    <row r="780" customFormat="false" ht="12.75" hidden="false" customHeight="false" outlineLevel="0" collapsed="false">
      <c r="D780" s="110"/>
    </row>
    <row r="781" customFormat="false" ht="12.75" hidden="false" customHeight="false" outlineLevel="0" collapsed="false">
      <c r="D781" s="110"/>
    </row>
    <row r="782" customFormat="false" ht="12.75" hidden="false" customHeight="false" outlineLevel="0" collapsed="false">
      <c r="D782" s="110"/>
    </row>
    <row r="783" customFormat="false" ht="12.75" hidden="false" customHeight="false" outlineLevel="0" collapsed="false">
      <c r="D783" s="110"/>
    </row>
    <row r="784" customFormat="false" ht="12.75" hidden="false" customHeight="false" outlineLevel="0" collapsed="false">
      <c r="D784" s="110"/>
    </row>
    <row r="785" customFormat="false" ht="12.75" hidden="false" customHeight="false" outlineLevel="0" collapsed="false">
      <c r="D785" s="110"/>
    </row>
    <row r="786" customFormat="false" ht="12.75" hidden="false" customHeight="false" outlineLevel="0" collapsed="false">
      <c r="D786" s="110"/>
    </row>
    <row r="787" customFormat="false" ht="12.75" hidden="false" customHeight="false" outlineLevel="0" collapsed="false">
      <c r="D787" s="110"/>
    </row>
    <row r="788" customFormat="false" ht="12.75" hidden="false" customHeight="false" outlineLevel="0" collapsed="false">
      <c r="D788" s="110"/>
    </row>
    <row r="789" customFormat="false" ht="12.75" hidden="false" customHeight="false" outlineLevel="0" collapsed="false">
      <c r="D789" s="110"/>
    </row>
    <row r="790" customFormat="false" ht="12.75" hidden="false" customHeight="false" outlineLevel="0" collapsed="false">
      <c r="D790" s="110"/>
    </row>
    <row r="791" customFormat="false" ht="12.75" hidden="false" customHeight="false" outlineLevel="0" collapsed="false">
      <c r="D791" s="110"/>
    </row>
    <row r="792" customFormat="false" ht="12.75" hidden="false" customHeight="false" outlineLevel="0" collapsed="false">
      <c r="D792" s="110"/>
    </row>
    <row r="793" customFormat="false" ht="12.75" hidden="false" customHeight="false" outlineLevel="0" collapsed="false">
      <c r="D793" s="110"/>
    </row>
    <row r="794" customFormat="false" ht="12.75" hidden="false" customHeight="false" outlineLevel="0" collapsed="false">
      <c r="D794" s="110"/>
    </row>
    <row r="795" customFormat="false" ht="12.75" hidden="false" customHeight="false" outlineLevel="0" collapsed="false">
      <c r="D795" s="110"/>
    </row>
    <row r="796" customFormat="false" ht="12.75" hidden="false" customHeight="false" outlineLevel="0" collapsed="false">
      <c r="D796" s="110"/>
    </row>
    <row r="797" customFormat="false" ht="12.75" hidden="false" customHeight="false" outlineLevel="0" collapsed="false">
      <c r="D797" s="110"/>
    </row>
    <row r="798" customFormat="false" ht="12.75" hidden="false" customHeight="false" outlineLevel="0" collapsed="false">
      <c r="D798" s="110"/>
    </row>
    <row r="799" customFormat="false" ht="12.75" hidden="false" customHeight="false" outlineLevel="0" collapsed="false">
      <c r="D799" s="110"/>
    </row>
    <row r="800" customFormat="false" ht="12.75" hidden="false" customHeight="false" outlineLevel="0" collapsed="false">
      <c r="D800" s="110"/>
    </row>
    <row r="801" customFormat="false" ht="12.75" hidden="false" customHeight="false" outlineLevel="0" collapsed="false">
      <c r="D801" s="110"/>
    </row>
    <row r="802" customFormat="false" ht="12.75" hidden="false" customHeight="false" outlineLevel="0" collapsed="false">
      <c r="D802" s="110"/>
    </row>
    <row r="803" customFormat="false" ht="12.75" hidden="false" customHeight="false" outlineLevel="0" collapsed="false">
      <c r="D803" s="110"/>
    </row>
    <row r="804" customFormat="false" ht="12.75" hidden="false" customHeight="false" outlineLevel="0" collapsed="false">
      <c r="D804" s="110"/>
    </row>
    <row r="805" customFormat="false" ht="12.75" hidden="false" customHeight="false" outlineLevel="0" collapsed="false">
      <c r="D805" s="110"/>
    </row>
    <row r="806" customFormat="false" ht="12.75" hidden="false" customHeight="false" outlineLevel="0" collapsed="false">
      <c r="D806" s="110"/>
    </row>
    <row r="807" customFormat="false" ht="12.75" hidden="false" customHeight="false" outlineLevel="0" collapsed="false">
      <c r="D807" s="110"/>
    </row>
    <row r="808" customFormat="false" ht="12.75" hidden="false" customHeight="false" outlineLevel="0" collapsed="false">
      <c r="D808" s="110"/>
    </row>
    <row r="809" customFormat="false" ht="12.75" hidden="false" customHeight="false" outlineLevel="0" collapsed="false">
      <c r="D809" s="110"/>
    </row>
    <row r="810" customFormat="false" ht="12.75" hidden="false" customHeight="false" outlineLevel="0" collapsed="false">
      <c r="D810" s="110"/>
    </row>
    <row r="811" customFormat="false" ht="12.75" hidden="false" customHeight="false" outlineLevel="0" collapsed="false">
      <c r="D811" s="110"/>
    </row>
    <row r="812" customFormat="false" ht="12.75" hidden="false" customHeight="false" outlineLevel="0" collapsed="false">
      <c r="D812" s="110"/>
    </row>
    <row r="813" customFormat="false" ht="12.75" hidden="false" customHeight="false" outlineLevel="0" collapsed="false">
      <c r="D813" s="110"/>
    </row>
    <row r="814" customFormat="false" ht="12.75" hidden="false" customHeight="false" outlineLevel="0" collapsed="false">
      <c r="D814" s="110"/>
    </row>
    <row r="815" customFormat="false" ht="12.75" hidden="false" customHeight="false" outlineLevel="0" collapsed="false">
      <c r="D815" s="110"/>
    </row>
    <row r="816" customFormat="false" ht="12.75" hidden="false" customHeight="false" outlineLevel="0" collapsed="false">
      <c r="D816" s="110"/>
    </row>
    <row r="817" customFormat="false" ht="12.75" hidden="false" customHeight="false" outlineLevel="0" collapsed="false">
      <c r="D817" s="110"/>
    </row>
    <row r="818" customFormat="false" ht="12.75" hidden="false" customHeight="false" outlineLevel="0" collapsed="false">
      <c r="D818" s="110"/>
    </row>
    <row r="819" customFormat="false" ht="12.75" hidden="false" customHeight="false" outlineLevel="0" collapsed="false">
      <c r="D819" s="110"/>
    </row>
    <row r="820" customFormat="false" ht="12.75" hidden="false" customHeight="false" outlineLevel="0" collapsed="false">
      <c r="D820" s="110"/>
    </row>
    <row r="821" customFormat="false" ht="12.75" hidden="false" customHeight="false" outlineLevel="0" collapsed="false">
      <c r="D821" s="110"/>
    </row>
    <row r="822" customFormat="false" ht="12.75" hidden="false" customHeight="false" outlineLevel="0" collapsed="false">
      <c r="D822" s="110"/>
    </row>
    <row r="823" customFormat="false" ht="12.75" hidden="false" customHeight="false" outlineLevel="0" collapsed="false">
      <c r="D823" s="110"/>
    </row>
    <row r="824" customFormat="false" ht="12.75" hidden="false" customHeight="false" outlineLevel="0" collapsed="false">
      <c r="D824" s="110"/>
    </row>
    <row r="825" customFormat="false" ht="12.75" hidden="false" customHeight="false" outlineLevel="0" collapsed="false">
      <c r="D825" s="110"/>
    </row>
    <row r="826" customFormat="false" ht="12.75" hidden="false" customHeight="false" outlineLevel="0" collapsed="false">
      <c r="D826" s="110"/>
    </row>
    <row r="827" customFormat="false" ht="12.75" hidden="false" customHeight="false" outlineLevel="0" collapsed="false">
      <c r="D827" s="110"/>
    </row>
    <row r="828" customFormat="false" ht="12.75" hidden="false" customHeight="false" outlineLevel="0" collapsed="false">
      <c r="D828" s="110"/>
    </row>
    <row r="829" customFormat="false" ht="12.75" hidden="false" customHeight="false" outlineLevel="0" collapsed="false">
      <c r="D829" s="110"/>
    </row>
    <row r="830" customFormat="false" ht="12.75" hidden="false" customHeight="false" outlineLevel="0" collapsed="false">
      <c r="D830" s="110"/>
    </row>
    <row r="831" customFormat="false" ht="12.75" hidden="false" customHeight="false" outlineLevel="0" collapsed="false">
      <c r="D831" s="110"/>
    </row>
    <row r="832" customFormat="false" ht="12.75" hidden="false" customHeight="false" outlineLevel="0" collapsed="false">
      <c r="D832" s="110"/>
    </row>
    <row r="833" customFormat="false" ht="12.75" hidden="false" customHeight="false" outlineLevel="0" collapsed="false">
      <c r="D833" s="110"/>
    </row>
    <row r="834" customFormat="false" ht="12.75" hidden="false" customHeight="false" outlineLevel="0" collapsed="false">
      <c r="D834" s="110"/>
    </row>
    <row r="835" customFormat="false" ht="12.75" hidden="false" customHeight="false" outlineLevel="0" collapsed="false">
      <c r="D835" s="110"/>
    </row>
    <row r="836" customFormat="false" ht="12.75" hidden="false" customHeight="false" outlineLevel="0" collapsed="false">
      <c r="D836" s="110"/>
    </row>
    <row r="837" customFormat="false" ht="12.75" hidden="false" customHeight="false" outlineLevel="0" collapsed="false">
      <c r="D837" s="110"/>
    </row>
    <row r="838" customFormat="false" ht="12.75" hidden="false" customHeight="false" outlineLevel="0" collapsed="false">
      <c r="D838" s="110"/>
    </row>
    <row r="839" customFormat="false" ht="12.75" hidden="false" customHeight="false" outlineLevel="0" collapsed="false">
      <c r="D839" s="110"/>
    </row>
    <row r="840" customFormat="false" ht="12.75" hidden="false" customHeight="false" outlineLevel="0" collapsed="false">
      <c r="D840" s="110"/>
    </row>
    <row r="841" customFormat="false" ht="12.75" hidden="false" customHeight="false" outlineLevel="0" collapsed="false">
      <c r="D841" s="110"/>
    </row>
    <row r="842" customFormat="false" ht="12.75" hidden="false" customHeight="false" outlineLevel="0" collapsed="false">
      <c r="D842" s="110"/>
    </row>
    <row r="843" customFormat="false" ht="12.75" hidden="false" customHeight="false" outlineLevel="0" collapsed="false">
      <c r="D843" s="110"/>
    </row>
    <row r="844" customFormat="false" ht="12.75" hidden="false" customHeight="false" outlineLevel="0" collapsed="false">
      <c r="D844" s="110"/>
    </row>
    <row r="845" customFormat="false" ht="12.75" hidden="false" customHeight="false" outlineLevel="0" collapsed="false">
      <c r="D845" s="110"/>
    </row>
    <row r="846" customFormat="false" ht="12.75" hidden="false" customHeight="false" outlineLevel="0" collapsed="false">
      <c r="D846" s="110"/>
    </row>
    <row r="847" customFormat="false" ht="12.75" hidden="false" customHeight="false" outlineLevel="0" collapsed="false">
      <c r="D847" s="110"/>
    </row>
    <row r="848" customFormat="false" ht="12.75" hidden="false" customHeight="false" outlineLevel="0" collapsed="false">
      <c r="D848" s="110"/>
    </row>
    <row r="849" customFormat="false" ht="12.75" hidden="false" customHeight="false" outlineLevel="0" collapsed="false">
      <c r="D849" s="110"/>
    </row>
    <row r="850" customFormat="false" ht="12.75" hidden="false" customHeight="false" outlineLevel="0" collapsed="false">
      <c r="D850" s="110"/>
    </row>
    <row r="851" customFormat="false" ht="12.75" hidden="false" customHeight="false" outlineLevel="0" collapsed="false">
      <c r="D851" s="110"/>
    </row>
    <row r="852" customFormat="false" ht="12.75" hidden="false" customHeight="false" outlineLevel="0" collapsed="false">
      <c r="D852" s="110"/>
    </row>
    <row r="853" customFormat="false" ht="12.75" hidden="false" customHeight="false" outlineLevel="0" collapsed="false">
      <c r="D853" s="110"/>
    </row>
    <row r="854" customFormat="false" ht="12.75" hidden="false" customHeight="false" outlineLevel="0" collapsed="false">
      <c r="D854" s="110"/>
    </row>
    <row r="855" customFormat="false" ht="12.75" hidden="false" customHeight="false" outlineLevel="0" collapsed="false">
      <c r="D855" s="110"/>
    </row>
    <row r="856" customFormat="false" ht="12.75" hidden="false" customHeight="false" outlineLevel="0" collapsed="false">
      <c r="D856" s="110"/>
    </row>
    <row r="857" customFormat="false" ht="12.75" hidden="false" customHeight="false" outlineLevel="0" collapsed="false">
      <c r="D857" s="110"/>
    </row>
    <row r="858" customFormat="false" ht="12.75" hidden="false" customHeight="false" outlineLevel="0" collapsed="false">
      <c r="D858" s="110"/>
    </row>
    <row r="859" customFormat="false" ht="12.75" hidden="false" customHeight="false" outlineLevel="0" collapsed="false">
      <c r="D859" s="110"/>
    </row>
    <row r="860" customFormat="false" ht="12.75" hidden="false" customHeight="false" outlineLevel="0" collapsed="false">
      <c r="D860" s="110"/>
    </row>
    <row r="861" customFormat="false" ht="12.75" hidden="false" customHeight="false" outlineLevel="0" collapsed="false">
      <c r="D861" s="110"/>
    </row>
    <row r="862" customFormat="false" ht="12.75" hidden="false" customHeight="false" outlineLevel="0" collapsed="false">
      <c r="D862" s="110"/>
    </row>
    <row r="863" customFormat="false" ht="12.75" hidden="false" customHeight="false" outlineLevel="0" collapsed="false">
      <c r="D863" s="110"/>
    </row>
    <row r="864" customFormat="false" ht="12.75" hidden="false" customHeight="false" outlineLevel="0" collapsed="false">
      <c r="D864" s="110"/>
    </row>
    <row r="865" customFormat="false" ht="12.75" hidden="false" customHeight="false" outlineLevel="0" collapsed="false">
      <c r="D865" s="110"/>
    </row>
    <row r="866" customFormat="false" ht="12.75" hidden="false" customHeight="false" outlineLevel="0" collapsed="false">
      <c r="D866" s="110"/>
    </row>
    <row r="867" customFormat="false" ht="12.75" hidden="false" customHeight="false" outlineLevel="0" collapsed="false">
      <c r="D867" s="110"/>
    </row>
    <row r="868" customFormat="false" ht="12.75" hidden="false" customHeight="false" outlineLevel="0" collapsed="false">
      <c r="D868" s="110"/>
    </row>
    <row r="869" customFormat="false" ht="12.75" hidden="false" customHeight="false" outlineLevel="0" collapsed="false">
      <c r="D869" s="110"/>
    </row>
    <row r="870" customFormat="false" ht="12.75" hidden="false" customHeight="false" outlineLevel="0" collapsed="false">
      <c r="D870" s="110"/>
    </row>
    <row r="871" customFormat="false" ht="12.75" hidden="false" customHeight="false" outlineLevel="0" collapsed="false">
      <c r="D871" s="110"/>
    </row>
    <row r="872" customFormat="false" ht="12.75" hidden="false" customHeight="false" outlineLevel="0" collapsed="false">
      <c r="D872" s="110"/>
    </row>
    <row r="873" customFormat="false" ht="12.75" hidden="false" customHeight="false" outlineLevel="0" collapsed="false">
      <c r="D873" s="110"/>
    </row>
    <row r="874" customFormat="false" ht="12.75" hidden="false" customHeight="false" outlineLevel="0" collapsed="false">
      <c r="D874" s="110"/>
    </row>
    <row r="875" customFormat="false" ht="12.75" hidden="false" customHeight="false" outlineLevel="0" collapsed="false">
      <c r="D875" s="110"/>
    </row>
    <row r="876" customFormat="false" ht="12.75" hidden="false" customHeight="false" outlineLevel="0" collapsed="false">
      <c r="D876" s="110"/>
    </row>
    <row r="877" customFormat="false" ht="12.75" hidden="false" customHeight="false" outlineLevel="0" collapsed="false">
      <c r="D877" s="110"/>
    </row>
    <row r="878" customFormat="false" ht="12.75" hidden="false" customHeight="false" outlineLevel="0" collapsed="false">
      <c r="D878" s="110"/>
    </row>
    <row r="879" customFormat="false" ht="12.75" hidden="false" customHeight="false" outlineLevel="0" collapsed="false">
      <c r="D879" s="110"/>
    </row>
    <row r="880" customFormat="false" ht="12.75" hidden="false" customHeight="false" outlineLevel="0" collapsed="false">
      <c r="D880" s="110"/>
    </row>
    <row r="881" customFormat="false" ht="12.75" hidden="false" customHeight="false" outlineLevel="0" collapsed="false">
      <c r="D881" s="110"/>
    </row>
    <row r="882" customFormat="false" ht="12.75" hidden="false" customHeight="false" outlineLevel="0" collapsed="false">
      <c r="D882" s="110"/>
    </row>
    <row r="883" customFormat="false" ht="12.75" hidden="false" customHeight="false" outlineLevel="0" collapsed="false">
      <c r="D883" s="110"/>
    </row>
    <row r="884" customFormat="false" ht="12.75" hidden="false" customHeight="false" outlineLevel="0" collapsed="false">
      <c r="D884" s="110"/>
    </row>
    <row r="885" customFormat="false" ht="12.75" hidden="false" customHeight="false" outlineLevel="0" collapsed="false">
      <c r="D885" s="110"/>
    </row>
    <row r="886" customFormat="false" ht="12.75" hidden="false" customHeight="false" outlineLevel="0" collapsed="false">
      <c r="D886" s="110"/>
    </row>
    <row r="887" customFormat="false" ht="12.75" hidden="false" customHeight="false" outlineLevel="0" collapsed="false">
      <c r="D887" s="110"/>
    </row>
    <row r="888" customFormat="false" ht="12.75" hidden="false" customHeight="false" outlineLevel="0" collapsed="false">
      <c r="D888" s="110"/>
    </row>
    <row r="889" customFormat="false" ht="12.75" hidden="false" customHeight="false" outlineLevel="0" collapsed="false">
      <c r="D889" s="110"/>
    </row>
    <row r="890" customFormat="false" ht="12.75" hidden="false" customHeight="false" outlineLevel="0" collapsed="false">
      <c r="D890" s="110"/>
    </row>
    <row r="891" customFormat="false" ht="12.75" hidden="false" customHeight="false" outlineLevel="0" collapsed="false">
      <c r="D891" s="110"/>
    </row>
    <row r="892" customFormat="false" ht="12.75" hidden="false" customHeight="false" outlineLevel="0" collapsed="false">
      <c r="D892" s="110"/>
    </row>
    <row r="893" customFormat="false" ht="12.75" hidden="false" customHeight="false" outlineLevel="0" collapsed="false">
      <c r="D893" s="110"/>
    </row>
    <row r="894" customFormat="false" ht="12.75" hidden="false" customHeight="false" outlineLevel="0" collapsed="false">
      <c r="D894" s="110"/>
    </row>
    <row r="895" customFormat="false" ht="12.75" hidden="false" customHeight="false" outlineLevel="0" collapsed="false">
      <c r="D895" s="110"/>
    </row>
    <row r="896" customFormat="false" ht="12.75" hidden="false" customHeight="false" outlineLevel="0" collapsed="false">
      <c r="D896" s="110"/>
    </row>
    <row r="897" customFormat="false" ht="12.75" hidden="false" customHeight="false" outlineLevel="0" collapsed="false">
      <c r="D897" s="110"/>
    </row>
    <row r="898" customFormat="false" ht="12.75" hidden="false" customHeight="false" outlineLevel="0" collapsed="false">
      <c r="D898" s="110"/>
    </row>
    <row r="899" customFormat="false" ht="12.75" hidden="false" customHeight="false" outlineLevel="0" collapsed="false">
      <c r="D899" s="110"/>
    </row>
    <row r="900" customFormat="false" ht="12.75" hidden="false" customHeight="false" outlineLevel="0" collapsed="false">
      <c r="D900" s="110"/>
    </row>
    <row r="901" customFormat="false" ht="12.75" hidden="false" customHeight="false" outlineLevel="0" collapsed="false">
      <c r="D901" s="110"/>
    </row>
    <row r="902" customFormat="false" ht="12.75" hidden="false" customHeight="false" outlineLevel="0" collapsed="false">
      <c r="D902" s="110"/>
    </row>
    <row r="903" customFormat="false" ht="12.75" hidden="false" customHeight="false" outlineLevel="0" collapsed="false">
      <c r="D903" s="110"/>
    </row>
    <row r="904" customFormat="false" ht="12.75" hidden="false" customHeight="false" outlineLevel="0" collapsed="false">
      <c r="D904" s="110"/>
    </row>
    <row r="905" customFormat="false" ht="12.75" hidden="false" customHeight="false" outlineLevel="0" collapsed="false">
      <c r="D905" s="110"/>
    </row>
    <row r="906" customFormat="false" ht="12.75" hidden="false" customHeight="false" outlineLevel="0" collapsed="false">
      <c r="D906" s="110"/>
    </row>
    <row r="907" customFormat="false" ht="12.75" hidden="false" customHeight="false" outlineLevel="0" collapsed="false">
      <c r="D907" s="110"/>
    </row>
    <row r="908" customFormat="false" ht="12.75" hidden="false" customHeight="false" outlineLevel="0" collapsed="false">
      <c r="D908" s="110"/>
    </row>
    <row r="909" customFormat="false" ht="12.75" hidden="false" customHeight="false" outlineLevel="0" collapsed="false">
      <c r="D909" s="110"/>
    </row>
    <row r="910" customFormat="false" ht="12.75" hidden="false" customHeight="false" outlineLevel="0" collapsed="false">
      <c r="D910" s="110"/>
    </row>
    <row r="911" customFormat="false" ht="12.75" hidden="false" customHeight="false" outlineLevel="0" collapsed="false">
      <c r="D911" s="110"/>
    </row>
    <row r="912" customFormat="false" ht="12.75" hidden="false" customHeight="false" outlineLevel="0" collapsed="false">
      <c r="D912" s="110"/>
    </row>
    <row r="913" customFormat="false" ht="12.75" hidden="false" customHeight="false" outlineLevel="0" collapsed="false">
      <c r="D913" s="110"/>
    </row>
    <row r="914" customFormat="false" ht="12.75" hidden="false" customHeight="false" outlineLevel="0" collapsed="false">
      <c r="D914" s="110"/>
    </row>
    <row r="915" customFormat="false" ht="12.75" hidden="false" customHeight="false" outlineLevel="0" collapsed="false">
      <c r="D915" s="110"/>
    </row>
    <row r="916" customFormat="false" ht="12.75" hidden="false" customHeight="false" outlineLevel="0" collapsed="false">
      <c r="D916" s="110"/>
    </row>
    <row r="917" customFormat="false" ht="12.75" hidden="false" customHeight="false" outlineLevel="0" collapsed="false">
      <c r="D917" s="110"/>
    </row>
    <row r="918" customFormat="false" ht="12.75" hidden="false" customHeight="false" outlineLevel="0" collapsed="false">
      <c r="D918" s="110"/>
    </row>
    <row r="919" customFormat="false" ht="12.75" hidden="false" customHeight="false" outlineLevel="0" collapsed="false">
      <c r="D919" s="110"/>
    </row>
    <row r="920" customFormat="false" ht="12.75" hidden="false" customHeight="false" outlineLevel="0" collapsed="false">
      <c r="D920" s="110"/>
    </row>
    <row r="921" customFormat="false" ht="12.75" hidden="false" customHeight="false" outlineLevel="0" collapsed="false">
      <c r="D921" s="110"/>
    </row>
    <row r="922" customFormat="false" ht="12.75" hidden="false" customHeight="false" outlineLevel="0" collapsed="false">
      <c r="D922" s="110"/>
    </row>
    <row r="923" customFormat="false" ht="12.75" hidden="false" customHeight="false" outlineLevel="0" collapsed="false">
      <c r="D923" s="110"/>
    </row>
    <row r="924" customFormat="false" ht="12.75" hidden="false" customHeight="false" outlineLevel="0" collapsed="false">
      <c r="D924" s="110"/>
    </row>
    <row r="925" customFormat="false" ht="12.75" hidden="false" customHeight="false" outlineLevel="0" collapsed="false">
      <c r="D925" s="110"/>
    </row>
    <row r="926" customFormat="false" ht="12.75" hidden="false" customHeight="false" outlineLevel="0" collapsed="false">
      <c r="D926" s="110"/>
    </row>
    <row r="927" customFormat="false" ht="12.75" hidden="false" customHeight="false" outlineLevel="0" collapsed="false">
      <c r="D927" s="110"/>
    </row>
    <row r="928" customFormat="false" ht="12.75" hidden="false" customHeight="false" outlineLevel="0" collapsed="false">
      <c r="D928" s="110"/>
    </row>
    <row r="929" customFormat="false" ht="12.75" hidden="false" customHeight="false" outlineLevel="0" collapsed="false">
      <c r="D929" s="110"/>
    </row>
    <row r="930" customFormat="false" ht="12.75" hidden="false" customHeight="false" outlineLevel="0" collapsed="false">
      <c r="D930" s="110"/>
    </row>
    <row r="931" customFormat="false" ht="12.75" hidden="false" customHeight="false" outlineLevel="0" collapsed="false">
      <c r="D931" s="110"/>
    </row>
    <row r="932" customFormat="false" ht="12.75" hidden="false" customHeight="false" outlineLevel="0" collapsed="false">
      <c r="D932" s="110"/>
    </row>
    <row r="933" customFormat="false" ht="12.75" hidden="false" customHeight="false" outlineLevel="0" collapsed="false">
      <c r="D933" s="110"/>
    </row>
    <row r="934" customFormat="false" ht="12.75" hidden="false" customHeight="false" outlineLevel="0" collapsed="false">
      <c r="D934" s="110"/>
    </row>
    <row r="935" customFormat="false" ht="12.75" hidden="false" customHeight="false" outlineLevel="0" collapsed="false">
      <c r="D935" s="110"/>
    </row>
    <row r="936" customFormat="false" ht="12.75" hidden="false" customHeight="false" outlineLevel="0" collapsed="false">
      <c r="D936" s="110"/>
    </row>
    <row r="937" customFormat="false" ht="12.75" hidden="false" customHeight="false" outlineLevel="0" collapsed="false">
      <c r="D937" s="110"/>
    </row>
    <row r="938" customFormat="false" ht="12.75" hidden="false" customHeight="false" outlineLevel="0" collapsed="false">
      <c r="D938" s="110"/>
    </row>
    <row r="939" customFormat="false" ht="12.75" hidden="false" customHeight="false" outlineLevel="0" collapsed="false">
      <c r="D939" s="110"/>
    </row>
    <row r="940" customFormat="false" ht="12.75" hidden="false" customHeight="false" outlineLevel="0" collapsed="false">
      <c r="D940" s="110"/>
    </row>
    <row r="941" customFormat="false" ht="12.75" hidden="false" customHeight="false" outlineLevel="0" collapsed="false">
      <c r="D941" s="110"/>
    </row>
    <row r="942" customFormat="false" ht="12.75" hidden="false" customHeight="false" outlineLevel="0" collapsed="false">
      <c r="D942" s="110"/>
    </row>
    <row r="943" customFormat="false" ht="12.75" hidden="false" customHeight="false" outlineLevel="0" collapsed="false">
      <c r="D943" s="110"/>
    </row>
    <row r="944" customFormat="false" ht="12.75" hidden="false" customHeight="false" outlineLevel="0" collapsed="false">
      <c r="D944" s="110"/>
    </row>
    <row r="945" customFormat="false" ht="12.75" hidden="false" customHeight="false" outlineLevel="0" collapsed="false">
      <c r="D945" s="110"/>
    </row>
    <row r="946" customFormat="false" ht="12.75" hidden="false" customHeight="false" outlineLevel="0" collapsed="false">
      <c r="D946" s="110"/>
    </row>
    <row r="947" customFormat="false" ht="12.75" hidden="false" customHeight="false" outlineLevel="0" collapsed="false">
      <c r="D947" s="110"/>
    </row>
    <row r="948" customFormat="false" ht="12.75" hidden="false" customHeight="false" outlineLevel="0" collapsed="false">
      <c r="D948" s="110"/>
    </row>
    <row r="949" customFormat="false" ht="12.75" hidden="false" customHeight="false" outlineLevel="0" collapsed="false">
      <c r="D949" s="110"/>
    </row>
    <row r="950" customFormat="false" ht="12.75" hidden="false" customHeight="false" outlineLevel="0" collapsed="false">
      <c r="D950" s="110"/>
    </row>
    <row r="951" customFormat="false" ht="12.75" hidden="false" customHeight="false" outlineLevel="0" collapsed="false">
      <c r="D951" s="110"/>
    </row>
    <row r="952" customFormat="false" ht="12.75" hidden="false" customHeight="false" outlineLevel="0" collapsed="false">
      <c r="D952" s="110"/>
    </row>
    <row r="953" customFormat="false" ht="12.75" hidden="false" customHeight="false" outlineLevel="0" collapsed="false">
      <c r="D953" s="110"/>
    </row>
    <row r="954" customFormat="false" ht="12.75" hidden="false" customHeight="false" outlineLevel="0" collapsed="false">
      <c r="D954" s="110"/>
    </row>
    <row r="955" customFormat="false" ht="12.75" hidden="false" customHeight="false" outlineLevel="0" collapsed="false">
      <c r="D955" s="110"/>
    </row>
    <row r="956" customFormat="false" ht="12.75" hidden="false" customHeight="false" outlineLevel="0" collapsed="false">
      <c r="D956" s="110"/>
    </row>
    <row r="957" customFormat="false" ht="12.75" hidden="false" customHeight="false" outlineLevel="0" collapsed="false">
      <c r="D957" s="110"/>
    </row>
    <row r="958" customFormat="false" ht="12.75" hidden="false" customHeight="false" outlineLevel="0" collapsed="false">
      <c r="D958" s="110"/>
    </row>
    <row r="959" customFormat="false" ht="12.75" hidden="false" customHeight="false" outlineLevel="0" collapsed="false">
      <c r="D959" s="110"/>
    </row>
    <row r="960" customFormat="false" ht="12.75" hidden="false" customHeight="false" outlineLevel="0" collapsed="false">
      <c r="D960" s="110"/>
    </row>
    <row r="961" customFormat="false" ht="12.75" hidden="false" customHeight="false" outlineLevel="0" collapsed="false">
      <c r="D961" s="110"/>
    </row>
    <row r="962" customFormat="false" ht="12.75" hidden="false" customHeight="false" outlineLevel="0" collapsed="false">
      <c r="D962" s="110"/>
    </row>
    <row r="963" customFormat="false" ht="12.75" hidden="false" customHeight="false" outlineLevel="0" collapsed="false">
      <c r="D963" s="110"/>
    </row>
    <row r="964" customFormat="false" ht="12.75" hidden="false" customHeight="false" outlineLevel="0" collapsed="false">
      <c r="D964" s="110"/>
    </row>
    <row r="965" customFormat="false" ht="12.75" hidden="false" customHeight="false" outlineLevel="0" collapsed="false">
      <c r="D965" s="110"/>
    </row>
    <row r="966" customFormat="false" ht="12.75" hidden="false" customHeight="false" outlineLevel="0" collapsed="false">
      <c r="D966" s="110"/>
    </row>
    <row r="967" customFormat="false" ht="12.75" hidden="false" customHeight="false" outlineLevel="0" collapsed="false">
      <c r="D967" s="110"/>
    </row>
    <row r="968" customFormat="false" ht="12.75" hidden="false" customHeight="false" outlineLevel="0" collapsed="false">
      <c r="D968" s="110"/>
    </row>
    <row r="969" customFormat="false" ht="12.75" hidden="false" customHeight="false" outlineLevel="0" collapsed="false">
      <c r="D969" s="110"/>
    </row>
    <row r="970" customFormat="false" ht="12.75" hidden="false" customHeight="false" outlineLevel="0" collapsed="false">
      <c r="D970" s="110"/>
    </row>
    <row r="971" customFormat="false" ht="12.75" hidden="false" customHeight="false" outlineLevel="0" collapsed="false">
      <c r="D971" s="110"/>
    </row>
    <row r="972" customFormat="false" ht="12.75" hidden="false" customHeight="false" outlineLevel="0" collapsed="false">
      <c r="D972" s="110"/>
    </row>
    <row r="973" customFormat="false" ht="12.75" hidden="false" customHeight="false" outlineLevel="0" collapsed="false">
      <c r="D973" s="110"/>
    </row>
    <row r="974" customFormat="false" ht="12.75" hidden="false" customHeight="false" outlineLevel="0" collapsed="false">
      <c r="D974" s="110"/>
    </row>
    <row r="975" customFormat="false" ht="12.75" hidden="false" customHeight="false" outlineLevel="0" collapsed="false">
      <c r="D975" s="110"/>
    </row>
    <row r="976" customFormat="false" ht="12.75" hidden="false" customHeight="false" outlineLevel="0" collapsed="false">
      <c r="D976" s="110"/>
    </row>
    <row r="977" customFormat="false" ht="12.75" hidden="false" customHeight="false" outlineLevel="0" collapsed="false">
      <c r="D977" s="110"/>
    </row>
    <row r="978" customFormat="false" ht="12.75" hidden="false" customHeight="false" outlineLevel="0" collapsed="false">
      <c r="D978" s="110"/>
    </row>
    <row r="979" customFormat="false" ht="12.75" hidden="false" customHeight="false" outlineLevel="0" collapsed="false">
      <c r="D979" s="110"/>
    </row>
    <row r="980" customFormat="false" ht="12.75" hidden="false" customHeight="false" outlineLevel="0" collapsed="false">
      <c r="D980" s="110"/>
    </row>
    <row r="981" customFormat="false" ht="12.75" hidden="false" customHeight="false" outlineLevel="0" collapsed="false">
      <c r="D981" s="110"/>
    </row>
    <row r="982" customFormat="false" ht="12.75" hidden="false" customHeight="false" outlineLevel="0" collapsed="false">
      <c r="D982" s="110"/>
    </row>
    <row r="983" customFormat="false" ht="12.75" hidden="false" customHeight="false" outlineLevel="0" collapsed="false">
      <c r="D983" s="110"/>
    </row>
    <row r="984" customFormat="false" ht="12.75" hidden="false" customHeight="false" outlineLevel="0" collapsed="false">
      <c r="D984" s="110"/>
    </row>
    <row r="985" customFormat="false" ht="12.75" hidden="false" customHeight="false" outlineLevel="0" collapsed="false">
      <c r="D985" s="110"/>
    </row>
    <row r="986" customFormat="false" ht="12.75" hidden="false" customHeight="false" outlineLevel="0" collapsed="false">
      <c r="D986" s="110"/>
    </row>
    <row r="987" customFormat="false" ht="12.75" hidden="false" customHeight="false" outlineLevel="0" collapsed="false">
      <c r="D987" s="110"/>
    </row>
    <row r="988" customFormat="false" ht="12.75" hidden="false" customHeight="false" outlineLevel="0" collapsed="false">
      <c r="D988" s="110"/>
    </row>
    <row r="989" customFormat="false" ht="12.75" hidden="false" customHeight="false" outlineLevel="0" collapsed="false">
      <c r="D989" s="110"/>
    </row>
    <row r="990" customFormat="false" ht="12.75" hidden="false" customHeight="false" outlineLevel="0" collapsed="false">
      <c r="D990" s="110"/>
    </row>
    <row r="991" customFormat="false" ht="12.75" hidden="false" customHeight="false" outlineLevel="0" collapsed="false">
      <c r="D991" s="110"/>
    </row>
    <row r="992" customFormat="false" ht="12.75" hidden="false" customHeight="false" outlineLevel="0" collapsed="false">
      <c r="D992" s="110"/>
    </row>
    <row r="993" customFormat="false" ht="12.75" hidden="false" customHeight="false" outlineLevel="0" collapsed="false">
      <c r="D993" s="110"/>
    </row>
    <row r="994" customFormat="false" ht="12.75" hidden="false" customHeight="false" outlineLevel="0" collapsed="false">
      <c r="D994" s="110"/>
    </row>
    <row r="995" customFormat="false" ht="12.75" hidden="false" customHeight="false" outlineLevel="0" collapsed="false">
      <c r="D995" s="110"/>
    </row>
    <row r="996" customFormat="false" ht="12.75" hidden="false" customHeight="false" outlineLevel="0" collapsed="false">
      <c r="D996" s="110"/>
    </row>
    <row r="997" customFormat="false" ht="12.75" hidden="false" customHeight="false" outlineLevel="0" collapsed="false">
      <c r="D997" s="110"/>
    </row>
    <row r="998" customFormat="false" ht="12.75" hidden="false" customHeight="false" outlineLevel="0" collapsed="false">
      <c r="D998" s="110"/>
    </row>
    <row r="999" customFormat="false" ht="12.75" hidden="false" customHeight="false" outlineLevel="0" collapsed="false">
      <c r="D999" s="110"/>
    </row>
    <row r="1000" customFormat="false" ht="12.75" hidden="false" customHeight="false" outlineLevel="0" collapsed="false">
      <c r="D1000" s="110"/>
    </row>
    <row r="1001" customFormat="false" ht="12.75" hidden="false" customHeight="false" outlineLevel="0" collapsed="false">
      <c r="D1001" s="110"/>
    </row>
    <row r="1002" customFormat="false" ht="12.75" hidden="false" customHeight="false" outlineLevel="0" collapsed="false">
      <c r="D1002" s="110"/>
    </row>
    <row r="1003" customFormat="false" ht="12.75" hidden="false" customHeight="false" outlineLevel="0" collapsed="false">
      <c r="D1003" s="110"/>
    </row>
    <row r="1004" customFormat="false" ht="12.75" hidden="false" customHeight="false" outlineLevel="0" collapsed="false">
      <c r="D1004" s="110"/>
    </row>
    <row r="1005" customFormat="false" ht="12.75" hidden="false" customHeight="false" outlineLevel="0" collapsed="false">
      <c r="D1005" s="110"/>
    </row>
    <row r="1006" customFormat="false" ht="12.75" hidden="false" customHeight="false" outlineLevel="0" collapsed="false">
      <c r="D1006" s="110"/>
    </row>
    <row r="1007" customFormat="false" ht="12.75" hidden="false" customHeight="false" outlineLevel="0" collapsed="false">
      <c r="D1007" s="110"/>
    </row>
    <row r="1008" customFormat="false" ht="12.75" hidden="false" customHeight="false" outlineLevel="0" collapsed="false">
      <c r="D1008" s="110"/>
    </row>
    <row r="1009" customFormat="false" ht="12.75" hidden="false" customHeight="false" outlineLevel="0" collapsed="false">
      <c r="D1009" s="110"/>
    </row>
    <row r="1010" customFormat="false" ht="12.75" hidden="false" customHeight="false" outlineLevel="0" collapsed="false">
      <c r="D1010" s="110"/>
    </row>
    <row r="1011" customFormat="false" ht="12.75" hidden="false" customHeight="false" outlineLevel="0" collapsed="false">
      <c r="D1011" s="110"/>
    </row>
    <row r="1012" customFormat="false" ht="12.75" hidden="false" customHeight="false" outlineLevel="0" collapsed="false">
      <c r="D1012" s="110"/>
    </row>
    <row r="1013" customFormat="false" ht="12.75" hidden="false" customHeight="false" outlineLevel="0" collapsed="false">
      <c r="D1013" s="110"/>
    </row>
    <row r="1014" customFormat="false" ht="12.75" hidden="false" customHeight="false" outlineLevel="0" collapsed="false">
      <c r="D1014" s="110"/>
    </row>
    <row r="1015" customFormat="false" ht="12.75" hidden="false" customHeight="false" outlineLevel="0" collapsed="false">
      <c r="D1015" s="110"/>
    </row>
    <row r="1016" customFormat="false" ht="12.75" hidden="false" customHeight="false" outlineLevel="0" collapsed="false">
      <c r="D1016" s="110"/>
    </row>
    <row r="1017" customFormat="false" ht="12.75" hidden="false" customHeight="false" outlineLevel="0" collapsed="false">
      <c r="D1017" s="110"/>
    </row>
    <row r="1018" customFormat="false" ht="12.75" hidden="false" customHeight="false" outlineLevel="0" collapsed="false">
      <c r="D1018" s="110"/>
    </row>
    <row r="1019" customFormat="false" ht="12.75" hidden="false" customHeight="false" outlineLevel="0" collapsed="false">
      <c r="D1019" s="110"/>
    </row>
    <row r="1020" customFormat="false" ht="12.75" hidden="false" customHeight="false" outlineLevel="0" collapsed="false">
      <c r="D1020" s="110"/>
    </row>
    <row r="1021" customFormat="false" ht="12.75" hidden="false" customHeight="false" outlineLevel="0" collapsed="false">
      <c r="D1021" s="110"/>
    </row>
    <row r="1022" customFormat="false" ht="12.75" hidden="false" customHeight="false" outlineLevel="0" collapsed="false">
      <c r="D1022" s="110"/>
    </row>
    <row r="1023" customFormat="false" ht="12.75" hidden="false" customHeight="false" outlineLevel="0" collapsed="false">
      <c r="D1023" s="110"/>
    </row>
    <row r="1024" customFormat="false" ht="12.75" hidden="false" customHeight="false" outlineLevel="0" collapsed="false">
      <c r="D1024" s="110"/>
    </row>
    <row r="1025" customFormat="false" ht="12.75" hidden="false" customHeight="false" outlineLevel="0" collapsed="false">
      <c r="D1025" s="110"/>
    </row>
    <row r="1026" customFormat="false" ht="12.75" hidden="false" customHeight="false" outlineLevel="0" collapsed="false">
      <c r="D1026" s="110"/>
    </row>
    <row r="1027" customFormat="false" ht="12.75" hidden="false" customHeight="false" outlineLevel="0" collapsed="false">
      <c r="D1027" s="110"/>
    </row>
    <row r="1028" customFormat="false" ht="12.75" hidden="false" customHeight="false" outlineLevel="0" collapsed="false">
      <c r="D1028" s="110"/>
    </row>
    <row r="1029" customFormat="false" ht="12.75" hidden="false" customHeight="false" outlineLevel="0" collapsed="false">
      <c r="D1029" s="110"/>
    </row>
    <row r="1030" customFormat="false" ht="12.75" hidden="false" customHeight="false" outlineLevel="0" collapsed="false">
      <c r="D1030" s="110"/>
    </row>
    <row r="1031" customFormat="false" ht="12.75" hidden="false" customHeight="false" outlineLevel="0" collapsed="false">
      <c r="D1031" s="110"/>
    </row>
    <row r="1032" customFormat="false" ht="12.75" hidden="false" customHeight="false" outlineLevel="0" collapsed="false">
      <c r="D1032" s="110"/>
    </row>
    <row r="1033" customFormat="false" ht="12.75" hidden="false" customHeight="false" outlineLevel="0" collapsed="false">
      <c r="D1033" s="110"/>
    </row>
    <row r="1034" customFormat="false" ht="12.75" hidden="false" customHeight="false" outlineLevel="0" collapsed="false">
      <c r="D1034" s="110"/>
    </row>
    <row r="1035" customFormat="false" ht="12.75" hidden="false" customHeight="false" outlineLevel="0" collapsed="false">
      <c r="D1035" s="110"/>
    </row>
    <row r="1036" customFormat="false" ht="12.75" hidden="false" customHeight="false" outlineLevel="0" collapsed="false">
      <c r="D1036" s="110"/>
    </row>
    <row r="1037" customFormat="false" ht="12.75" hidden="false" customHeight="false" outlineLevel="0" collapsed="false">
      <c r="D1037" s="110"/>
    </row>
  </sheetData>
  <sheetProtection sheet="true" password="9231" formatRows="false"/>
  <mergeCells count="12">
    <mergeCell ref="A1:G1"/>
    <mergeCell ref="C2:G2"/>
    <mergeCell ref="C3:G3"/>
    <mergeCell ref="C4:G4"/>
    <mergeCell ref="C10:G10"/>
    <mergeCell ref="C11:G11"/>
    <mergeCell ref="C13:G13"/>
    <mergeCell ref="C15:G15"/>
    <mergeCell ref="C17:G17"/>
    <mergeCell ref="C19:G19"/>
    <mergeCell ref="C26:G26"/>
    <mergeCell ref="C28:G28"/>
  </mergeCells>
  <printOptions headings="false" gridLines="false" gridLinesSet="true" horizontalCentered="false" verticalCentered="false"/>
  <pageMargins left="0.590277777777778" right="0.196527777777778" top="0.984027777777778" bottom="0.984722222222222" header="0.511811023622047" footer="0.49236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&amp;LZpracováno programem BUILDpower S,  © RTS, a.s.&amp;RStránka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2009-04-08T07:15:50Z</dcterms:created>
  <dc:creator>Honza</dc:creator>
  <dc:description/>
  <dc:language>cs-CZ</dc:language>
  <cp:lastModifiedBy>Honza</cp:lastModifiedBy>
  <cp:lastPrinted>2019-03-19T12:27:02Z</cp:lastPrinted>
  <dcterms:modified xsi:type="dcterms:W3CDTF">2025-04-04T11:50:06Z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