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<sst xmlns="http://schemas.openxmlformats.org/spreadsheetml/2006/main" count="28" uniqueCount="22">
  <si>
    <t xml:space="preserve">Modelová situace – pro veřejnou zakázku „Poskytovatel telekomunikačních služeb v mobilní a pevné telefonní síti pro město Nové Město na Moravě na období 2024 – 2028
 Část 2) Hlasové služby v pevné telefonní síti“</t>
  </si>
  <si>
    <t xml:space="preserve">Tarif pro hlasové služby pevných linek</t>
  </si>
  <si>
    <t xml:space="preserve">Doplňte poplatek za užívání linky bez DPH</t>
  </si>
  <si>
    <t xml:space="preserve">DPH</t>
  </si>
  <si>
    <t xml:space="preserve">Cena s DPH</t>
  </si>
  <si>
    <t xml:space="preserve">poplatek za používání SIP telefonní číslo 566 598 xxx</t>
  </si>
  <si>
    <r>
      <rPr>
        <u val="single"/>
        <sz val="10"/>
        <rFont val="Arial"/>
        <family val="2"/>
        <charset val="238"/>
      </rPr>
      <t xml:space="preserve">Bližší popis:</t>
    </r>
    <r>
      <rPr>
        <sz val="10"/>
        <rFont val="Arial"/>
        <family val="2"/>
        <charset val="238"/>
      </rPr>
      <t xml:space="preserve"> 
Město disponuje vlastní VoIP ústřednou PBX Asterisk a pro ni požaduje VoIP SIP provolbu, 1 x SIP, 20 kanalů, bez media brány, 1 x 1000 blok č. 566 598 xxx
Specifikace služby:
koncové rozhraní ETHERNET, ryhlost min. 2 Mbit/s, počet kanálů vyhrazených pro VoIP 20, pevné IP adresy 1 + 8 pevných IP adres, SLA – měsíční dostupnost 99 %, maximální délka poruchy 12 hodin, odezva 120 minut</t>
    </r>
  </si>
  <si>
    <t xml:space="preserve">poplatek za používání přípojky  566 616 150</t>
  </si>
  <si>
    <t xml:space="preserve">počet spojení</t>
  </si>
  <si>
    <t xml:space="preserve">počet provolaných minut</t>
  </si>
  <si>
    <t xml:space="preserve">cena za provolanou jednotku</t>
  </si>
  <si>
    <t xml:space="preserve">cena celkam za službu bez DPH</t>
  </si>
  <si>
    <t xml:space="preserve">cena celkem za službu s DPH</t>
  </si>
  <si>
    <t xml:space="preserve">Místní volání</t>
  </si>
  <si>
    <t xml:space="preserve">Dálkové volání</t>
  </si>
  <si>
    <t xml:space="preserve">mobilní síť ČR</t>
  </si>
  <si>
    <t xml:space="preserve">bílá linka 840 / 841 /848</t>
  </si>
  <si>
    <t xml:space="preserve">Modrá linka</t>
  </si>
  <si>
    <t xml:space="preserve">Neveřejné sítě</t>
  </si>
  <si>
    <t xml:space="preserve">Informační linky</t>
  </si>
  <si>
    <t xml:space="preserve">Cena celkem za služby pevných linek bez DPH</t>
  </si>
  <si>
    <t xml:space="preserve">Cena celkem pro část 2 veřejné zakázky vč.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</si>
</sst>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FFCC00"/>
      </patternFill>
    </fill>
    <fill>
      <patternFill patternType="solid">
        <fgColor rgb="FF99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M13" activeCellId="0" sqref="M13"/>
    </sheetView>
  </sheetViews>
  <sheetFormatPr defaultColWidth="8.7421875" defaultRowHeight="12.8" zeroHeight="false" outlineLevelRow="0" outlineLevelCol="0"/>
  <cols>
    <col collapsed="false" customWidth="true" hidden="false" outlineLevel="0" max="1" min="1" style="0" width="49.74"/>
    <col collapsed="false" customWidth="true" hidden="false" outlineLevel="0" max="2" min="2" style="0" width="7.56"/>
    <col collapsed="false" customWidth="true" hidden="false" outlineLevel="0" max="3" min="3" style="1" width="10.12"/>
    <col collapsed="false" customWidth="true" hidden="false" outlineLevel="0" max="4" min="4" style="2" width="15.84"/>
    <col collapsed="false" customWidth="true" hidden="false" outlineLevel="0" max="5" min="5" style="2" width="13.5"/>
    <col collapsed="false" customWidth="true" hidden="false" outlineLevel="0" max="6" min="6" style="0" width="13.5"/>
    <col collapsed="false" customWidth="true" hidden="true" outlineLevel="0" max="7" min="7" style="3" width="15.84"/>
    <col collapsed="false" customWidth="true" hidden="true" outlineLevel="0" max="8" min="8" style="2" width="13.5"/>
    <col collapsed="false" customWidth="true" hidden="true" outlineLevel="0" max="9" min="9" style="0" width="13.5"/>
    <col collapsed="false" customWidth="true" hidden="false" outlineLevel="0" max="1024" min="1016" style="0" width="11.52"/>
  </cols>
  <sheetData>
    <row r="1" customFormat="false" ht="55.5" hidden="false" customHeight="true" outlineLevel="0" collapsed="false">
      <c r="A1" s="4" t="s">
        <v>0</v>
      </c>
      <c r="B1" s="4"/>
      <c r="C1" s="4"/>
      <c r="D1" s="4"/>
      <c r="E1" s="4"/>
      <c r="F1" s="4"/>
      <c r="G1" s="5"/>
      <c r="H1" s="4"/>
      <c r="I1" s="4"/>
    </row>
    <row r="2" customFormat="false" ht="24.6" hidden="false" customHeight="true" outlineLevel="0" collapsed="false">
      <c r="A2" s="6" t="s">
        <v>1</v>
      </c>
      <c r="B2" s="7"/>
      <c r="C2" s="8"/>
      <c r="D2" s="9"/>
      <c r="E2" s="9"/>
      <c r="F2" s="10"/>
      <c r="G2" s="11" t="s">
        <v>2</v>
      </c>
      <c r="H2" s="9"/>
      <c r="I2" s="10"/>
    </row>
    <row r="3" customFormat="false" ht="12.8" hidden="false" customHeight="false" outlineLevel="0" collapsed="false">
      <c r="A3" s="12"/>
      <c r="B3" s="13" t="s">
        <v>2</v>
      </c>
      <c r="C3" s="13"/>
      <c r="D3" s="13"/>
      <c r="E3" s="13" t="s">
        <v>3</v>
      </c>
      <c r="F3" s="14" t="s">
        <v>4</v>
      </c>
      <c r="G3" s="11"/>
      <c r="H3" s="13" t="s">
        <v>3</v>
      </c>
      <c r="I3" s="14" t="s">
        <v>4</v>
      </c>
    </row>
    <row r="4" customFormat="false" ht="12.8" hidden="false" customHeight="false" outlineLevel="0" collapsed="false">
      <c r="A4" s="15" t="s">
        <v>5</v>
      </c>
      <c r="B4" s="16"/>
      <c r="C4" s="16"/>
      <c r="D4" s="16"/>
      <c r="E4" s="17" t="n">
        <f aca="false">B4*0.21</f>
        <v>0</v>
      </c>
      <c r="F4" s="18" t="n">
        <f aca="false">B4+E4</f>
        <v>0</v>
      </c>
      <c r="G4" s="19" t="n">
        <v>990</v>
      </c>
      <c r="H4" s="17" t="n">
        <f aca="false">G4*0.21</f>
        <v>207.9</v>
      </c>
      <c r="I4" s="20" t="n">
        <f aca="false">G4+H4</f>
        <v>1197.9</v>
      </c>
    </row>
    <row r="5" customFormat="false" ht="103.5" hidden="false" customHeight="true" outlineLevel="0" collapsed="false">
      <c r="A5" s="21" t="s">
        <v>6</v>
      </c>
      <c r="B5" s="16"/>
      <c r="C5" s="16"/>
      <c r="D5" s="16"/>
      <c r="E5" s="17" t="n">
        <f aca="false">0.21*B5</f>
        <v>0</v>
      </c>
      <c r="F5" s="18" t="n">
        <f aca="false">B5+E5</f>
        <v>0</v>
      </c>
      <c r="G5" s="19"/>
      <c r="H5" s="17" t="e">
        <f aca="false">0.21*#REF!</f>
        <v>#REF!</v>
      </c>
      <c r="I5" s="20" t="e">
        <f aca="false">G5+H5</f>
        <v>#REF!</v>
      </c>
    </row>
    <row r="6" customFormat="false" ht="12.8" hidden="false" customHeight="false" outlineLevel="0" collapsed="false">
      <c r="A6" s="12" t="s">
        <v>7</v>
      </c>
      <c r="B6" s="16" t="n">
        <v>1</v>
      </c>
      <c r="C6" s="16"/>
      <c r="D6" s="16"/>
      <c r="E6" s="17" t="n">
        <f aca="false">B6*0.21</f>
        <v>0.21</v>
      </c>
      <c r="F6" s="18" t="n">
        <f aca="false">B6+E6</f>
        <v>1.21</v>
      </c>
      <c r="G6" s="19" t="n">
        <v>99</v>
      </c>
      <c r="H6" s="17" t="n">
        <f aca="false">G6*0.21</f>
        <v>20.79</v>
      </c>
      <c r="I6" s="20" t="n">
        <f aca="false">G6+H6</f>
        <v>119.79</v>
      </c>
    </row>
    <row r="7" customFormat="false" ht="12.8" hidden="false" customHeight="false" outlineLevel="0" collapsed="false">
      <c r="A7" s="12"/>
      <c r="B7" s="22"/>
      <c r="C7" s="23"/>
      <c r="D7" s="24"/>
      <c r="E7" s="24"/>
      <c r="F7" s="25"/>
      <c r="G7" s="26"/>
      <c r="H7" s="24"/>
      <c r="I7" s="27"/>
    </row>
    <row r="8" customFormat="false" ht="12.8" hidden="false" customHeight="true" outlineLevel="0" collapsed="false">
      <c r="A8" s="12"/>
      <c r="B8" s="28" t="s">
        <v>8</v>
      </c>
      <c r="C8" s="23" t="s">
        <v>9</v>
      </c>
      <c r="D8" s="23" t="s">
        <v>10</v>
      </c>
      <c r="E8" s="23" t="s">
        <v>11</v>
      </c>
      <c r="F8" s="29" t="s">
        <v>12</v>
      </c>
      <c r="G8" s="30" t="s">
        <v>10</v>
      </c>
      <c r="H8" s="23" t="s">
        <v>11</v>
      </c>
      <c r="I8" s="31" t="s">
        <v>12</v>
      </c>
    </row>
    <row r="9" customFormat="false" ht="25.35" hidden="false" customHeight="true" outlineLevel="0" collapsed="false">
      <c r="A9" s="12"/>
      <c r="B9" s="28"/>
      <c r="C9" s="23"/>
      <c r="D9" s="23"/>
      <c r="E9" s="23"/>
      <c r="F9" s="29"/>
      <c r="G9" s="30"/>
      <c r="H9" s="23"/>
      <c r="I9" s="31"/>
    </row>
    <row r="10" customFormat="false" ht="12.8" hidden="false" customHeight="false" outlineLevel="0" collapsed="false">
      <c r="A10" s="32" t="s">
        <v>13</v>
      </c>
      <c r="B10" s="33" t="n">
        <v>620</v>
      </c>
      <c r="C10" s="34" t="n">
        <v>1650</v>
      </c>
      <c r="D10" s="35"/>
      <c r="E10" s="36" t="n">
        <f aca="false">C10*D10</f>
        <v>0</v>
      </c>
      <c r="F10" s="18" t="n">
        <f aca="false">E10*1.21</f>
        <v>0</v>
      </c>
      <c r="G10" s="37" t="n">
        <v>0.5</v>
      </c>
      <c r="H10" s="36" t="e">
        <f aca="false">G10*#REF!</f>
        <v>#REF!</v>
      </c>
      <c r="I10" s="20" t="e">
        <f aca="false">H10*1.21</f>
        <v>#REF!</v>
      </c>
    </row>
    <row r="11" customFormat="false" ht="12.8" hidden="false" customHeight="false" outlineLevel="0" collapsed="false">
      <c r="A11" s="38" t="s">
        <v>14</v>
      </c>
      <c r="B11" s="33" t="n">
        <f aca="false">175+7+8</f>
        <v>190</v>
      </c>
      <c r="C11" s="34" t="n">
        <f aca="false">744+14+20</f>
        <v>778</v>
      </c>
      <c r="D11" s="35"/>
      <c r="E11" s="36" t="n">
        <f aca="false">C11*D11</f>
        <v>0</v>
      </c>
      <c r="F11" s="18" t="n">
        <f aca="false">E11*1.21</f>
        <v>0</v>
      </c>
      <c r="G11" s="37" t="n">
        <v>0.5</v>
      </c>
      <c r="H11" s="36" t="e">
        <f aca="false">G11*#REF!</f>
        <v>#REF!</v>
      </c>
      <c r="I11" s="20" t="e">
        <f aca="false">H11*1.21</f>
        <v>#REF!</v>
      </c>
    </row>
    <row r="12" customFormat="false" ht="12.8" hidden="false" customHeight="false" outlineLevel="0" collapsed="false">
      <c r="A12" s="32" t="s">
        <v>15</v>
      </c>
      <c r="B12" s="33" t="n">
        <v>1050</v>
      </c>
      <c r="C12" s="34" t="n">
        <v>2315</v>
      </c>
      <c r="D12" s="35"/>
      <c r="E12" s="36" t="n">
        <f aca="false">C12*D12</f>
        <v>0</v>
      </c>
      <c r="F12" s="18" t="n">
        <f aca="false">E12*1.21</f>
        <v>0</v>
      </c>
      <c r="G12" s="37" t="n">
        <v>1</v>
      </c>
      <c r="H12" s="36" t="e">
        <f aca="false">G12*#REF!</f>
        <v>#REF!</v>
      </c>
      <c r="I12" s="20" t="e">
        <f aca="false">H12*1.21</f>
        <v>#REF!</v>
      </c>
    </row>
    <row r="13" customFormat="false" ht="12.8" hidden="false" customHeight="false" outlineLevel="0" collapsed="false">
      <c r="A13" s="32" t="s">
        <v>16</v>
      </c>
      <c r="B13" s="39" t="n">
        <v>7</v>
      </c>
      <c r="C13" s="23" t="n">
        <v>40</v>
      </c>
      <c r="D13" s="40"/>
      <c r="E13" s="36" t="n">
        <f aca="false">C13*D13</f>
        <v>0</v>
      </c>
      <c r="F13" s="18" t="n">
        <f aca="false">E13*1.21</f>
        <v>0</v>
      </c>
      <c r="G13" s="41" t="n">
        <v>3.15</v>
      </c>
      <c r="H13" s="36" t="e">
        <f aca="false">G13*#REF!</f>
        <v>#REF!</v>
      </c>
      <c r="I13" s="20" t="e">
        <f aca="false">H13*1.21</f>
        <v>#REF!</v>
      </c>
    </row>
    <row r="14" customFormat="false" ht="12.8" hidden="false" customHeight="false" outlineLevel="0" collapsed="false">
      <c r="A14" s="38" t="s">
        <v>17</v>
      </c>
      <c r="B14" s="39" t="n">
        <v>3</v>
      </c>
      <c r="C14" s="42" t="n">
        <v>10</v>
      </c>
      <c r="D14" s="40"/>
      <c r="E14" s="36" t="n">
        <f aca="false">C14*D14</f>
        <v>0</v>
      </c>
      <c r="F14" s="18" t="n">
        <f aca="false">E14*1.21</f>
        <v>0</v>
      </c>
      <c r="G14" s="41" t="n">
        <v>3.15</v>
      </c>
      <c r="H14" s="36" t="e">
        <f aca="false">G14*#REF!</f>
        <v>#REF!</v>
      </c>
      <c r="I14" s="20" t="e">
        <f aca="false">H14*1.21</f>
        <v>#REF!</v>
      </c>
    </row>
    <row r="15" customFormat="false" ht="12.8" hidden="false" customHeight="false" outlineLevel="0" collapsed="false">
      <c r="A15" s="38" t="s">
        <v>18</v>
      </c>
      <c r="B15" s="33" t="n">
        <f aca="false">64+1</f>
        <v>65</v>
      </c>
      <c r="C15" s="34" t="n">
        <f aca="false">222+7</f>
        <v>229</v>
      </c>
      <c r="D15" s="35"/>
      <c r="E15" s="36" t="n">
        <f aca="false">C15*D15</f>
        <v>0</v>
      </c>
      <c r="F15" s="18" t="n">
        <f aca="false">E15*1.21</f>
        <v>0</v>
      </c>
      <c r="G15" s="37" t="n">
        <v>3.15</v>
      </c>
      <c r="H15" s="36" t="e">
        <f aca="false">G15*#REF!</f>
        <v>#REF!</v>
      </c>
      <c r="I15" s="20" t="e">
        <f aca="false">H15*1.21</f>
        <v>#REF!</v>
      </c>
    </row>
    <row r="16" customFormat="false" ht="12.8" hidden="true" customHeight="false" outlineLevel="0" collapsed="false">
      <c r="A16" s="43" t="s">
        <v>19</v>
      </c>
      <c r="B16" s="44" t="n">
        <v>1</v>
      </c>
      <c r="C16" s="45" t="n">
        <v>2</v>
      </c>
      <c r="D16" s="46"/>
      <c r="E16" s="46"/>
      <c r="F16" s="47" t="n">
        <f aca="false">C16*D16</f>
        <v>0</v>
      </c>
      <c r="G16" s="47"/>
      <c r="H16" s="46"/>
      <c r="I16" s="48" t="e">
        <f aca="false">#REF!*G16</f>
        <v>#REF!</v>
      </c>
    </row>
    <row r="17" customFormat="false" ht="12.8" hidden="false" customHeight="false" outlineLevel="0" collapsed="false">
      <c r="A17" s="43"/>
      <c r="B17" s="44"/>
      <c r="C17" s="45"/>
      <c r="D17" s="46"/>
      <c r="E17" s="46"/>
      <c r="F17" s="47"/>
      <c r="G17" s="47"/>
      <c r="H17" s="46"/>
      <c r="I17" s="48"/>
    </row>
    <row r="18" customFormat="false" ht="39" hidden="false" customHeight="true" outlineLevel="0" collapsed="false">
      <c r="A18" s="49" t="s">
        <v>20</v>
      </c>
      <c r="B18" s="50"/>
      <c r="C18" s="51"/>
      <c r="D18" s="52" t="n">
        <f aca="false">B4+B6+E10+E11+E12+E13+E14+E15</f>
        <v>1</v>
      </c>
      <c r="E18" s="52"/>
      <c r="F18" s="52"/>
      <c r="G18" s="53" t="e">
        <f aca="false">G4+G6+#REF!+#REF!+#REF!+#REF!+#REF!+#REF!+H10+H11+H12+H13+H14+H15</f>
        <v>#REF!</v>
      </c>
      <c r="H18" s="53"/>
      <c r="I18" s="53"/>
    </row>
    <row r="19" customFormat="false" ht="12.8" hidden="false" customHeight="false" outlineLevel="0" collapsed="false">
      <c r="A19" s="54"/>
      <c r="B19" s="54"/>
      <c r="C19" s="54"/>
      <c r="D19" s="54"/>
      <c r="E19" s="54"/>
      <c r="F19" s="54"/>
      <c r="G19" s="55"/>
      <c r="H19" s="54"/>
      <c r="I19" s="54"/>
    </row>
    <row r="20" customFormat="false" ht="12.8" hidden="true" customHeight="false" outlineLevel="0" collapsed="false">
      <c r="A20" s="54"/>
      <c r="B20" s="54"/>
      <c r="C20" s="54"/>
      <c r="D20" s="54"/>
      <c r="E20" s="54"/>
      <c r="F20" s="54"/>
      <c r="G20" s="55"/>
      <c r="H20" s="54"/>
      <c r="I20" s="54"/>
    </row>
    <row r="21" customFormat="false" ht="22.5" hidden="false" customHeight="true" outlineLevel="0" collapsed="false">
      <c r="A21" s="56" t="s">
        <v>21</v>
      </c>
      <c r="B21" s="56"/>
      <c r="C21" s="56"/>
      <c r="D21" s="57" t="n">
        <f aca="false">D18*1.21</f>
        <v>1.21</v>
      </c>
      <c r="E21" s="57"/>
      <c r="F21" s="57"/>
      <c r="G21" s="58" t="e">
        <f aca="false">G18*1.21</f>
        <v>#REF!</v>
      </c>
      <c r="H21" s="58"/>
      <c r="I21" s="58"/>
    </row>
  </sheetData>
  <mergeCells count="23">
    <mergeCell ref="A1:F1"/>
    <mergeCell ref="G2:G3"/>
    <mergeCell ref="B3:D3"/>
    <mergeCell ref="B4:D5"/>
    <mergeCell ref="E4:E5"/>
    <mergeCell ref="F4:F5"/>
    <mergeCell ref="G4:G5"/>
    <mergeCell ref="H4:H5"/>
    <mergeCell ref="I4:I5"/>
    <mergeCell ref="B6:D6"/>
    <mergeCell ref="B8:B9"/>
    <mergeCell ref="C8:C9"/>
    <mergeCell ref="D8:D9"/>
    <mergeCell ref="E8:E9"/>
    <mergeCell ref="F8:F9"/>
    <mergeCell ref="G8:G9"/>
    <mergeCell ref="H8:H9"/>
    <mergeCell ref="I8:I9"/>
    <mergeCell ref="D18:F18"/>
    <mergeCell ref="G18:I18"/>
    <mergeCell ref="A21:C21"/>
    <mergeCell ref="D21:F21"/>
    <mergeCell ref="G21:I21"/>
  </mergeCells>
  <printOptions headings="false" gridLines="false" gridLinesSet="true" horizontalCentered="true" verticalCentered="false"/>
  <pageMargins left="0.567361111111111" right="0.195138888888889" top="0.731944444444444" bottom="0.788888888888889" header="0.565277777777778" footer="0.523611111111111"/>
  <pageSetup paperSize="8" scale="81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&amp;R&amp;"Times New Roman,obyčejné"&amp;12Příloha č. 3.2</oddHeader>
    <oddFooter>&amp;R&amp;"Times New Roman,obyčejné"&amp;12 &amp;P</oddFooter>
  </headerFooter>
  <colBreaks count="1" manualBreakCount="1">
    <brk id="6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1933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2016-01-05T21:14:10Z</dcterms:created>
  <dc:creator/>
  <dc:description/>
  <dc:language>cs-CZ</dc:language>
  <cp:lastModifiedBy/>
  <cp:lastPrinted>2018-03-21T14:57:24Z</cp:lastPrinted>
  <dcterms:modified xsi:type="dcterms:W3CDTF">2024-01-18T10:52:07Z</dcterms:modified>
  <cp:revision>156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