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2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<sst xmlns="http://schemas.openxmlformats.org/spreadsheetml/2006/main" count="102" uniqueCount="72">
  <si>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 xml:space="preserve">Firma: </t>
  </si>
  <si>
    <t>Rekapitulace ceny</t>
  </si>
  <si>
    <t>Stavba: 82 - Technická infrastruktura pro výstavbu 27 rodinných a bytových domů – etapa B_DODATEK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</si>
  <si>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</si>
  <si>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</si>
  <si>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</si>
  <si>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</si>
  <si>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</si>
  <si>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</si>
  <si>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</si>
  <si>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</si>
  <si>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</si>
  <si>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</si>
  <si>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</si>
  <si>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</si>
  <si>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82</t>
  </si>
  <si>
    <t>Technická infrastruktura pro výstavbu 27 rodinných a bytových domů – etapa B_DODATEK</t>
  </si>
  <si>
    <t>O</t>
  </si>
  <si>
    <t>Rozpočet:</t>
  </si>
  <si>
    <t>0,00</t>
  </si>
  <si>
    <t>15,00</t>
  </si>
  <si>
    <t>21,00</t>
  </si>
  <si>
    <t>3</t>
  </si>
  <si>
    <t>2</t>
  </si>
  <si>
    <t>SO 102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</si>
  <si>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</si>
  <si>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</si>
  <si>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</si>
  <si>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</si>
  <si>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</si>
  <si>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</si>
  <si>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</si>
  <si>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</si>
  <si>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</si>
  <si>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</si>
  <si>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</si>
  <si>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</si>
  <si>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</si>
  <si>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</si>
  <si>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</si>
  <si>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</si>
  <si>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</si>
  <si>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</si>
  <si>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</si>
  <si>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</si>
  <si>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</si>
  <si>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Vodorovné konstrukce</t>
  </si>
  <si>
    <t>P</t>
  </si>
  <si>
    <t>451314</t>
  </si>
  <si>
    <t/>
  </si>
  <si>
    <t>PODKLADNÍ A VÝPLŇOVÉ VRSTVY Z PROSTÉHO BETONU C25/30</t>
  </si>
  <si>
    <t>M3</t>
  </si>
  <si>
    <t>2021_OTSKP</t>
  </si>
  <si>
    <t>PP</t>
  </si>
  <si>
    <t>Liniová vpusť do betonového lože s boční opěrou C25/30n-XF3.</t>
  </si>
  <si>
    <t>VV</t>
  </si>
  <si>
    <t>4.6*0.1=0,460 [A]</t>
  </si>
  <si>
    <t>TS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</si>
  <si>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</si>
  <si>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Ostatní konstrukce a práce</t>
  </si>
  <si>
    <t>917223</t>
  </si>
  <si>
    <t>a.2</t>
  </si>
  <si>
    <t>SILNIČNÍ A CHODNÍKOVÉ OBRUBY Z BETONOVÝCH OBRUBNÍKŮ ŠÍŘ 100MM</t>
  </si>
  <si>
    <t>M</t>
  </si>
  <si>
    <t>NAVÝŠENÍ MNOŽSTVÍ. 
Obrubník chodníkový ABO 14-10 1000/100/250 mm do betonového lože s boční opěrou C20/25n-XF3.</t>
  </si>
  <si>
    <t>NAVÝŠENÍ MNOŽSTVÍ: 25=25,000 [A]</t>
  </si>
  <si>
    <t>Položka zahrnuje:  
dodání a pokládku betonových obrubníků o rozměrech předepsaných zadávací dokumentací  
betonové lože i boční betonovou opěrku.</t>
  </si>
  <si>
    <t>93545</t>
  </si>
  <si>
    <t>ŽLABY Z DÍLCŮ Z POLYMERBETONU SVĚTLÉ ŠÍŘKY DO 300MM VČETNĚ MŘÍŽÍ</t>
  </si>
  <si>
    <t>Liniová vpusť DN 300 včetně mříže třídy zatížení D400 a odtokové vpusti.</t>
  </si>
  <si>
    <t>4.6=4,600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</si>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</sst>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</f>
      </c>
      <c r="D6" s="1"/>
      <c r="E6" s="1"/>
    </row>
    <row r="7" spans="1:5" ht="12.75" customHeight="1">
      <c r="A7" s="1"/>
      <c r="B7" s="4" t="s">
        <v>5</v>
      </c>
      <c r="C7" s="7">
        <f>0+E10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102'!I3</f>
      </c>
      <c r="D10" s="21">
        <f>'SO 102'!O2</f>
      </c>
      <c r="E10" s="21">
        <f>C10+D10</f>
      </c>
    </row>
  </sheetData>
  <sheetProtection password="9D62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0+I8+I13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33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0.46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5" t="s">
        <v>53</v>
      </c>
      <c r="E10" s="36" t="s">
        <v>54</v>
      </c>
    </row>
    <row r="11" spans="1:5" ht="12.75">
      <c r="A11" s="37" t="s">
        <v>55</v>
      </c>
      <c r="E11" s="38" t="s">
        <v>56</v>
      </c>
    </row>
    <row r="12" spans="1:5" ht="369.75">
      <c r="A12" t="s">
        <v>57</v>
      </c>
      <c r="E12" s="36" t="s">
        <v>58</v>
      </c>
    </row>
    <row r="13" spans="1:18" ht="12.75" customHeight="1">
      <c r="A13" s="6" t="s">
        <v>45</v>
      </c>
      <c r="B13" s="6"/>
      <c r="C13" s="40" t="s">
        <v>40</v>
      </c>
      <c r="D13" s="6"/>
      <c r="E13" s="27" t="s">
        <v>59</v>
      </c>
      <c r="F13" s="6"/>
      <c r="G13" s="6"/>
      <c r="H13" s="6"/>
      <c r="I13" s="41">
        <f>0+Q13</f>
      </c>
      <c r="J13" s="6"/>
      <c r="O13">
        <f>0+R13</f>
      </c>
      <c r="Q13">
        <f>0+I14+I18</f>
      </c>
      <c r="R13">
        <f>0+O14+O18</f>
      </c>
    </row>
    <row r="14" spans="1:16" ht="12.75">
      <c r="A14" s="25" t="s">
        <v>47</v>
      </c>
      <c r="B14" s="29" t="s">
        <v>23</v>
      </c>
      <c r="C14" s="29" t="s">
        <v>60</v>
      </c>
      <c r="D14" s="25" t="s">
        <v>61</v>
      </c>
      <c r="E14" s="30" t="s">
        <v>62</v>
      </c>
      <c r="F14" s="31" t="s">
        <v>63</v>
      </c>
      <c r="G14" s="32">
        <v>25</v>
      </c>
      <c r="H14" s="33">
        <v>0</v>
      </c>
      <c r="I14" s="34">
        <f>ROUND(ROUND(H14,2)*ROUND(G14,3),2)</f>
      </c>
      <c r="J14" s="31" t="s">
        <v>52</v>
      </c>
      <c r="O14">
        <f>(I14*21)/100</f>
      </c>
      <c r="P14" t="s">
        <v>23</v>
      </c>
    </row>
    <row r="15" spans="1:5" ht="38.25">
      <c r="A15" s="35" t="s">
        <v>53</v>
      </c>
      <c r="E15" s="36" t="s">
        <v>64</v>
      </c>
    </row>
    <row r="16" spans="1:5" ht="12.75">
      <c r="A16" s="37" t="s">
        <v>55</v>
      </c>
      <c r="E16" s="38" t="s">
        <v>65</v>
      </c>
    </row>
    <row r="17" spans="1:5" ht="51">
      <c r="A17" t="s">
        <v>57</v>
      </c>
      <c r="E17" s="36" t="s">
        <v>66</v>
      </c>
    </row>
    <row r="18" spans="1:16" ht="12.75">
      <c r="A18" s="25" t="s">
        <v>47</v>
      </c>
      <c r="B18" s="29" t="s">
        <v>22</v>
      </c>
      <c r="C18" s="29" t="s">
        <v>67</v>
      </c>
      <c r="D18" s="25" t="s">
        <v>49</v>
      </c>
      <c r="E18" s="30" t="s">
        <v>68</v>
      </c>
      <c r="F18" s="31" t="s">
        <v>63</v>
      </c>
      <c r="G18" s="32">
        <v>4.6</v>
      </c>
      <c r="H18" s="33">
        <v>0</v>
      </c>
      <c r="I18" s="34">
        <f>ROUND(ROUND(H18,2)*ROUND(G18,3),2)</f>
      </c>
      <c r="J18" s="31" t="s">
        <v>52</v>
      </c>
      <c r="O18">
        <f>(I18*21)/100</f>
      </c>
      <c r="P18" t="s">
        <v>23</v>
      </c>
    </row>
    <row r="19" spans="1:5" ht="12.75">
      <c r="A19" s="35" t="s">
        <v>53</v>
      </c>
      <c r="E19" s="36" t="s">
        <v>69</v>
      </c>
    </row>
    <row r="20" spans="1:5" ht="12.75">
      <c r="A20" s="37" t="s">
        <v>55</v>
      </c>
      <c r="E20" s="38" t="s">
        <v>70</v>
      </c>
    </row>
    <row r="21" spans="1:5" ht="76.5">
      <c r="A21" t="s">
        <v>57</v>
      </c>
      <c r="E21" s="36" t="s">
        <v>71</v>
      </c>
    </row>
  </sheetData>
  <sheetProtection password="9D62"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