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Pol'!$A$1:$X$41</definedName>
    <definedName name="_xlnm.Print_Area" localSheetId="4">'1 2 Pol'!$A$1:$X$25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5"/>
  <c r="I54"/>
  <c r="I53"/>
  <c r="I52"/>
  <c r="I51"/>
  <c r="G43"/>
  <c r="F43"/>
  <c r="G42"/>
  <c r="F42"/>
  <c r="G41"/>
  <c r="F41"/>
  <c r="G39"/>
  <c r="F39"/>
  <c r="G24" i="13"/>
  <c r="BA21"/>
  <c r="BA13"/>
  <c r="BA11"/>
  <c r="G9"/>
  <c r="G12"/>
  <c r="G14"/>
  <c r="G16"/>
  <c r="G8"/>
  <c r="I9"/>
  <c r="I12"/>
  <c r="I14"/>
  <c r="I16"/>
  <c r="I8"/>
  <c r="K9"/>
  <c r="K12"/>
  <c r="K14"/>
  <c r="K16"/>
  <c r="K8"/>
  <c r="M9"/>
  <c r="M12"/>
  <c r="M14"/>
  <c r="M16"/>
  <c r="M8"/>
  <c r="O9"/>
  <c r="O12"/>
  <c r="O14"/>
  <c r="O16"/>
  <c r="O8"/>
  <c r="Q9"/>
  <c r="Q12"/>
  <c r="Q14"/>
  <c r="Q16"/>
  <c r="Q8"/>
  <c r="V9"/>
  <c r="V12"/>
  <c r="V14"/>
  <c r="V16"/>
  <c r="V8"/>
  <c r="G19"/>
  <c r="G20"/>
  <c r="G22"/>
  <c r="G18"/>
  <c r="I19"/>
  <c r="I20"/>
  <c r="I22"/>
  <c r="I18"/>
  <c r="K19"/>
  <c r="K20"/>
  <c r="K22"/>
  <c r="K18"/>
  <c r="M19"/>
  <c r="M20"/>
  <c r="M22"/>
  <c r="M18"/>
  <c r="O19"/>
  <c r="O20"/>
  <c r="O22"/>
  <c r="O18"/>
  <c r="Q19"/>
  <c r="Q20"/>
  <c r="Q22"/>
  <c r="Q18"/>
  <c r="V19"/>
  <c r="V20"/>
  <c r="V22"/>
  <c r="V18"/>
  <c r="AE24"/>
  <c r="AF24"/>
  <c r="G40" i="12"/>
  <c r="BA30"/>
  <c r="BA27"/>
  <c r="BA24"/>
  <c r="BA12"/>
  <c r="BA10"/>
  <c r="G9"/>
  <c r="G11"/>
  <c r="G13"/>
  <c r="G16"/>
  <c r="G17"/>
  <c r="G18"/>
  <c r="G19"/>
  <c r="G20"/>
  <c r="G8"/>
  <c r="I9"/>
  <c r="I11"/>
  <c r="I13"/>
  <c r="I16"/>
  <c r="I17"/>
  <c r="I18"/>
  <c r="I19"/>
  <c r="I20"/>
  <c r="I8"/>
  <c r="K9"/>
  <c r="K11"/>
  <c r="K13"/>
  <c r="K16"/>
  <c r="K17"/>
  <c r="K18"/>
  <c r="K19"/>
  <c r="K20"/>
  <c r="K8"/>
  <c r="M9"/>
  <c r="M11"/>
  <c r="M13"/>
  <c r="M16"/>
  <c r="M17"/>
  <c r="M18"/>
  <c r="M19"/>
  <c r="M20"/>
  <c r="M8"/>
  <c r="O9"/>
  <c r="O11"/>
  <c r="O13"/>
  <c r="O16"/>
  <c r="O17"/>
  <c r="O18"/>
  <c r="O19"/>
  <c r="O20"/>
  <c r="O8"/>
  <c r="Q9"/>
  <c r="Q11"/>
  <c r="Q13"/>
  <c r="Q16"/>
  <c r="Q17"/>
  <c r="Q18"/>
  <c r="Q19"/>
  <c r="Q20"/>
  <c r="Q8"/>
  <c r="V9"/>
  <c r="V11"/>
  <c r="V13"/>
  <c r="V16"/>
  <c r="V17"/>
  <c r="V18"/>
  <c r="V19"/>
  <c r="V20"/>
  <c r="V8"/>
  <c r="G23"/>
  <c r="G25"/>
  <c r="G26"/>
  <c r="G22"/>
  <c r="I23"/>
  <c r="I25"/>
  <c r="I26"/>
  <c r="I22"/>
  <c r="K23"/>
  <c r="K25"/>
  <c r="K26"/>
  <c r="K22"/>
  <c r="M23"/>
  <c r="M25"/>
  <c r="M26"/>
  <c r="M22"/>
  <c r="O23"/>
  <c r="O25"/>
  <c r="O26"/>
  <c r="O22"/>
  <c r="Q23"/>
  <c r="Q25"/>
  <c r="Q26"/>
  <c r="Q22"/>
  <c r="V23"/>
  <c r="V25"/>
  <c r="V26"/>
  <c r="V22"/>
  <c r="G29"/>
  <c r="G31"/>
  <c r="G33"/>
  <c r="G34"/>
  <c r="G35"/>
  <c r="G28"/>
  <c r="I29"/>
  <c r="I31"/>
  <c r="I33"/>
  <c r="I34"/>
  <c r="I35"/>
  <c r="I28"/>
  <c r="K29"/>
  <c r="K31"/>
  <c r="K33"/>
  <c r="K34"/>
  <c r="K35"/>
  <c r="K28"/>
  <c r="M29"/>
  <c r="M31"/>
  <c r="M33"/>
  <c r="M34"/>
  <c r="M35"/>
  <c r="M28"/>
  <c r="O29"/>
  <c r="O31"/>
  <c r="O33"/>
  <c r="O34"/>
  <c r="O35"/>
  <c r="O28"/>
  <c r="Q29"/>
  <c r="Q31"/>
  <c r="Q33"/>
  <c r="Q34"/>
  <c r="Q35"/>
  <c r="Q28"/>
  <c r="V29"/>
  <c r="V31"/>
  <c r="V33"/>
  <c r="V34"/>
  <c r="V35"/>
  <c r="V28"/>
  <c r="G37"/>
  <c r="G36"/>
  <c r="I37"/>
  <c r="I36"/>
  <c r="K37"/>
  <c r="K36"/>
  <c r="M37"/>
  <c r="M36"/>
  <c r="O37"/>
  <c r="O36"/>
  <c r="Q37"/>
  <c r="Q36"/>
  <c r="V37"/>
  <c r="V36"/>
  <c r="AE40"/>
  <c r="AF40"/>
  <c r="I20" i="1"/>
  <c r="I19"/>
  <c r="I18"/>
  <c r="I17"/>
  <c r="I16"/>
  <c r="I57"/>
  <c r="J51"/>
  <c r="J52"/>
  <c r="J53"/>
  <c r="J54"/>
  <c r="J55"/>
  <c r="J56"/>
  <c r="J57"/>
  <c r="F44"/>
  <c r="G23"/>
  <c r="A23"/>
  <c r="G24"/>
  <c r="G44"/>
  <c r="G25"/>
  <c r="A25"/>
  <c r="G26"/>
  <c r="A27"/>
  <c r="G29"/>
  <c r="A29"/>
  <c r="G28"/>
  <c r="G27"/>
  <c r="A26"/>
  <c r="A24"/>
  <c r="H39"/>
  <c r="H44"/>
  <c r="I39"/>
  <c r="I44"/>
  <c r="J39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<sst xmlns="http://schemas.openxmlformats.org/spreadsheetml/2006/main" count="416" uniqueCount="183">
  <si>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</si>
  <si>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</si>
  <si>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</si>
  <si>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</si>
  <si>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</si>
  <si>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</si>
  <si>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</si>
  <si>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</si>
  <si>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</si>
  <si>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</si>
  <si>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</si>
  <si>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</si>
  <si>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</si>
  <si>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</si>
  <si>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</si>
  <si>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</si>
  <si>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</si>
  <si>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</si>
  <si>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</si>
  <si>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</si>
  <si>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</si>
  <si>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</si>
  <si>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</si>
  <si>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</si>
  <si>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</si>
  <si>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</si>
  <si>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</si>
  <si>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</si>
  <si>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</si>
  <si>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</si>
  <si>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</si>
  <si>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</si>
  <si>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</si>
  <si>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</si>
  <si>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</si>
  <si>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</si>
  <si>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</si>
  <si>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</si>
  <si>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</si>
  <si>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</si>
  <si>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</si>
  <si>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</si>
  <si>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</si>
  <si>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</si>
  <si>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2020</t>
  </si>
  <si>
    <t>Opravy MK Maršovice</t>
  </si>
  <si>
    <t>Stavba</t>
  </si>
  <si>
    <t>Stavební objekt</t>
  </si>
  <si>
    <t>1</t>
  </si>
  <si>
    <t>Opravy MK</t>
  </si>
  <si>
    <t>Rozpočet</t>
  </si>
  <si>
    <t>2</t>
  </si>
  <si>
    <t>Vedlejší a ostatní náklady</t>
  </si>
  <si>
    <t>Celkem za stavbu</t>
  </si>
  <si>
    <t>CZK</t>
  </si>
  <si>
    <t>Rekapitulace dílů</t>
  </si>
  <si>
    <t>Typ dílu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</si>
  <si>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</si>
  <si>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</si>
  <si>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</si>
  <si>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</si>
  <si>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</si>
  <si>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</si>
  <si>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</si>
  <si>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</si>
  <si>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</si>
  <si>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</si>
  <si>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</si>
  <si>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</si>
  <si>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</si>
  <si>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</si>
  <si>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</si>
  <si>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</si>
  <si>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</si>
  <si>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</si>
  <si>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</si>
  <si>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</si>
  <si>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</si>
  <si>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</si>
  <si>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</si>
  <si>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</si>
  <si>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</si>
  <si>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</si>
  <si>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</si>
  <si>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</si>
  <si>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</si>
  <si>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</si>
  <si>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</si>
  <si>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</si>
  <si>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</si>
  <si>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</si>
  <si>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</si>
  <si>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</si>
  <si>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</si>
  <si>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</si>
  <si>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566111123R00</t>
  </si>
  <si>
    <t>Recyklace asfaltových vrstev za studena tloušťky do 200 mm, plochy do 5000 m2</t>
  </si>
  <si>
    <t>m2</t>
  </si>
  <si>
    <t>822-1</t>
  </si>
  <si>
    <t>RTS 20/ II</t>
  </si>
  <si>
    <t>Práce</t>
  </si>
  <si>
    <t>POL1_</t>
  </si>
  <si>
    <t>První pojezd recykleru - oddělení a předrcení. Druhý pojezd recykleru - mísení, rozhrnutí a předhutnění. Nivelace grejdrem. Finální zhutnění válcem.</t>
  </si>
  <si>
    <t>SPI</t>
  </si>
  <si>
    <t>566111221R00</t>
  </si>
  <si>
    <t>Recyklace asfaltových vrstev za studena příplatek za rozprostření sypkého pojiva na recyklovanou plochu,  , bez dodávky pojiva</t>
  </si>
  <si>
    <t>569621116R00</t>
  </si>
  <si>
    <t>Zpevnění krajnic nebo komunikací pro pěší recyklátem asfaltovým, tloušťky 10 cm</t>
  </si>
  <si>
    <t>s rozprostřením a zhutněním</t>
  </si>
  <si>
    <t>krajnice : 500*2*0,25</t>
  </si>
  <si>
    <t>VV</t>
  </si>
  <si>
    <t>573211112R00</t>
  </si>
  <si>
    <t>Postřik živičný spojovací bez posypu kamenivem z asfaltu silničního, v množství 0,2 kg/m2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</si>
  <si>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</si>
  <si>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</si>
  <si>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</si>
  <si>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</si>
  <si>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01</t>
  </si>
  <si>
    <t>Asfaltová zálivka svislých styků mezi novými povrchy vozovky a ostatními konstrukcemi a prvky</t>
  </si>
  <si>
    <t>soubor</t>
  </si>
  <si>
    <t>Vlastní</t>
  </si>
  <si>
    <t>Indiv</t>
  </si>
  <si>
    <t>58521130R</t>
  </si>
  <si>
    <t>cement portlandský třída pevnosti 42,5; počáteční pevnost R - vysoká; VL</t>
  </si>
  <si>
    <t>t</t>
  </si>
  <si>
    <t>SPCM</t>
  </si>
  <si>
    <t>Specifikace</t>
  </si>
  <si>
    <t>POL3_</t>
  </si>
  <si>
    <t>4 % : 2150*0,2*1,2*0,04</t>
  </si>
  <si>
    <t>899331111R00</t>
  </si>
  <si>
    <t>Výšková úprava uličního vstupu nebo vpustě do 20 cm zvýšením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</si>
  <si>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</si>
  <si>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</si>
  <si>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02</t>
  </si>
  <si>
    <t>Demontáž stávající uliční vpustí včetně odvozu a likvidace</t>
  </si>
  <si>
    <t>894411020RAF</t>
  </si>
  <si>
    <t>Šachty z betonových dílců vpusť uliční z dílců DN 450_x000D_
 s kalovým košem, hloubka 1,59 m, s výtokem DN 150, litinová mříž 500 x 500 mm 40 t</t>
  </si>
  <si>
    <t>AP-HSV</t>
  </si>
  <si>
    <t>Agregovaná položka</t>
  </si>
  <si>
    <t>POL2_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</si>
  <si>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</si>
  <si>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</si>
  <si>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obrubníku stojatého, s boční opěrou z betonu prostého, do lože z betonu prostého C 12/15</t>
  </si>
  <si>
    <t>m</t>
  </si>
  <si>
    <t>se zatřením lože, s vyplněním a zatřením spár cementovou maltou. S dodáním hmot pro lože tl. 80-100 mm.</t>
  </si>
  <si>
    <t>919735112R00</t>
  </si>
  <si>
    <t>Řezání stávajících krytů nebo podkladů živičných, hloubky přes 50 do 100 mm</t>
  </si>
  <si>
    <t>včetně spotřeby vody</t>
  </si>
  <si>
    <t>03</t>
  </si>
  <si>
    <t>Úprava terénu a konstrukcí kolem nových obrubníků do původního stavu, doplnění prosívkou</t>
  </si>
  <si>
    <t>59217490R</t>
  </si>
  <si>
    <t>obrubník silniční nájezdový; materiál beton; l = 1000,0 mm; š = 150,0 mm; h = 150,0 mm; barva šedá</t>
  </si>
  <si>
    <t>04</t>
  </si>
  <si>
    <t>Provedení zkoušky zhutnění obou asfaltových vrstev, nutnost dodržet požadavky PD</t>
  </si>
  <si>
    <t>R-položka</t>
  </si>
  <si>
    <t>POL12_1</t>
  </si>
  <si>
    <t>998225111R00</t>
  </si>
  <si>
    <t>Přesun hmot komunikací a letišť, kryt živičný jakékoliv délky objektu</t>
  </si>
  <si>
    <t>vodorovně do 200 m</t>
  </si>
  <si>
    <t>SUM</t>
  </si>
  <si>
    <t>END</t>
  </si>
  <si>
    <t>005111020R</t>
  </si>
  <si>
    <t>Vytyčení stavby</t>
  </si>
  <si>
    <t>Soubor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</si>
  <si>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</si>
  <si>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</si>
  <si>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</si>
  <si>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</si>
  <si>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</si>
  <si>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</si>
  <si>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</si>
  <si>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</si>
  <si>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</si>
  <si>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</si>
  <si>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00521 R</t>
  </si>
  <si>
    <t>Staveniště</t>
  </si>
  <si>
    <t>Náklady spojené s provozem staveniště, které vzniknou dodavateli podle podmínek smlouvy.</t>
  </si>
  <si>
    <t>Komplet laboratorních zkoušek pro recyklaci za studena (diagnostika, průkazní zkoušky...)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</si>
  <si>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</si>
  <si>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</si>
  <si>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</si>
  <si>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Zaměření skutečného provedení do DTM dle vyjádření města NMNM</t>
  </si>
  <si>
    <t>Geodetické zaměření rohů stavby, stabilizace bodů a sestavení laviček.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</si>
</sst>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abSelected="1" topLeftCell="B13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SUMIF(F51:F56,A16,I51:I56)+SUMIF(F51:F56,"PSU",I51:I56)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SUMIF(F51:F56,A17,I51:I56)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SUMIF(F51:F56,A18,I51:I56)</f>
        <v>0</v>
      </c>
      <c r="J18" s="189"/>
    </row>
    <row r="19" spans="1:10" ht="23.25" customHeight="1">
      <c r="A19" s="138" t="s">
        <v>65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SUMIF(F51:F56,A19,I51:I56)</f>
        <v>0</v>
      </c>
      <c r="J19" s="189"/>
    </row>
    <row r="20" spans="1:10" ht="23.25" customHeight="1">
      <c r="A20" s="138" t="s">
        <v>66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SUMIF(F51:F56,A20,I51:I56)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0"/>
      <c r="D39" s="180"/>
      <c r="E39" s="180"/>
      <c r="F39" s="99">
        <f ca="1">'1 1 Pol'!AE40+'1 2 Pol'!AE24</f>
        <v>0</v>
      </c>
      <c r="G39" s="100">
        <f ca="1">'1 1 Pol'!AF40+'1 2 Pol'!AF24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4" t="s">
        <v>47</v>
      </c>
      <c r="D40" s="184"/>
      <c r="E40" s="184"/>
      <c r="F40" s="104"/>
      <c r="G40" s="105"/>
      <c r="H40" s="105">
        <f ca="1">(F40*SazbaDPH1/100)+(G40*SazbaDPH2/100)</f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4" t="s">
        <v>49</v>
      </c>
      <c r="D41" s="184"/>
      <c r="E41" s="184"/>
      <c r="F41" s="104">
        <f ca="1">'1 1 Pol'!AE40+'1 2 Pol'!AE24</f>
        <v>0</v>
      </c>
      <c r="G41" s="105">
        <f ca="1">'1 1 Pol'!AF40+'1 2 Pol'!AF24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customHeight="1">
      <c r="A42" s="88">
        <v>3</v>
      </c>
      <c r="B42" s="107" t="s">
        <v>48</v>
      </c>
      <c r="C42" s="180" t="s">
        <v>50</v>
      </c>
      <c r="D42" s="180"/>
      <c r="E42" s="180"/>
      <c r="F42" s="108">
        <f ca="1">'1 1 Pol'!AE40</f>
        <v>0</v>
      </c>
      <c r="G42" s="101">
        <f ca="1">'1 1 Pol'!AF40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customHeight="1">
      <c r="A43" s="88">
        <v>3</v>
      </c>
      <c r="B43" s="107" t="s">
        <v>51</v>
      </c>
      <c r="C43" s="180" t="s">
        <v>52</v>
      </c>
      <c r="D43" s="180"/>
      <c r="E43" s="180"/>
      <c r="F43" s="108">
        <f ca="1">'1 2 Pol'!AE24</f>
        <v>0</v>
      </c>
      <c r="G43" s="101">
        <f ca="1">'1 2 Pol'!AF24</f>
        <v>0</v>
      </c>
      <c r="H43" s="101">
        <f ca="1">(F43*SazbaDPH1/100)+(G43*SazbaDPH2/100)</f>
        <v>0</v>
      </c>
      <c r="I43" s="101">
        <f>F43+G43+H43</f>
        <v>0</v>
      </c>
      <c r="J43" s="102" t="str">
        <f ca="1">IF(CenaCelkemVypocet=0,"",I43/CenaCelkemVypocet*100)</f>
        <v/>
      </c>
    </row>
    <row r="44" spans="1:10" ht="25.5" customHeight="1">
      <c r="A44" s="88"/>
      <c r="B44" s="181" t="s">
        <v>53</v>
      </c>
      <c r="C44" s="182"/>
      <c r="D44" s="182"/>
      <c r="E44" s="183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45">
      <c r="B48" s="120" t="s">
        <v>55</v>
      </c>
    </row>
    <row r="50" spans="1:10" ht="25.5" customHeight="1">
      <c r="A50" s="122"/>
      <c r="B50" s="125" t="s">
        <v>17</v>
      </c>
      <c r="C50" s="125" t="s">
        <v>5</v>
      </c>
      <c r="D50" s="126"/>
      <c r="E50" s="126"/>
      <c r="F50" s="127" t="s">
        <v>56</v>
      </c>
      <c r="G50" s="127"/>
      <c r="H50" s="127"/>
      <c r="I50" s="127" t="s">
        <v>29</v>
      </c>
      <c r="J50" s="127" t="s">
        <v>0</v>
      </c>
    </row>
    <row r="51" spans="1:10" ht="36.75" customHeight="1">
      <c r="A51" s="123"/>
      <c r="B51" s="128" t="s">
        <v>57</v>
      </c>
      <c r="C51" s="178" t="s">
        <v>58</v>
      </c>
      <c r="D51" s="179"/>
      <c r="E51" s="179"/>
      <c r="F51" s="134" t="s">
        <v>24</v>
      </c>
      <c r="G51" s="135"/>
      <c r="H51" s="135"/>
      <c r="I51" s="135">
        <f ca="1">'1 1 Pol'!G8</f>
        <v>0</v>
      </c>
      <c r="J51" s="132" t="str">
        <f>IF(I57=0,"",I51/I57*100)</f>
        <v/>
      </c>
    </row>
    <row r="52" spans="1:10" ht="36.75" customHeight="1">
      <c r="A52" s="123"/>
      <c r="B52" s="128" t="s">
        <v>59</v>
      </c>
      <c r="C52" s="178" t="s">
        <v>60</v>
      </c>
      <c r="D52" s="179"/>
      <c r="E52" s="179"/>
      <c r="F52" s="134" t="s">
        <v>24</v>
      </c>
      <c r="G52" s="135"/>
      <c r="H52" s="135"/>
      <c r="I52" s="135">
        <f ca="1">'1 1 Pol'!G22</f>
        <v>0</v>
      </c>
      <c r="J52" s="132" t="str">
        <f>IF(I57=0,"",I52/I57*100)</f>
        <v/>
      </c>
    </row>
    <row r="53" spans="1:10" ht="36.75" customHeight="1">
      <c r="A53" s="123"/>
      <c r="B53" s="128" t="s">
        <v>61</v>
      </c>
      <c r="C53" s="178" t="s">
        <v>62</v>
      </c>
      <c r="D53" s="179"/>
      <c r="E53" s="179"/>
      <c r="F53" s="134" t="s">
        <v>24</v>
      </c>
      <c r="G53" s="135"/>
      <c r="H53" s="135"/>
      <c r="I53" s="135">
        <f ca="1">'1 1 Pol'!G28</f>
        <v>0</v>
      </c>
      <c r="J53" s="132" t="str">
        <f>IF(I57=0,"",I53/I57*100)</f>
        <v/>
      </c>
    </row>
    <row r="54" spans="1:10" ht="36.75" customHeight="1">
      <c r="A54" s="123"/>
      <c r="B54" s="128" t="s">
        <v>63</v>
      </c>
      <c r="C54" s="178" t="s">
        <v>64</v>
      </c>
      <c r="D54" s="179"/>
      <c r="E54" s="179"/>
      <c r="F54" s="134" t="s">
        <v>24</v>
      </c>
      <c r="G54" s="135"/>
      <c r="H54" s="135"/>
      <c r="I54" s="135">
        <f ca="1">'1 1 Pol'!G36</f>
        <v>0</v>
      </c>
      <c r="J54" s="132" t="str">
        <f>IF(I57=0,"",I54/I57*100)</f>
        <v/>
      </c>
    </row>
    <row r="55" spans="1:10" ht="36.75" customHeight="1">
      <c r="A55" s="123"/>
      <c r="B55" s="128" t="s">
        <v>65</v>
      </c>
      <c r="C55" s="178" t="s">
        <v>27</v>
      </c>
      <c r="D55" s="179"/>
      <c r="E55" s="179"/>
      <c r="F55" s="134" t="s">
        <v>65</v>
      </c>
      <c r="G55" s="135"/>
      <c r="H55" s="135"/>
      <c r="I55" s="135">
        <f ca="1">'1 2 Pol'!G8</f>
        <v>0</v>
      </c>
      <c r="J55" s="132" t="str">
        <f>IF(I57=0,"",I55/I57*100)</f>
        <v/>
      </c>
    </row>
    <row r="56" spans="1:10" ht="36.75" customHeight="1">
      <c r="A56" s="123"/>
      <c r="B56" s="128" t="s">
        <v>66</v>
      </c>
      <c r="C56" s="178" t="s">
        <v>28</v>
      </c>
      <c r="D56" s="179"/>
      <c r="E56" s="179"/>
      <c r="F56" s="134" t="s">
        <v>66</v>
      </c>
      <c r="G56" s="135"/>
      <c r="H56" s="135"/>
      <c r="I56" s="135">
        <f ca="1">'1 2 Pol'!G18</f>
        <v>0</v>
      </c>
      <c r="J56" s="132" t="str">
        <f>IF(I57=0,"",I56/I57*100)</f>
        <v/>
      </c>
    </row>
    <row r="57" spans="1:10" ht="25.5" customHeight="1">
      <c r="A57" s="124"/>
      <c r="B57" s="129" t="s">
        <v>1</v>
      </c>
      <c r="C57" s="130"/>
      <c r="D57" s="131"/>
      <c r="E57" s="131"/>
      <c r="F57" s="136"/>
      <c r="G57" s="137"/>
      <c r="H57" s="137"/>
      <c r="I57" s="137">
        <f>SUM(I51:I56)</f>
        <v>0</v>
      </c>
      <c r="J57" s="133">
        <f>SUM(J51:J56)</f>
        <v>0</v>
      </c>
    </row>
    <row r="58" spans="1:10">
      <c r="F58" s="86"/>
      <c r="G58" s="86"/>
      <c r="H58" s="86"/>
      <c r="I58" s="86"/>
      <c r="J58" s="87"/>
    </row>
    <row r="59" spans="1:10">
      <c r="F59" s="86"/>
      <c r="G59" s="86"/>
      <c r="H59" s="86"/>
      <c r="I59" s="86"/>
      <c r="J59" s="87"/>
    </row>
    <row r="60" spans="1:10">
      <c r="F60" s="86"/>
      <c r="G60" s="86"/>
      <c r="H60" s="86"/>
      <c r="I60" s="86"/>
      <c r="J60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C53:E53"/>
    <mergeCell ref="C54:E54"/>
    <mergeCell ref="C55:E55"/>
    <mergeCell ref="C56:E56"/>
    <mergeCell ref="C43:E43"/>
    <mergeCell ref="B44:E44"/>
    <mergeCell ref="C51:E51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67</v>
      </c>
      <c r="B1" s="235"/>
      <c r="C1" s="235"/>
      <c r="D1" s="235"/>
      <c r="E1" s="235"/>
      <c r="F1" s="235"/>
      <c r="G1" s="235"/>
      <c r="AG1" t="s">
        <v>68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69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69</v>
      </c>
      <c r="AG3" t="s">
        <v>70</v>
      </c>
    </row>
    <row r="4" spans="1:60" ht="25" customHeight="1">
      <c r="A4" s="140" t="s">
        <v>9</v>
      </c>
      <c r="B4" s="141" t="s">
        <v>48</v>
      </c>
      <c r="C4" s="239" t="s">
        <v>50</v>
      </c>
      <c r="D4" s="240"/>
      <c r="E4" s="240"/>
      <c r="F4" s="240"/>
      <c r="G4" s="241"/>
      <c r="AG4" t="s">
        <v>71</v>
      </c>
    </row>
    <row r="5" spans="1:60">
      <c r="D5" s="10"/>
    </row>
    <row r="6" spans="1:60" ht="37.299999999999997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2" t="s">
        <v>77</v>
      </c>
      <c r="G6" s="142" t="s">
        <v>29</v>
      </c>
      <c r="H6" s="145" t="s">
        <v>30</v>
      </c>
      <c r="I6" s="145" t="s">
        <v>78</v>
      </c>
      <c r="J6" s="145" t="s">
        <v>31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93</v>
      </c>
      <c r="B8" s="150" t="s">
        <v>57</v>
      </c>
      <c r="C8" s="172" t="s">
        <v>58</v>
      </c>
      <c r="D8" s="159"/>
      <c r="E8" s="160"/>
      <c r="F8" s="161"/>
      <c r="G8" s="161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1"/>
      <c r="O8" s="161">
        <f>SUM(O9:O21)</f>
        <v>628.74999999999989</v>
      </c>
      <c r="P8" s="161"/>
      <c r="Q8" s="161">
        <f>SUM(Q9:Q21)</f>
        <v>0</v>
      </c>
      <c r="R8" s="161"/>
      <c r="S8" s="161"/>
      <c r="T8" s="162"/>
      <c r="U8" s="158"/>
      <c r="V8" s="158">
        <f>SUM(V9:V21)</f>
        <v>359.73</v>
      </c>
      <c r="W8" s="158"/>
      <c r="X8" s="158"/>
      <c r="AG8" t="s">
        <v>94</v>
      </c>
    </row>
    <row r="9" spans="1:60" outlineLevel="1">
      <c r="A9" s="163">
        <v>1</v>
      </c>
      <c r="B9" s="164" t="s">
        <v>95</v>
      </c>
      <c r="C9" s="173" t="s">
        <v>96</v>
      </c>
      <c r="D9" s="165" t="s">
        <v>97</v>
      </c>
      <c r="E9" s="166">
        <v>2150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98</v>
      </c>
      <c r="S9" s="168" t="s">
        <v>99</v>
      </c>
      <c r="T9" s="169" t="s">
        <v>99</v>
      </c>
      <c r="U9" s="155">
        <v>1.0500000000000001E-2</v>
      </c>
      <c r="V9" s="155">
        <f>ROUND(E9*U9,2)</f>
        <v>22.58</v>
      </c>
      <c r="W9" s="155"/>
      <c r="X9" s="155" t="s">
        <v>100</v>
      </c>
      <c r="Y9" s="146"/>
      <c r="Z9" s="146"/>
      <c r="AA9" s="146"/>
      <c r="AB9" s="146"/>
      <c r="AC9" s="146"/>
      <c r="AD9" s="146"/>
      <c r="AE9" s="146"/>
      <c r="AF9" s="146"/>
      <c r="AG9" s="146" t="s">
        <v>101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102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103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První pojezd recykleru - oddělení a předrcení. Druhý pojezd recykleru - mísení, rozhrnutí a předhutnění. Nivelace grejdrem. Finální zhutnění válcem.</v>
      </c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2</v>
      </c>
      <c r="B11" s="164" t="s">
        <v>104</v>
      </c>
      <c r="C11" s="173" t="s">
        <v>105</v>
      </c>
      <c r="D11" s="165" t="s">
        <v>97</v>
      </c>
      <c r="E11" s="166">
        <v>2150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 t="s">
        <v>98</v>
      </c>
      <c r="S11" s="168" t="s">
        <v>99</v>
      </c>
      <c r="T11" s="169" t="s">
        <v>99</v>
      </c>
      <c r="U11" s="155">
        <v>3.0000000000000001E-3</v>
      </c>
      <c r="V11" s="155">
        <f>ROUND(E11*U11,2)</f>
        <v>6.45</v>
      </c>
      <c r="W11" s="155"/>
      <c r="X11" s="155" t="s">
        <v>100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3" t="s">
        <v>102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103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První pojezd recykleru - oddělení a předrcení. Druhý pojezd recykleru - mísení, rozhrnutí a předhutnění. Nivelace grejdrem. Finální zhutnění válcem.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106</v>
      </c>
      <c r="C13" s="173" t="s">
        <v>107</v>
      </c>
      <c r="D13" s="165" t="s">
        <v>97</v>
      </c>
      <c r="E13" s="166">
        <v>250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0.19694999999999999</v>
      </c>
      <c r="O13" s="168">
        <f>ROUND(E13*N13,2)</f>
        <v>49.24</v>
      </c>
      <c r="P13" s="168">
        <v>0</v>
      </c>
      <c r="Q13" s="168">
        <f>ROUND(E13*P13,2)</f>
        <v>0</v>
      </c>
      <c r="R13" s="168" t="s">
        <v>98</v>
      </c>
      <c r="S13" s="168" t="s">
        <v>99</v>
      </c>
      <c r="T13" s="169" t="s">
        <v>99</v>
      </c>
      <c r="U13" s="155">
        <v>0.05</v>
      </c>
      <c r="V13" s="155">
        <f>ROUND(E13*U13,2)</f>
        <v>12.5</v>
      </c>
      <c r="W13" s="155"/>
      <c r="X13" s="155" t="s">
        <v>100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33" t="s">
        <v>108</v>
      </c>
      <c r="D14" s="234"/>
      <c r="E14" s="234"/>
      <c r="F14" s="234"/>
      <c r="G14" s="23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103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74" t="s">
        <v>109</v>
      </c>
      <c r="D15" s="156"/>
      <c r="E15" s="157">
        <v>250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110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111</v>
      </c>
      <c r="C16" s="173" t="s">
        <v>112</v>
      </c>
      <c r="D16" s="165" t="s">
        <v>97</v>
      </c>
      <c r="E16" s="166">
        <v>4300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3.1E-4</v>
      </c>
      <c r="O16" s="168">
        <f>ROUND(E16*N16,2)</f>
        <v>1.33</v>
      </c>
      <c r="P16" s="168">
        <v>0</v>
      </c>
      <c r="Q16" s="168">
        <f>ROUND(E16*P16,2)</f>
        <v>0</v>
      </c>
      <c r="R16" s="168" t="s">
        <v>98</v>
      </c>
      <c r="S16" s="168" t="s">
        <v>99</v>
      </c>
      <c r="T16" s="169" t="s">
        <v>99</v>
      </c>
      <c r="U16" s="155">
        <v>2E-3</v>
      </c>
      <c r="V16" s="155">
        <f>ROUND(E16*U16,2)</f>
        <v>8.6</v>
      </c>
      <c r="W16" s="155"/>
      <c r="X16" s="155" t="s">
        <v>100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0.6" outlineLevel="1">
      <c r="A17" s="163">
        <v>5</v>
      </c>
      <c r="B17" s="164" t="s">
        <v>113</v>
      </c>
      <c r="C17" s="173" t="s">
        <v>114</v>
      </c>
      <c r="D17" s="165" t="s">
        <v>97</v>
      </c>
      <c r="E17" s="166">
        <v>2150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0.12966</v>
      </c>
      <c r="O17" s="168">
        <f>ROUND(E17*N17,2)</f>
        <v>278.77</v>
      </c>
      <c r="P17" s="168">
        <v>0</v>
      </c>
      <c r="Q17" s="168">
        <f>ROUND(E17*P17,2)</f>
        <v>0</v>
      </c>
      <c r="R17" s="168" t="s">
        <v>98</v>
      </c>
      <c r="S17" s="168" t="s">
        <v>99</v>
      </c>
      <c r="T17" s="169" t="s">
        <v>99</v>
      </c>
      <c r="U17" s="155">
        <v>7.1999999999999995E-2</v>
      </c>
      <c r="V17" s="155">
        <f>ROUND(E17*U17,2)</f>
        <v>154.80000000000001</v>
      </c>
      <c r="W17" s="155"/>
      <c r="X17" s="155" t="s">
        <v>100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0.6" outlineLevel="1">
      <c r="A18" s="163">
        <v>6</v>
      </c>
      <c r="B18" s="164" t="s">
        <v>115</v>
      </c>
      <c r="C18" s="173" t="s">
        <v>116</v>
      </c>
      <c r="D18" s="165" t="s">
        <v>97</v>
      </c>
      <c r="E18" s="166">
        <v>2150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0.12966</v>
      </c>
      <c r="O18" s="168">
        <f>ROUND(E18*N18,2)</f>
        <v>278.77</v>
      </c>
      <c r="P18" s="168">
        <v>0</v>
      </c>
      <c r="Q18" s="168">
        <f>ROUND(E18*P18,2)</f>
        <v>0</v>
      </c>
      <c r="R18" s="168" t="s">
        <v>98</v>
      </c>
      <c r="S18" s="168" t="s">
        <v>99</v>
      </c>
      <c r="T18" s="169" t="s">
        <v>99</v>
      </c>
      <c r="U18" s="155">
        <v>7.1999999999999995E-2</v>
      </c>
      <c r="V18" s="155">
        <f>ROUND(E18*U18,2)</f>
        <v>154.80000000000001</v>
      </c>
      <c r="W18" s="155"/>
      <c r="X18" s="155" t="s">
        <v>100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63">
        <v>7</v>
      </c>
      <c r="B19" s="164" t="s">
        <v>117</v>
      </c>
      <c r="C19" s="173" t="s">
        <v>118</v>
      </c>
      <c r="D19" s="165" t="s">
        <v>119</v>
      </c>
      <c r="E19" s="166">
        <v>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/>
      <c r="S19" s="168" t="s">
        <v>120</v>
      </c>
      <c r="T19" s="169" t="s">
        <v>121</v>
      </c>
      <c r="U19" s="155">
        <v>0</v>
      </c>
      <c r="V19" s="155">
        <f>ROUND(E19*U19,2)</f>
        <v>0</v>
      </c>
      <c r="W19" s="155"/>
      <c r="X19" s="155" t="s">
        <v>100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8</v>
      </c>
      <c r="B20" s="164" t="s">
        <v>122</v>
      </c>
      <c r="C20" s="173" t="s">
        <v>123</v>
      </c>
      <c r="D20" s="165" t="s">
        <v>124</v>
      </c>
      <c r="E20" s="166">
        <v>20.64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1</v>
      </c>
      <c r="O20" s="168">
        <f>ROUND(E20*N20,2)</f>
        <v>20.64</v>
      </c>
      <c r="P20" s="168">
        <v>0</v>
      </c>
      <c r="Q20" s="168">
        <f>ROUND(E20*P20,2)</f>
        <v>0</v>
      </c>
      <c r="R20" s="168" t="s">
        <v>125</v>
      </c>
      <c r="S20" s="168" t="s">
        <v>99</v>
      </c>
      <c r="T20" s="169" t="s">
        <v>99</v>
      </c>
      <c r="U20" s="155">
        <v>0</v>
      </c>
      <c r="V20" s="155">
        <f>ROUND(E20*U20,2)</f>
        <v>0</v>
      </c>
      <c r="W20" s="155"/>
      <c r="X20" s="155" t="s">
        <v>126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127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4" t="s">
        <v>128</v>
      </c>
      <c r="D21" s="156"/>
      <c r="E21" s="157">
        <v>20.64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110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>
      <c r="A22" s="149" t="s">
        <v>93</v>
      </c>
      <c r="B22" s="150" t="s">
        <v>59</v>
      </c>
      <c r="C22" s="172" t="s">
        <v>60</v>
      </c>
      <c r="D22" s="159"/>
      <c r="E22" s="160"/>
      <c r="F22" s="161"/>
      <c r="G22" s="161">
        <f>SUMIF(AG23:AG27,"&lt;&gt;NOR",G23:G27)</f>
        <v>0</v>
      </c>
      <c r="H22" s="161"/>
      <c r="I22" s="161">
        <f>SUM(I23:I27)</f>
        <v>0</v>
      </c>
      <c r="J22" s="161"/>
      <c r="K22" s="161">
        <f>SUM(K23:K27)</f>
        <v>0</v>
      </c>
      <c r="L22" s="161"/>
      <c r="M22" s="161">
        <f>SUM(M23:M27)</f>
        <v>0</v>
      </c>
      <c r="N22" s="161"/>
      <c r="O22" s="161">
        <f>SUM(O23:O27)</f>
        <v>16</v>
      </c>
      <c r="P22" s="161"/>
      <c r="Q22" s="161">
        <f>SUM(Q23:Q27)</f>
        <v>0</v>
      </c>
      <c r="R22" s="161"/>
      <c r="S22" s="161"/>
      <c r="T22" s="162"/>
      <c r="U22" s="158"/>
      <c r="V22" s="158">
        <f>SUM(V23:V27)</f>
        <v>15.27</v>
      </c>
      <c r="W22" s="158"/>
      <c r="X22" s="158"/>
      <c r="AG22" t="s">
        <v>94</v>
      </c>
    </row>
    <row r="23" spans="1:60" outlineLevel="1">
      <c r="A23" s="163">
        <v>9</v>
      </c>
      <c r="B23" s="164" t="s">
        <v>129</v>
      </c>
      <c r="C23" s="173" t="s">
        <v>130</v>
      </c>
      <c r="D23" s="165" t="s">
        <v>131</v>
      </c>
      <c r="E23" s="166">
        <v>4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0.43093999999999999</v>
      </c>
      <c r="O23" s="168">
        <f>ROUND(E23*N23,2)</f>
        <v>1.72</v>
      </c>
      <c r="P23" s="168">
        <v>0</v>
      </c>
      <c r="Q23" s="168">
        <f>ROUND(E23*P23,2)</f>
        <v>0</v>
      </c>
      <c r="R23" s="168" t="s">
        <v>98</v>
      </c>
      <c r="S23" s="168" t="s">
        <v>99</v>
      </c>
      <c r="T23" s="169" t="s">
        <v>99</v>
      </c>
      <c r="U23" s="155">
        <v>3.8170000000000002</v>
      </c>
      <c r="V23" s="155">
        <f>ROUND(E23*U23,2)</f>
        <v>15.27</v>
      </c>
      <c r="W23" s="155"/>
      <c r="X23" s="155" t="s">
        <v>100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1.3" outlineLevel="1">
      <c r="A24" s="153"/>
      <c r="B24" s="154"/>
      <c r="C24" s="233" t="s">
        <v>132</v>
      </c>
      <c r="D24" s="234"/>
      <c r="E24" s="234"/>
      <c r="F24" s="234"/>
      <c r="G24" s="234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103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0" t="str">
        <f>C24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10</v>
      </c>
      <c r="B25" s="164" t="s">
        <v>133</v>
      </c>
      <c r="C25" s="173" t="s">
        <v>134</v>
      </c>
      <c r="D25" s="165" t="s">
        <v>119</v>
      </c>
      <c r="E25" s="166">
        <v>18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/>
      <c r="S25" s="168" t="s">
        <v>120</v>
      </c>
      <c r="T25" s="169" t="s">
        <v>121</v>
      </c>
      <c r="U25" s="155">
        <v>0</v>
      </c>
      <c r="V25" s="155">
        <f>ROUND(E25*U25,2)</f>
        <v>0</v>
      </c>
      <c r="W25" s="155"/>
      <c r="X25" s="155" t="s">
        <v>100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0.6" outlineLevel="1">
      <c r="A26" s="163">
        <v>11</v>
      </c>
      <c r="B26" s="164" t="s">
        <v>135</v>
      </c>
      <c r="C26" s="173" t="s">
        <v>136</v>
      </c>
      <c r="D26" s="165" t="s">
        <v>131</v>
      </c>
      <c r="E26" s="166">
        <v>18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0.79342000000000001</v>
      </c>
      <c r="O26" s="168">
        <f>ROUND(E26*N26,2)</f>
        <v>14.28</v>
      </c>
      <c r="P26" s="168">
        <v>0</v>
      </c>
      <c r="Q26" s="168">
        <f>ROUND(E26*P26,2)</f>
        <v>0</v>
      </c>
      <c r="R26" s="168" t="s">
        <v>137</v>
      </c>
      <c r="S26" s="168" t="s">
        <v>99</v>
      </c>
      <c r="T26" s="169" t="s">
        <v>99</v>
      </c>
      <c r="U26" s="155">
        <v>0</v>
      </c>
      <c r="V26" s="155">
        <f>ROUND(E26*U26,2)</f>
        <v>0</v>
      </c>
      <c r="W26" s="155"/>
      <c r="X26" s="155" t="s">
        <v>138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1" outlineLevel="1">
      <c r="A27" s="153"/>
      <c r="B27" s="154"/>
      <c r="C27" s="233" t="s">
        <v>140</v>
      </c>
      <c r="D27" s="234"/>
      <c r="E27" s="234"/>
      <c r="F27" s="234"/>
      <c r="G27" s="23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103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0" t="str">
        <f>C27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7" s="146"/>
      <c r="BC27" s="146"/>
      <c r="BD27" s="146"/>
      <c r="BE27" s="146"/>
      <c r="BF27" s="146"/>
      <c r="BG27" s="146"/>
      <c r="BH27" s="146"/>
    </row>
    <row r="28" spans="1:60">
      <c r="A28" s="149" t="s">
        <v>93</v>
      </c>
      <c r="B28" s="150" t="s">
        <v>61</v>
      </c>
      <c r="C28" s="172" t="s">
        <v>62</v>
      </c>
      <c r="D28" s="159"/>
      <c r="E28" s="160"/>
      <c r="F28" s="161"/>
      <c r="G28" s="161">
        <f>SUMIF(AG29:AG35,"&lt;&gt;NOR",G29:G35)</f>
        <v>0</v>
      </c>
      <c r="H28" s="161"/>
      <c r="I28" s="161">
        <f>SUM(I29:I35)</f>
        <v>0</v>
      </c>
      <c r="J28" s="161"/>
      <c r="K28" s="161">
        <f>SUM(K29:K35)</f>
        <v>0</v>
      </c>
      <c r="L28" s="161"/>
      <c r="M28" s="161">
        <f>SUM(M29:M35)</f>
        <v>0</v>
      </c>
      <c r="N28" s="161"/>
      <c r="O28" s="161">
        <f>SUM(O29:O35)</f>
        <v>12</v>
      </c>
      <c r="P28" s="161"/>
      <c r="Q28" s="161">
        <f>SUM(Q29:Q35)</f>
        <v>0</v>
      </c>
      <c r="R28" s="161"/>
      <c r="S28" s="161"/>
      <c r="T28" s="162"/>
      <c r="U28" s="158"/>
      <c r="V28" s="158">
        <f>SUM(V29:V35)</f>
        <v>14.969999999999999</v>
      </c>
      <c r="W28" s="158"/>
      <c r="X28" s="158"/>
      <c r="AG28" t="s">
        <v>94</v>
      </c>
    </row>
    <row r="29" spans="1:60" ht="20.6" outlineLevel="1">
      <c r="A29" s="163">
        <v>12</v>
      </c>
      <c r="B29" s="164" t="s">
        <v>141</v>
      </c>
      <c r="C29" s="173" t="s">
        <v>142</v>
      </c>
      <c r="D29" s="165" t="s">
        <v>143</v>
      </c>
      <c r="E29" s="166">
        <v>50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0.188</v>
      </c>
      <c r="O29" s="168">
        <f>ROUND(E29*N29,2)</f>
        <v>9.4</v>
      </c>
      <c r="P29" s="168">
        <v>0</v>
      </c>
      <c r="Q29" s="168">
        <f>ROUND(E29*P29,2)</f>
        <v>0</v>
      </c>
      <c r="R29" s="168" t="s">
        <v>98</v>
      </c>
      <c r="S29" s="168" t="s">
        <v>99</v>
      </c>
      <c r="T29" s="169" t="s">
        <v>99</v>
      </c>
      <c r="U29" s="155">
        <v>0.27200000000000002</v>
      </c>
      <c r="V29" s="155">
        <f>ROUND(E29*U29,2)</f>
        <v>13.6</v>
      </c>
      <c r="W29" s="155"/>
      <c r="X29" s="155" t="s">
        <v>100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233" t="s">
        <v>144</v>
      </c>
      <c r="D30" s="234"/>
      <c r="E30" s="234"/>
      <c r="F30" s="234"/>
      <c r="G30" s="23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103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70" t="str">
        <f>C30</f>
        <v>se zatřením lože, s vyplněním a zatřením spár cementovou maltou. S dodáním hmot pro lože tl. 80-100 mm.</v>
      </c>
      <c r="BB30" s="146"/>
      <c r="BC30" s="146"/>
      <c r="BD30" s="146"/>
      <c r="BE30" s="146"/>
      <c r="BF30" s="146"/>
      <c r="BG30" s="146"/>
      <c r="BH30" s="146"/>
    </row>
    <row r="31" spans="1:60" outlineLevel="1">
      <c r="A31" s="163">
        <v>13</v>
      </c>
      <c r="B31" s="164" t="s">
        <v>145</v>
      </c>
      <c r="C31" s="173" t="s">
        <v>146</v>
      </c>
      <c r="D31" s="165" t="s">
        <v>143</v>
      </c>
      <c r="E31" s="166">
        <v>37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 t="s">
        <v>98</v>
      </c>
      <c r="S31" s="168" t="s">
        <v>99</v>
      </c>
      <c r="T31" s="169" t="s">
        <v>99</v>
      </c>
      <c r="U31" s="155">
        <v>3.6999999999999998E-2</v>
      </c>
      <c r="V31" s="155">
        <f>ROUND(E31*U31,2)</f>
        <v>1.37</v>
      </c>
      <c r="W31" s="155"/>
      <c r="X31" s="155" t="s">
        <v>100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233" t="s">
        <v>147</v>
      </c>
      <c r="D32" s="234"/>
      <c r="E32" s="234"/>
      <c r="F32" s="234"/>
      <c r="G32" s="23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103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63">
        <v>14</v>
      </c>
      <c r="B33" s="164" t="s">
        <v>148</v>
      </c>
      <c r="C33" s="173" t="s">
        <v>149</v>
      </c>
      <c r="D33" s="165" t="s">
        <v>119</v>
      </c>
      <c r="E33" s="166">
        <v>1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/>
      <c r="S33" s="168" t="s">
        <v>120</v>
      </c>
      <c r="T33" s="169" t="s">
        <v>121</v>
      </c>
      <c r="U33" s="155">
        <v>0</v>
      </c>
      <c r="V33" s="155">
        <f>ROUND(E33*U33,2)</f>
        <v>0</v>
      </c>
      <c r="W33" s="155"/>
      <c r="X33" s="155" t="s">
        <v>100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0.6" outlineLevel="1">
      <c r="A34" s="163">
        <v>15</v>
      </c>
      <c r="B34" s="164" t="s">
        <v>150</v>
      </c>
      <c r="C34" s="173" t="s">
        <v>151</v>
      </c>
      <c r="D34" s="165" t="s">
        <v>131</v>
      </c>
      <c r="E34" s="166">
        <v>50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5.1999999999999998E-2</v>
      </c>
      <c r="O34" s="168">
        <f>ROUND(E34*N34,2)</f>
        <v>2.6</v>
      </c>
      <c r="P34" s="168">
        <v>0</v>
      </c>
      <c r="Q34" s="168">
        <f>ROUND(E34*P34,2)</f>
        <v>0</v>
      </c>
      <c r="R34" s="168" t="s">
        <v>125</v>
      </c>
      <c r="S34" s="168" t="s">
        <v>99</v>
      </c>
      <c r="T34" s="169" t="s">
        <v>99</v>
      </c>
      <c r="U34" s="155">
        <v>0</v>
      </c>
      <c r="V34" s="155">
        <f>ROUND(E34*U34,2)</f>
        <v>0</v>
      </c>
      <c r="W34" s="155"/>
      <c r="X34" s="155" t="s">
        <v>126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127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63">
        <v>16</v>
      </c>
      <c r="B35" s="164" t="s">
        <v>152</v>
      </c>
      <c r="C35" s="173" t="s">
        <v>153</v>
      </c>
      <c r="D35" s="165" t="s">
        <v>119</v>
      </c>
      <c r="E35" s="166">
        <v>1</v>
      </c>
      <c r="F35" s="167"/>
      <c r="G35" s="168">
        <f>ROUND(E35*F35,2)</f>
        <v>0</v>
      </c>
      <c r="H35" s="167"/>
      <c r="I35" s="168">
        <f>ROUND(E35*H35,2)</f>
        <v>0</v>
      </c>
      <c r="J35" s="167"/>
      <c r="K35" s="168">
        <f>ROUND(E35*J35,2)</f>
        <v>0</v>
      </c>
      <c r="L35" s="168">
        <v>21</v>
      </c>
      <c r="M35" s="168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 t="s">
        <v>120</v>
      </c>
      <c r="T35" s="169" t="s">
        <v>121</v>
      </c>
      <c r="U35" s="155">
        <v>0</v>
      </c>
      <c r="V35" s="155">
        <f>ROUND(E35*U35,2)</f>
        <v>0</v>
      </c>
      <c r="W35" s="155"/>
      <c r="X35" s="155" t="s">
        <v>154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155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>
      <c r="A36" s="149" t="s">
        <v>93</v>
      </c>
      <c r="B36" s="150" t="s">
        <v>63</v>
      </c>
      <c r="C36" s="172" t="s">
        <v>64</v>
      </c>
      <c r="D36" s="159"/>
      <c r="E36" s="160"/>
      <c r="F36" s="161"/>
      <c r="G36" s="161">
        <f>SUMIF(AG37:AG38,"&lt;&gt;NOR",G37:G38)</f>
        <v>0</v>
      </c>
      <c r="H36" s="161"/>
      <c r="I36" s="161">
        <f>SUM(I37:I38)</f>
        <v>0</v>
      </c>
      <c r="J36" s="161"/>
      <c r="K36" s="161">
        <f>SUM(K37:K38)</f>
        <v>0</v>
      </c>
      <c r="L36" s="161"/>
      <c r="M36" s="161">
        <f>SUM(M37:M38)</f>
        <v>0</v>
      </c>
      <c r="N36" s="161"/>
      <c r="O36" s="161">
        <f>SUM(O37:O38)</f>
        <v>0</v>
      </c>
      <c r="P36" s="161"/>
      <c r="Q36" s="161">
        <f>SUM(Q37:Q38)</f>
        <v>0</v>
      </c>
      <c r="R36" s="161"/>
      <c r="S36" s="161"/>
      <c r="T36" s="162"/>
      <c r="U36" s="158"/>
      <c r="V36" s="158">
        <f>SUM(V37:V38)</f>
        <v>2.63</v>
      </c>
      <c r="W36" s="158"/>
      <c r="X36" s="158"/>
      <c r="AG36" t="s">
        <v>94</v>
      </c>
    </row>
    <row r="37" spans="1:60" outlineLevel="1">
      <c r="A37" s="163">
        <v>17</v>
      </c>
      <c r="B37" s="164" t="s">
        <v>156</v>
      </c>
      <c r="C37" s="173" t="s">
        <v>157</v>
      </c>
      <c r="D37" s="165" t="s">
        <v>124</v>
      </c>
      <c r="E37" s="166">
        <v>164.48199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 t="s">
        <v>98</v>
      </c>
      <c r="S37" s="168" t="s">
        <v>99</v>
      </c>
      <c r="T37" s="169" t="s">
        <v>99</v>
      </c>
      <c r="U37" s="155">
        <v>1.6E-2</v>
      </c>
      <c r="V37" s="155">
        <f>ROUND(E37*U37,2)</f>
        <v>2.63</v>
      </c>
      <c r="W37" s="155"/>
      <c r="X37" s="155" t="s">
        <v>100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33" t="s">
        <v>158</v>
      </c>
      <c r="D38" s="234"/>
      <c r="E38" s="234"/>
      <c r="F38" s="234"/>
      <c r="G38" s="234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103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>
      <c r="A39" s="3"/>
      <c r="B39" s="4"/>
      <c r="C39" s="17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80</v>
      </c>
    </row>
    <row r="40" spans="1:60">
      <c r="A40" s="149"/>
      <c r="B40" s="150" t="s">
        <v>29</v>
      </c>
      <c r="C40" s="172"/>
      <c r="D40" s="151"/>
      <c r="E40" s="152"/>
      <c r="F40" s="152"/>
      <c r="G40" s="171">
        <f>G8+G22+G28+G36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159</v>
      </c>
    </row>
    <row r="41" spans="1:60">
      <c r="C41" s="176"/>
      <c r="D41" s="10"/>
      <c r="AG41" t="s">
        <v>160</v>
      </c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2">
    <mergeCell ref="A1:G1"/>
    <mergeCell ref="C2:G2"/>
    <mergeCell ref="C3:G3"/>
    <mergeCell ref="C4:G4"/>
    <mergeCell ref="C27:G27"/>
    <mergeCell ref="C30:G30"/>
    <mergeCell ref="C32:G32"/>
    <mergeCell ref="C38:G38"/>
    <mergeCell ref="C10:G10"/>
    <mergeCell ref="C12:G12"/>
    <mergeCell ref="C14:G14"/>
    <mergeCell ref="C24:G24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67</v>
      </c>
      <c r="B1" s="235"/>
      <c r="C1" s="235"/>
      <c r="D1" s="235"/>
      <c r="E1" s="235"/>
      <c r="F1" s="235"/>
      <c r="G1" s="235"/>
      <c r="AG1" t="s">
        <v>68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69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69</v>
      </c>
      <c r="AG3" t="s">
        <v>70</v>
      </c>
    </row>
    <row r="4" spans="1:60" ht="25" customHeight="1">
      <c r="A4" s="140" t="s">
        <v>9</v>
      </c>
      <c r="B4" s="141" t="s">
        <v>51</v>
      </c>
      <c r="C4" s="239" t="s">
        <v>52</v>
      </c>
      <c r="D4" s="240"/>
      <c r="E4" s="240"/>
      <c r="F4" s="240"/>
      <c r="G4" s="241"/>
      <c r="AG4" t="s">
        <v>71</v>
      </c>
    </row>
    <row r="5" spans="1:60">
      <c r="D5" s="10"/>
    </row>
    <row r="6" spans="1:60" ht="37.299999999999997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2" t="s">
        <v>77</v>
      </c>
      <c r="G6" s="142" t="s">
        <v>29</v>
      </c>
      <c r="H6" s="145" t="s">
        <v>30</v>
      </c>
      <c r="I6" s="145" t="s">
        <v>78</v>
      </c>
      <c r="J6" s="145" t="s">
        <v>31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93</v>
      </c>
      <c r="B8" s="150" t="s">
        <v>65</v>
      </c>
      <c r="C8" s="172" t="s">
        <v>27</v>
      </c>
      <c r="D8" s="159"/>
      <c r="E8" s="160"/>
      <c r="F8" s="161"/>
      <c r="G8" s="161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1"/>
      <c r="S8" s="161"/>
      <c r="T8" s="162"/>
      <c r="U8" s="158"/>
      <c r="V8" s="158">
        <f>SUM(V9:V17)</f>
        <v>0</v>
      </c>
      <c r="W8" s="158"/>
      <c r="X8" s="158"/>
      <c r="AG8" t="s">
        <v>94</v>
      </c>
    </row>
    <row r="9" spans="1:60" outlineLevel="1">
      <c r="A9" s="163">
        <v>1</v>
      </c>
      <c r="B9" s="164" t="s">
        <v>161</v>
      </c>
      <c r="C9" s="173" t="s">
        <v>162</v>
      </c>
      <c r="D9" s="165" t="s">
        <v>163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99</v>
      </c>
      <c r="T9" s="169" t="s">
        <v>121</v>
      </c>
      <c r="U9" s="155">
        <v>0</v>
      </c>
      <c r="V9" s="155">
        <f>ROUND(E9*U9,2)</f>
        <v>0</v>
      </c>
      <c r="W9" s="155"/>
      <c r="X9" s="155" t="s">
        <v>164</v>
      </c>
      <c r="Y9" s="146"/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42" t="s">
        <v>182</v>
      </c>
      <c r="D10" s="243"/>
      <c r="E10" s="243"/>
      <c r="F10" s="243"/>
      <c r="G10" s="243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166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4" t="s">
        <v>167</v>
      </c>
      <c r="D11" s="245"/>
      <c r="E11" s="245"/>
      <c r="F11" s="245"/>
      <c r="G11" s="24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166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0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168</v>
      </c>
      <c r="C12" s="173" t="s">
        <v>169</v>
      </c>
      <c r="D12" s="165" t="s">
        <v>163</v>
      </c>
      <c r="E12" s="166">
        <v>1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99</v>
      </c>
      <c r="T12" s="169" t="s">
        <v>121</v>
      </c>
      <c r="U12" s="155">
        <v>0</v>
      </c>
      <c r="V12" s="155">
        <f>ROUND(E12*U12,2)</f>
        <v>0</v>
      </c>
      <c r="W12" s="155"/>
      <c r="X12" s="155" t="s">
        <v>164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2" t="s">
        <v>170</v>
      </c>
      <c r="D13" s="243"/>
      <c r="E13" s="243"/>
      <c r="F13" s="243"/>
      <c r="G13" s="24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166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3">
        <v>3</v>
      </c>
      <c r="B14" s="164" t="s">
        <v>171</v>
      </c>
      <c r="C14" s="173" t="s">
        <v>172</v>
      </c>
      <c r="D14" s="165" t="s">
        <v>163</v>
      </c>
      <c r="E14" s="166">
        <v>1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99</v>
      </c>
      <c r="T14" s="169" t="s">
        <v>121</v>
      </c>
      <c r="U14" s="155">
        <v>0</v>
      </c>
      <c r="V14" s="155">
        <f>ROUND(E14*U14,2)</f>
        <v>0</v>
      </c>
      <c r="W14" s="155"/>
      <c r="X14" s="155" t="s">
        <v>164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165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42" t="s">
        <v>173</v>
      </c>
      <c r="D15" s="243"/>
      <c r="E15" s="243"/>
      <c r="F15" s="243"/>
      <c r="G15" s="24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166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174</v>
      </c>
      <c r="C16" s="173" t="s">
        <v>175</v>
      </c>
      <c r="D16" s="165" t="s">
        <v>163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99</v>
      </c>
      <c r="T16" s="169" t="s">
        <v>121</v>
      </c>
      <c r="U16" s="155">
        <v>0</v>
      </c>
      <c r="V16" s="155">
        <f>ROUND(E16*U16,2)</f>
        <v>0</v>
      </c>
      <c r="W16" s="155"/>
      <c r="X16" s="155" t="s">
        <v>164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165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42" t="s">
        <v>176</v>
      </c>
      <c r="D17" s="243"/>
      <c r="E17" s="243"/>
      <c r="F17" s="243"/>
      <c r="G17" s="243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166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>
      <c r="A18" s="149" t="s">
        <v>93</v>
      </c>
      <c r="B18" s="150" t="s">
        <v>66</v>
      </c>
      <c r="C18" s="172" t="s">
        <v>28</v>
      </c>
      <c r="D18" s="159"/>
      <c r="E18" s="160"/>
      <c r="F18" s="161"/>
      <c r="G18" s="161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1"/>
      <c r="O18" s="161">
        <f>SUM(O19:O22)</f>
        <v>0</v>
      </c>
      <c r="P18" s="161"/>
      <c r="Q18" s="161">
        <f>SUM(Q19:Q22)</f>
        <v>0</v>
      </c>
      <c r="R18" s="161"/>
      <c r="S18" s="161"/>
      <c r="T18" s="162"/>
      <c r="U18" s="158"/>
      <c r="V18" s="158">
        <f>SUM(V19:V22)</f>
        <v>0</v>
      </c>
      <c r="W18" s="158"/>
      <c r="X18" s="158"/>
      <c r="AG18" t="s">
        <v>94</v>
      </c>
    </row>
    <row r="19" spans="1:60" outlineLevel="1">
      <c r="A19" s="163">
        <v>5</v>
      </c>
      <c r="B19" s="164" t="s">
        <v>51</v>
      </c>
      <c r="C19" s="173" t="s">
        <v>177</v>
      </c>
      <c r="D19" s="165" t="s">
        <v>119</v>
      </c>
      <c r="E19" s="166">
        <v>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/>
      <c r="S19" s="168" t="s">
        <v>120</v>
      </c>
      <c r="T19" s="169" t="s">
        <v>121</v>
      </c>
      <c r="U19" s="155">
        <v>0</v>
      </c>
      <c r="V19" s="155">
        <f>ROUND(E19*U19,2)</f>
        <v>0</v>
      </c>
      <c r="W19" s="155"/>
      <c r="X19" s="155" t="s">
        <v>100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6</v>
      </c>
      <c r="B20" s="164" t="s">
        <v>178</v>
      </c>
      <c r="C20" s="173" t="s">
        <v>179</v>
      </c>
      <c r="D20" s="165" t="s">
        <v>163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99</v>
      </c>
      <c r="T20" s="169" t="s">
        <v>121</v>
      </c>
      <c r="U20" s="155">
        <v>0</v>
      </c>
      <c r="V20" s="155">
        <f>ROUND(E20*U20,2)</f>
        <v>0</v>
      </c>
      <c r="W20" s="155"/>
      <c r="X20" s="155" t="s">
        <v>164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165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42" t="s">
        <v>180</v>
      </c>
      <c r="D21" s="243"/>
      <c r="E21" s="243"/>
      <c r="F21" s="243"/>
      <c r="G21" s="243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166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0" t="str">
        <f>C21</f>
        <v>Náklady na vyhotovení dokumentace skutečného provedení stavby a její předání objednateli v požadované formě a požadovaném počtu.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7</v>
      </c>
      <c r="B22" s="164" t="s">
        <v>48</v>
      </c>
      <c r="C22" s="173" t="s">
        <v>181</v>
      </c>
      <c r="D22" s="165" t="s">
        <v>119</v>
      </c>
      <c r="E22" s="166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120</v>
      </c>
      <c r="T22" s="169" t="s">
        <v>121</v>
      </c>
      <c r="U22" s="155">
        <v>0</v>
      </c>
      <c r="V22" s="155">
        <f>ROUND(E22*U22,2)</f>
        <v>0</v>
      </c>
      <c r="W22" s="155"/>
      <c r="X22" s="155" t="s">
        <v>164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165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>
      <c r="A23" s="3"/>
      <c r="B23" s="4"/>
      <c r="C23" s="17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80</v>
      </c>
    </row>
    <row r="24" spans="1:60">
      <c r="A24" s="149"/>
      <c r="B24" s="150" t="s">
        <v>29</v>
      </c>
      <c r="C24" s="172"/>
      <c r="D24" s="151"/>
      <c r="E24" s="152"/>
      <c r="F24" s="152"/>
      <c r="G24" s="171">
        <f>G8+G18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159</v>
      </c>
    </row>
    <row r="25" spans="1:60">
      <c r="C25" s="176"/>
      <c r="D25" s="10"/>
      <c r="AG25" t="s">
        <v>160</v>
      </c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17:G17"/>
    <mergeCell ref="C21:G21"/>
    <mergeCell ref="C10:G10"/>
    <mergeCell ref="C11:G11"/>
    <mergeCell ref="C13:G13"/>
    <mergeCell ref="C15:G15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2021-01-12T08:40:59Z</dcterms:modified>
</cp:coreProperties>
</file>