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ento_sešit" defaultThemeVersion="124226"/>
  <bookViews>
    <workbookView xWindow="360" yWindow="240" windowWidth="18780" windowHeight="12975" activeTab="0"/>
  </bookViews>
  <sheets>
    <sheet name="Krycí list" sheetId="1" r:id="rId1"/>
    <sheet name="Rekapitulace" sheetId="2" r:id="rId2"/>
    <sheet name="VzorPolozky" sheetId="8" state="hidden" r:id="rId3"/>
    <sheet name="Položky" sheetId="9" r:id="rId4"/>
  </sheets>
  <definedNames>
    <definedName name="cisloobjektu">'Krycí list'!$A$5</definedName>
    <definedName name="CisloRozpoctu">'Krycí list'!$C$2</definedName>
    <definedName name="cislostavby">'Krycí list'!$A$7</definedName>
    <definedName name="Dil">'Rekapitulace'!$A$6</definedName>
    <definedName name="Dodavka" localSheetId="1">'Rekapitulace'!$G$26</definedName>
    <definedName name="HSV" localSheetId="1">'Rekapitulace'!$E$26</definedName>
    <definedName name="HZS" localSheetId="1">'Rekapitulace'!$I$26</definedName>
    <definedName name="JKSO">'Krycí list'!$G$2</definedName>
    <definedName name="MJ">'Krycí list'!$G$5</definedName>
    <definedName name="Mont" localSheetId="1">'Rekapitulace'!$H$26</definedName>
    <definedName name="NazevDilu">'Rekapitulace'!$B$6</definedName>
    <definedName name="nazevobjektu">'Krycí list'!$C$5</definedName>
    <definedName name="NazevRozpoctu">'Krycí list'!$D$2</definedName>
    <definedName name="nazevstavby">'Krycí list'!$C$7</definedName>
    <definedName name="Objednatel">'Krycí list'!$C$10</definedName>
    <definedName name="_xlnm.Print_Area" localSheetId="0">'Krycí list'!$A$1:$G$50</definedName>
    <definedName name="_xlnm.Print_Area" localSheetId="3">'Položky'!$A$1:$G$214</definedName>
    <definedName name="_xlnm.Print_Area" localSheetId="1">'Rekapitulace'!$A$1:$I$26</definedName>
    <definedName name="PocetMJ">'Krycí list'!$G$6</definedName>
    <definedName name="Poznamka">'Krycí list'!$B$37</definedName>
    <definedName name="Projektant">'Krycí list'!$C$8</definedName>
    <definedName name="PSV" localSheetId="1">'Rekapitulace'!$F$26</definedName>
    <definedName name="Rozpoctoval">'Krycí list'!$C$12</definedName>
    <definedName name="SazbaDPH1">'Krycí list'!$C$30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azka">'Krycí list'!$G$11</definedName>
    <definedName name="Zaklad22">'Krycí list'!$F$32</definedName>
    <definedName name="Zaklad5">'Krycí list'!$F$30</definedName>
    <definedName name="Zaokrouhleni">'Krycí list'!$F$34</definedName>
    <definedName name="Zhotovitel">'Krycí list'!$C$11:$E$11</definedName>
    <definedName name="_xlnm.Print_Titles" localSheetId="1">'Rekapitulace'!$1:$6</definedName>
  </definedNames>
  <calcPr calcId="145621"/>
</workbook>
</file>

<file path=xl/sharedStrings.xml><?xml version="1.0" encoding="utf-8"?>
<sst xmlns="http://schemas.openxmlformats.org/spreadsheetml/2006/main" count="792" uniqueCount="484">
  <si>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</si>
  <si>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</si>
  <si>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</si>
  <si>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</si>
  <si>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</si>
  <si>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</si>
  <si>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</si>
  <si>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</si>
  <si>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</si>
  <si>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</si>
  <si>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</si>
  <si>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</si>
  <si>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</si>
  <si>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</si>
  <si>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</si>
  <si>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 xml:space="preserve">Zakázkové číslo </t>
  </si>
  <si>
    <t>Rozpočtoval</t>
  </si>
  <si>
    <t>Počet listů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</si>
  <si>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</si>
  <si>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</si>
  <si>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</si>
  <si>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</si>
  <si>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</si>
  <si>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</si>
  <si>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</si>
  <si>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</si>
  <si>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</si>
  <si>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</si>
  <si>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</si>
  <si>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</si>
  <si>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Stavba :</t>
  </si>
  <si>
    <t>Rozpočet :</t>
  </si>
  <si>
    <t>Objekt :</t>
  </si>
  <si>
    <t>Stavební díl</t>
  </si>
  <si>
    <t>HSV</t>
  </si>
  <si>
    <t>PSV</t>
  </si>
  <si>
    <t>Popis :</t>
  </si>
  <si>
    <t>Zaokrouhlení</t>
  </si>
  <si>
    <t>Rozpis ceny</t>
  </si>
  <si>
    <t>Název</t>
  </si>
  <si>
    <t>Celkem</t>
  </si>
  <si>
    <t>REKAPITULACE DÍLŮ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</si>
  <si>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</si>
  <si>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</si>
  <si>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</si>
  <si>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</si>
  <si>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</si>
  <si>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</si>
  <si>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</si>
  <si>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</si>
  <si>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</si>
  <si>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</si>
  <si>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</si>
  <si>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0110</t>
  </si>
  <si>
    <t>MĚSTO Nové Město na Moravě</t>
  </si>
  <si>
    <t>0001</t>
  </si>
  <si>
    <t>Rekonstrukce ústředního vytápění a ohřevu TV</t>
  </si>
  <si>
    <t>Rekonstrukce ústředního vytápění a ohřevu teplé vody - KD Pohledec</t>
  </si>
  <si>
    <t>NAVRŽENÝMI A UVEDENÝMI VÝROBKY JE STANOVEN STANDARD STAVBY, PŘI ZÁMNĚNĚ JE MOŽNO POUŽÍT POUZE TECHNICKY A KVALITATIVNĚ SROVNATELNÉ VÝROBKY, ABY BYL STANOVENÝ STANDARD ZACHOVÁN.</t>
  </si>
  <si>
    <t>MEGATOP s.r.o.</t>
  </si>
  <si>
    <t>MON</t>
  </si>
  <si>
    <t>Vedlejší náklady</t>
  </si>
  <si>
    <t>Ostatní náklady</t>
  </si>
  <si>
    <t>Město Nové Město na Moravě</t>
  </si>
  <si>
    <t xml:space="preserve">   </t>
  </si>
  <si>
    <t>Typ dílu</t>
  </si>
  <si>
    <t>3</t>
  </si>
  <si>
    <t>Svislé a kompletní konstrukce</t>
  </si>
  <si>
    <t>96</t>
  </si>
  <si>
    <t>Bourání konstrukcí</t>
  </si>
  <si>
    <t>97</t>
  </si>
  <si>
    <t>Prorážení otvorů</t>
  </si>
  <si>
    <t>713</t>
  </si>
  <si>
    <t>Izolace tepelné</t>
  </si>
  <si>
    <t>721</t>
  </si>
  <si>
    <t>Vnitřní kanalizace</t>
  </si>
  <si>
    <t>722</t>
  </si>
  <si>
    <t>Vnitřní vodovod</t>
  </si>
  <si>
    <t>723</t>
  </si>
  <si>
    <t>Vnitřní plynovod</t>
  </si>
  <si>
    <t>725</t>
  </si>
  <si>
    <t>Zařizovací předměty</t>
  </si>
  <si>
    <t>731</t>
  </si>
  <si>
    <t>Kotelny</t>
  </si>
  <si>
    <t>732</t>
  </si>
  <si>
    <t>Strojovny</t>
  </si>
  <si>
    <t>733</t>
  </si>
  <si>
    <t>Rozvod potrubí</t>
  </si>
  <si>
    <t>734</t>
  </si>
  <si>
    <t>Armatury</t>
  </si>
  <si>
    <t>735</t>
  </si>
  <si>
    <t>Otopná tělesa</t>
  </si>
  <si>
    <t>764</t>
  </si>
  <si>
    <t>Konstrukce klempířské</t>
  </si>
  <si>
    <t>783</t>
  </si>
  <si>
    <t>Nátěry</t>
  </si>
  <si>
    <t>784</t>
  </si>
  <si>
    <t>Malby</t>
  </si>
  <si>
    <t>D96</t>
  </si>
  <si>
    <t>Přesuny suti a vybouraných hmot</t>
  </si>
  <si>
    <t>PSU</t>
  </si>
  <si>
    <t>VN</t>
  </si>
  <si>
    <t>CELKEM  OBJEKT</t>
  </si>
  <si>
    <t>Díl:</t>
  </si>
  <si>
    <t>310235241RT2</t>
  </si>
  <si>
    <t>Zapravení otvorů po prostupech demontovaného plynovodu stěnami i stropem vč. zapravení omítek, s použitím suché maltové směsi</t>
  </si>
  <si>
    <t>kpl</t>
  </si>
  <si>
    <t>310236241R00</t>
  </si>
  <si>
    <t>Zapravení otvorů po prostupech potrubí stěnami i stropem vč. zapravení omítek, s použitím suché maltové směsi</t>
  </si>
  <si>
    <t>kus</t>
  </si>
  <si>
    <t>310237251RT1</t>
  </si>
  <si>
    <t>Zapravení otvorů pro odkouření po demont. plyn. spotřebičích vč. zapr. vnitřních i vnějších omítek, s použitím suché maltové směsi</t>
  </si>
  <si>
    <t>962081131R00</t>
  </si>
  <si>
    <t>Vybourání otvoru v příčce ze skleněných tvárnic tl. 10 cm</t>
  </si>
  <si>
    <t>m2</t>
  </si>
  <si>
    <t>970031160R00</t>
  </si>
  <si>
    <t>Vrtání jádrové do zdiva cihelného do D 160 mm tl. zdiva 450mm</t>
  </si>
  <si>
    <t>971033341R00</t>
  </si>
  <si>
    <t>Vysekání otvorů pro vedení potrubí v cihelném zdivu na maltu MVC</t>
  </si>
  <si>
    <t>972054241R00</t>
  </si>
  <si>
    <t>Vysekání otvorů pro vedení potrubí ve stropech ŽB</t>
  </si>
  <si>
    <t>722181224RT9</t>
  </si>
  <si>
    <t>m</t>
  </si>
  <si>
    <t>722181224RU2</t>
  </si>
  <si>
    <t>722181224RU4</t>
  </si>
  <si>
    <t>998713201R00</t>
  </si>
  <si>
    <t>Přesun hmot pro izolace tepelné, výšky do 6 m</t>
  </si>
  <si>
    <t>%</t>
  </si>
  <si>
    <t>722172332R00</t>
  </si>
  <si>
    <t>Potrubí z PPR Instaplast, teplá, D 25/4,2 mm</t>
  </si>
  <si>
    <t>725334301R00</t>
  </si>
  <si>
    <t>Nálevka se sifonem PP HL21, DN 32</t>
  </si>
  <si>
    <t>721-PC-001</t>
  </si>
  <si>
    <t>Čerpadlo kondenzátu, H=8m, Q=0,3 m3/h</t>
  </si>
  <si>
    <t>soubor</t>
  </si>
  <si>
    <t>721-PC-002</t>
  </si>
  <si>
    <t>Připojovací hadička kondenzátu D10 vč. montáže a napojení na odpadní potrubí</t>
  </si>
  <si>
    <t>721-PC-003</t>
  </si>
  <si>
    <t>Napojení odvodu kondenzátu do sifonu pod umyvadlem WC-muži</t>
  </si>
  <si>
    <t>998721201R00</t>
  </si>
  <si>
    <t>Přesun hmot pro vnitřní kanalizaci, výšky do 6 m</t>
  </si>
  <si>
    <t>722172313R00</t>
  </si>
  <si>
    <t>722172333R00</t>
  </si>
  <si>
    <t>722181212RU1</t>
  </si>
  <si>
    <t>722181214RU1</t>
  </si>
  <si>
    <t>722221112R00</t>
  </si>
  <si>
    <t>722235113R00</t>
  </si>
  <si>
    <t>722235163R00</t>
  </si>
  <si>
    <t>722235523R00</t>
  </si>
  <si>
    <t>722235653R00</t>
  </si>
  <si>
    <t>722235813R00</t>
  </si>
  <si>
    <t>722239101R00</t>
  </si>
  <si>
    <t>Montáž vodovodních armatur 2závity, G 1/2</t>
  </si>
  <si>
    <t>722239102R00</t>
  </si>
  <si>
    <t>Montáž vodovodních armatur 2závity, G 3/4</t>
  </si>
  <si>
    <t>722239103R00</t>
  </si>
  <si>
    <t>Montáž vodovodních armatur 2závity, G 1</t>
  </si>
  <si>
    <t>722280106R00</t>
  </si>
  <si>
    <t>Tlaková zkouška vodovodního potrubí DN 32</t>
  </si>
  <si>
    <t>722290234R00</t>
  </si>
  <si>
    <t>Proplach a dezinfekce vodovod.potrubí DN 80</t>
  </si>
  <si>
    <t>732219315R00</t>
  </si>
  <si>
    <t>Montáž ohříváků vody stojat.PN 0,6-0,6,do 500 l</t>
  </si>
  <si>
    <t>732339103R00</t>
  </si>
  <si>
    <t>Montáž nádoby expanzní tlakové 35 l</t>
  </si>
  <si>
    <t>734255125R00</t>
  </si>
  <si>
    <t>734263314R00</t>
  </si>
  <si>
    <t>734494121R00</t>
  </si>
  <si>
    <t>Návarky M 20x1,5  délka do 220 mm</t>
  </si>
  <si>
    <t>734499211R00</t>
  </si>
  <si>
    <t>Montáž návarků  M 20 x 1,5</t>
  </si>
  <si>
    <t>738129415R00</t>
  </si>
  <si>
    <t>360440057R00</t>
  </si>
  <si>
    <t>Montáž manometru s 1 nebo 2 ukazateli typ 355 51</t>
  </si>
  <si>
    <t>905      R00</t>
  </si>
  <si>
    <t>Hzs-revize provoz.souboru a st.obj., Revize expanzní nádoby do 35l</t>
  </si>
  <si>
    <t>722-PC-9116799</t>
  </si>
  <si>
    <t>722-PC-OKC300/HP</t>
  </si>
  <si>
    <t>38841202R</t>
  </si>
  <si>
    <t>Tlakoměr standardní B 53332</t>
  </si>
  <si>
    <t>42233580R</t>
  </si>
  <si>
    <t>Kohout tlakoměrový 121007  M20 x 1,5 mm obyčejný</t>
  </si>
  <si>
    <t>998722201R00</t>
  </si>
  <si>
    <t>Přesun hmot pro vnitřní vodovod, výšky do 6 m</t>
  </si>
  <si>
    <t>723120203R00</t>
  </si>
  <si>
    <t>Potrubí ocelové závitové černé svařované DN 20</t>
  </si>
  <si>
    <t>723120204R00</t>
  </si>
  <si>
    <t>Potrubí ocelové závitové černé svařované DN 25</t>
  </si>
  <si>
    <t>723120804R00</t>
  </si>
  <si>
    <t>Demontáž potrubí svařovaného závitového do DN 25</t>
  </si>
  <si>
    <t>723150367R00</t>
  </si>
  <si>
    <t>Potrubí ocel. černé svařované - chráničky D 57/2,9</t>
  </si>
  <si>
    <t>723190203R00</t>
  </si>
  <si>
    <t>Přípojka plynovodu, trubky vlnovcové nerezové DN20-3/4"</t>
  </si>
  <si>
    <t>723190907R00</t>
  </si>
  <si>
    <t>Odvzdušnění a napuštění plynového potrubí</t>
  </si>
  <si>
    <t>723190909R00</t>
  </si>
  <si>
    <t>Zkouška tlaková  plynového potrubí</t>
  </si>
  <si>
    <t>723190914R00</t>
  </si>
  <si>
    <t>Navaření odbočky na plynové potrubí DN 25</t>
  </si>
  <si>
    <t>723190908T00</t>
  </si>
  <si>
    <t>Odplynění plynového potrubí</t>
  </si>
  <si>
    <t>723235112R00</t>
  </si>
  <si>
    <t>723239102R00</t>
  </si>
  <si>
    <t>Montáž plynovodních armatur, 2 závity, G 3/4</t>
  </si>
  <si>
    <t>723260801R00</t>
  </si>
  <si>
    <t>Demontáž plynoměrů G4</t>
  </si>
  <si>
    <t>733191915R00</t>
  </si>
  <si>
    <t>Zaslepení potrubí zkováním a zavařením DN 25</t>
  </si>
  <si>
    <t>733191917R00</t>
  </si>
  <si>
    <t>Zaslepení potrubí zkováním a zavařením DN 40</t>
  </si>
  <si>
    <t>734200822R00</t>
  </si>
  <si>
    <t>Demontáž armatur se 2závity do G 1</t>
  </si>
  <si>
    <t>905      V03</t>
  </si>
  <si>
    <t>Hzs-revize provoz.souboru a st.obj., Výchozí revize plynového zařízení</t>
  </si>
  <si>
    <t>998723201R00</t>
  </si>
  <si>
    <t>Přesun hmot pro vnitřní plynovod, výšky do 6 m</t>
  </si>
  <si>
    <t>725540801R00</t>
  </si>
  <si>
    <t>Demontáž zásobníků plyn.ohřívačů 200 l</t>
  </si>
  <si>
    <t>725650805R00</t>
  </si>
  <si>
    <t>Demontáž těles otopných plynových podokenních</t>
  </si>
  <si>
    <t>725-PC-001</t>
  </si>
  <si>
    <t>Likvidace demontovaných topidel a ohřívače vody</t>
  </si>
  <si>
    <t>731200823R00</t>
  </si>
  <si>
    <t>Demontáž kotle ocel.,kapal./plyn, do 25 kW, vč. likvidace</t>
  </si>
  <si>
    <t>731249124R00</t>
  </si>
  <si>
    <t>Montáž kotle ocel.teplov.,kapalina/plyn do 29 kW</t>
  </si>
  <si>
    <t>731341140R00</t>
  </si>
  <si>
    <t>Hadice napouštěcí pryžové D 20/28</t>
  </si>
  <si>
    <t>731-PA-7219690</t>
  </si>
  <si>
    <t>731-PC-001</t>
  </si>
  <si>
    <t>Spuštění a seřízení plynového kotle do 30kW vč. zaškolení obsluhy</t>
  </si>
  <si>
    <t>731-PC-002</t>
  </si>
  <si>
    <t>Prodloužená záruka kotle na 5 let</t>
  </si>
  <si>
    <t>998731201R00</t>
  </si>
  <si>
    <t>Přesun hmot pro kotelny, výšky do 6 m</t>
  </si>
  <si>
    <t>732331515R00</t>
  </si>
  <si>
    <t>732339104R00</t>
  </si>
  <si>
    <t>Montáž nádoby expanzní tlakové 50 l</t>
  </si>
  <si>
    <t>732429111R00</t>
  </si>
  <si>
    <t>Montáž čerpadel oběhových spirálních, DN 25</t>
  </si>
  <si>
    <t>734261225R00</t>
  </si>
  <si>
    <t>Šroubení  k čerpadlu 1" x 6/4"</t>
  </si>
  <si>
    <t>732-PC-6830100</t>
  </si>
  <si>
    <t>Servisní armatura k expanzní nádobě MK 3/4"</t>
  </si>
  <si>
    <t>732-PC-HVDT1</t>
  </si>
  <si>
    <t>Hydraulický vyrovnávač dynamických tlaků HVDT 1</t>
  </si>
  <si>
    <t>732-PC-HVDTIZ</t>
  </si>
  <si>
    <t>Izolace hydraulického vyrovnávače dynamických tlaků HVDT I, vč. montáže</t>
  </si>
  <si>
    <t>42610932R</t>
  </si>
  <si>
    <t>42610938R</t>
  </si>
  <si>
    <t>998732201R00</t>
  </si>
  <si>
    <t>Přesun hmot pro strojovny, výšky do 6 m</t>
  </si>
  <si>
    <t>733113113R00</t>
  </si>
  <si>
    <t>Příplatek za zhotovení přípojky z potrubí měděného D15</t>
  </si>
  <si>
    <t>733161106R00</t>
  </si>
  <si>
    <t>Potrubí měděné Supersan 18 x 1 mm, polotvrdé</t>
  </si>
  <si>
    <t>733161107R00</t>
  </si>
  <si>
    <t>Potrubí měděné Supersan 22 x 1 mm, polotvrdé</t>
  </si>
  <si>
    <t>733161108R00</t>
  </si>
  <si>
    <t>Potrubí měděné Supersan 28 x 1,5 mm, tvrdé</t>
  </si>
  <si>
    <t>733161109R00</t>
  </si>
  <si>
    <t>Potrubí měděné Supersan 35 x 1,5 mm, tvrdé</t>
  </si>
  <si>
    <t>733161110R00</t>
  </si>
  <si>
    <t>Potrubí měděné Supersan 42 x 1,5 mm, tvrdé</t>
  </si>
  <si>
    <t>733190106R00</t>
  </si>
  <si>
    <t>Tlaková zkouška potrubí do D35</t>
  </si>
  <si>
    <t>733190107R00</t>
  </si>
  <si>
    <t>Tlaková zkouška potrubí do D42</t>
  </si>
  <si>
    <t>998733201R00</t>
  </si>
  <si>
    <t>Přesun hmot pro rozvody potrubí, výšky do 6 m</t>
  </si>
  <si>
    <t>734173214R00</t>
  </si>
  <si>
    <t>Přírubové spoje PN 0,6/I MPa, DN 50</t>
  </si>
  <si>
    <t>734209103R00</t>
  </si>
  <si>
    <t>Montáž armatur závitových,s 1závitem, G 1/2</t>
  </si>
  <si>
    <t>734209113R00</t>
  </si>
  <si>
    <t>Montáž armatur závitových,se 2závity, G 1/2</t>
  </si>
  <si>
    <t>734209114R00</t>
  </si>
  <si>
    <t>Montáž armatur závitových,se 2závity, G 3/4</t>
  </si>
  <si>
    <t>734209115R00</t>
  </si>
  <si>
    <t>Montáž armatur závitových,se 2závity, G 1</t>
  </si>
  <si>
    <t>734209116R00</t>
  </si>
  <si>
    <t>Montáž armatur závitových,se 2závity, G 5/4</t>
  </si>
  <si>
    <t>734209117R00</t>
  </si>
  <si>
    <t>Montáž armatur závitových,se 2závity, G 6/4</t>
  </si>
  <si>
    <t>734209118R00</t>
  </si>
  <si>
    <t>Montáž armatur závitových,se 2závity, G 2</t>
  </si>
  <si>
    <t>734209124R00</t>
  </si>
  <si>
    <t>Montáž armatur závitových,se 3závity, G 3/4</t>
  </si>
  <si>
    <t>734215133R00</t>
  </si>
  <si>
    <t>734233112R00</t>
  </si>
  <si>
    <t>734233113R00</t>
  </si>
  <si>
    <t>734233114R00</t>
  </si>
  <si>
    <t>734233115R00</t>
  </si>
  <si>
    <t>734233116R00</t>
  </si>
  <si>
    <t>734233142R00</t>
  </si>
  <si>
    <t>734233143R00</t>
  </si>
  <si>
    <t>734233144R00</t>
  </si>
  <si>
    <t>734233161R00</t>
  </si>
  <si>
    <t>734243124R00</t>
  </si>
  <si>
    <t>734263315R00</t>
  </si>
  <si>
    <t>734293312R00</t>
  </si>
  <si>
    <t>734293222R00</t>
  </si>
  <si>
    <t>734293223R00</t>
  </si>
  <si>
    <t>734293132R00</t>
  </si>
  <si>
    <t>734413122R00</t>
  </si>
  <si>
    <t>734421150R00</t>
  </si>
  <si>
    <t>Tlakoměr deformační 0-10 MPa č. 53312, D 100</t>
  </si>
  <si>
    <t>734494213R00</t>
  </si>
  <si>
    <t>Návarky s trubkovým závitem G 1/2</t>
  </si>
  <si>
    <t>735-PC-62396</t>
  </si>
  <si>
    <t>998734201R00</t>
  </si>
  <si>
    <t>Přesun hmot pro armatury, výšky do 6 m</t>
  </si>
  <si>
    <t>735157650R00</t>
  </si>
  <si>
    <t>735157668R00</t>
  </si>
  <si>
    <t>735157692R00</t>
  </si>
  <si>
    <t>735157715R00</t>
  </si>
  <si>
    <t>735157750R00</t>
  </si>
  <si>
    <t>735158220R00</t>
  </si>
  <si>
    <t>Tlakové zkoušky panelových těles 2řadých</t>
  </si>
  <si>
    <t>735158230R00</t>
  </si>
  <si>
    <t>Tlakové zkoušky panelových těles 3řadých</t>
  </si>
  <si>
    <t>735159220R00</t>
  </si>
  <si>
    <t>Montáž panelových těles 2řadých do délky 1500 mm</t>
  </si>
  <si>
    <t>735159230R00</t>
  </si>
  <si>
    <t>Montáž panelových těles 2řadých do délky 1980 mm</t>
  </si>
  <si>
    <t>735159240R00</t>
  </si>
  <si>
    <t>Montáž panelových těles 2řadých do délky 2820 mm</t>
  </si>
  <si>
    <t>735159330R00</t>
  </si>
  <si>
    <t>Montáž panelových těles 3řadých do délky 1980 mm</t>
  </si>
  <si>
    <t>735159340R00</t>
  </si>
  <si>
    <t>Montáž panelových těles 3řadých do délky 2820 mm</t>
  </si>
  <si>
    <t>735191910R00</t>
  </si>
  <si>
    <t>Napuštění vody do otopného systému - bez kotle</t>
  </si>
  <si>
    <t>7351578  T00</t>
  </si>
  <si>
    <t>Montáž otopných těles panelových do dl. 1600mm</t>
  </si>
  <si>
    <t xml:space="preserve">ks    </t>
  </si>
  <si>
    <t>998735201R00</t>
  </si>
  <si>
    <t>Přesun hmot pro otopná tělesa, výšky do 6 m</t>
  </si>
  <si>
    <t>998764102R00</t>
  </si>
  <si>
    <t>Přesun hmot pro klempířské konstr., výšky do 12 m</t>
  </si>
  <si>
    <t>t</t>
  </si>
  <si>
    <t>764-PC-001</t>
  </si>
  <si>
    <t xml:space="preserve">Montáž odkouření a sání vzduchu </t>
  </si>
  <si>
    <t>KHA7150601001</t>
  </si>
  <si>
    <t>Revizní T-kus s kontrolním víčkem pr. 60/100 mm (se změnou směru) plast/kov</t>
  </si>
  <si>
    <t>KHG714017710</t>
  </si>
  <si>
    <t>Růžice pr. 100 mm - vnitřní - kovová lakovaná bílá</t>
  </si>
  <si>
    <t>KHG714059510</t>
  </si>
  <si>
    <t>Koaxiální trubka pr. 60/100 mm, L=1000 mm past/kov</t>
  </si>
  <si>
    <t>KHG714059610</t>
  </si>
  <si>
    <t>Horizontální komínová koncovka pr. 60/100 mm, délka 750mm, s manžetou</t>
  </si>
  <si>
    <t>KHG714119810</t>
  </si>
  <si>
    <t>Koaxiální trubka pr. 60/100 mm, L=500 plast/kov</t>
  </si>
  <si>
    <t>783424340R00</t>
  </si>
  <si>
    <t>Nátěr syntet. potrubí do DN 50 mm  Z+2x +1x email</t>
  </si>
  <si>
    <t>784191201R00</t>
  </si>
  <si>
    <t>784195212R00</t>
  </si>
  <si>
    <t>979087212R00</t>
  </si>
  <si>
    <t>Nakládání suti na dopravní prostředky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</si>
  <si>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</si>
  <si>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</si>
  <si>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</si>
  <si>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</si>
  <si>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</si>
  <si>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</si>
  <si>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</si>
  <si>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</si>
  <si>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979990106R00</t>
  </si>
  <si>
    <t>Poplatek za skládku suti - cihelné výrobky</t>
  </si>
  <si>
    <t>979990108R00</t>
  </si>
  <si>
    <t>Poplatek za skládku suti - železobeton</t>
  </si>
  <si>
    <t>979990109R00</t>
  </si>
  <si>
    <t>Poplatek za skládku suti - skleněné tvárnice</t>
  </si>
  <si>
    <t>005111010T</t>
  </si>
  <si>
    <t xml:space="preserve">Mimostaveništní doprava </t>
  </si>
  <si>
    <t>Soubor</t>
  </si>
  <si>
    <t>005111011T</t>
  </si>
  <si>
    <t>Přesun stavebních kapacit</t>
  </si>
  <si>
    <t>005121010R</t>
  </si>
  <si>
    <t>Vybudování zařízení staveniště</t>
  </si>
  <si>
    <t>005121020R</t>
  </si>
  <si>
    <t xml:space="preserve">Provoz zařízení staveniště </t>
  </si>
  <si>
    <t>005121030R</t>
  </si>
  <si>
    <t>Odstranění zařízení staveniště</t>
  </si>
  <si>
    <t>005124020T</t>
  </si>
  <si>
    <t>Ing. a kompletační činnost</t>
  </si>
  <si>
    <t>005211040R</t>
  </si>
  <si>
    <t xml:space="preserve">Užívání veřejných ploch a prostranství  </t>
  </si>
  <si>
    <t>005241010R</t>
  </si>
  <si>
    <t xml:space="preserve">Dokumentace skutečného provedení </t>
  </si>
  <si>
    <t>Uchazeč</t>
  </si>
  <si>
    <t>Potrubí z PPR, studená, D 32/4,4 mm</t>
  </si>
  <si>
    <t>Potrubí z PPR, teplá, D 32/5,4 mm</t>
  </si>
  <si>
    <t>Izolace návleková pěnová tl. stěny 9 mm, vnitřní průměr 32 mm</t>
  </si>
  <si>
    <t>Izolace návleková pěnová tl. stěny 20 mm, vnitřní průměr 32 mm</t>
  </si>
  <si>
    <t>Izolace návleková pěnová s Al polepem tl. stěny 20 mm, vnitřní průměr 28 mm</t>
  </si>
  <si>
    <t>Izolace návleková pěnová s Al polepem tl. stěny 20 mm, vnitřní průměr 35 mm</t>
  </si>
  <si>
    <t>Izolace návleková pěnová a Al polepem tl. stěny 20 mm, vnitřní průměr 42 mm</t>
  </si>
  <si>
    <t>Kohout vypouštěcí kulový, DN 15</t>
  </si>
  <si>
    <t>Kohout kulový, vnitř.-vnitř.z. DN 25</t>
  </si>
  <si>
    <t>Kohout kulový,vnitřní-vnější z. DN 25</t>
  </si>
  <si>
    <t>Filtr, vnitřní-vnitřní z. FIV.08412 DN 25</t>
  </si>
  <si>
    <t>Ventil zpětný, DN 25</t>
  </si>
  <si>
    <t>Ventil redukční s manometrem PN 25, 5530 DN 25</t>
  </si>
  <si>
    <t>Ventil pojistný, DN 20/25, 6,0 bar</t>
  </si>
  <si>
    <t>Šroubení topenářské, přímé, DN 25</t>
  </si>
  <si>
    <t>Nádoba expanzní pro ohřívač pitné vody DD33/10</t>
  </si>
  <si>
    <t>Uzavírací armatura Flowjet 3/4"</t>
  </si>
  <si>
    <t>Ohřívač vody zásobníkový nepřímotopný 300L s výměníkem 3,2 m2</t>
  </si>
  <si>
    <t>Kohout kulový,vnitřní-vnitřní z. DN 20</t>
  </si>
  <si>
    <t>Plynový kondenzační kotel celonerezový o výkonu 2,4-24kW</t>
  </si>
  <si>
    <t>Nádoby expanzní tlakové s membránou, NG50/6</t>
  </si>
  <si>
    <t>Čerpadlo elekronické 25/1-6, 230 V, 180mm</t>
  </si>
  <si>
    <t>Čerpadlo elektronické 30/1-6, 230 V, 180mm</t>
  </si>
  <si>
    <t>Kohout kulový, vnitř.-vnitř.z. DN 20</t>
  </si>
  <si>
    <t>Kohout kulový, vnitř.-vnitř.z. DN 32</t>
  </si>
  <si>
    <t>Kohout kulový, vnitř.-vnitř.z. DN 40</t>
  </si>
  <si>
    <t>Kohout kulový, vnitř.-vnitř.z. DN 50</t>
  </si>
  <si>
    <t>Kohout kulový s odvodn. vnitř.-vnitř.z. DN 20</t>
  </si>
  <si>
    <t>Kohout kulový s odvodn. vnitř.-vnitř.z. DN 25</t>
  </si>
  <si>
    <t>Kohout kulový s odvodn. vnitř.-vnitř.z. DN 32</t>
  </si>
  <si>
    <t>Kohout kulový,vnitřní-vnější z. DN 15</t>
  </si>
  <si>
    <t>Šroubení topenářské, přímé, DN 32</t>
  </si>
  <si>
    <t>Filtr, vnitřní-vnitřní z. DN 20</t>
  </si>
  <si>
    <t>Filtr, vnitřní-vnitřní z. DN 25</t>
  </si>
  <si>
    <t>Ventil směš.třícest.+servopohon MIX 3,Kv 6,DN 20 pohon 230V, 60s</t>
  </si>
  <si>
    <t>Teploměr, D 63 / dl.jímky 50 mm</t>
  </si>
  <si>
    <t>Ventil odvzdušňovací automat. DN 15</t>
  </si>
  <si>
    <t>Kohout kulový vypouštěcí,  DN 15</t>
  </si>
  <si>
    <t>Filtr magnetický 3/4" s odkalením</t>
  </si>
  <si>
    <t>Penetrace podkladu hloubková 1x</t>
  </si>
  <si>
    <t>Malba tekutá Plus, bílá, 2 x, výmalba zapravených omítek a stěny za otopnými tělesy</t>
  </si>
  <si>
    <t>Ventil zpětný, DN 32</t>
  </si>
  <si>
    <t>Otopná těl.panel. Ventil Kompakt 22  500/1600</t>
  </si>
  <si>
    <t>Otopná těl.panel. Ventil Kompakt 22  600/1200</t>
  </si>
  <si>
    <t>Otopná těl.panel. Ventil Kompakt 22  900/2000</t>
  </si>
  <si>
    <t>Otopná těl.panel. Ventil Kompakt 33  300/3000</t>
  </si>
  <si>
    <t>Otopná těl.panel. Ventil Kompakt 33  500/1600</t>
  </si>
  <si>
    <t>734209134R00</t>
  </si>
  <si>
    <t>Montáž armatur závitových se 4závity, G 3/4</t>
  </si>
  <si>
    <t>734221672RT3</t>
  </si>
  <si>
    <t>Hlavice ovládání ventilů termostatická, M30x1,5, K</t>
  </si>
  <si>
    <t>734226212RT1</t>
  </si>
  <si>
    <t>Ventil termostatický přímý II, 1/2" x EK</t>
  </si>
  <si>
    <t>734229141R00</t>
  </si>
  <si>
    <t>Montáž termostat. a ručních hlavic</t>
  </si>
  <si>
    <t>734266223R00</t>
  </si>
  <si>
    <t>Šroubení reg. př. pro ot. tělesa Klasik s vypouštěním</t>
  </si>
  <si>
    <t>734266423R00</t>
  </si>
  <si>
    <t>Šroubení uz. dvoutr. př. pro ot. tělesa VK s vypouštěním</t>
  </si>
  <si>
    <t>734266773R00</t>
  </si>
  <si>
    <t>Šroubení svěrné na Cu 18x1 - EK</t>
  </si>
  <si>
    <t>735156670R00</t>
  </si>
  <si>
    <t>Otopná tělesa panelová Klasik 22  600/1800</t>
  </si>
  <si>
    <t>M21</t>
  </si>
  <si>
    <t>Elektromontáže</t>
  </si>
  <si>
    <t>210-PC-001</t>
  </si>
  <si>
    <t>Zjištění stavu a demontáž elektro</t>
  </si>
  <si>
    <t>210-PC-002</t>
  </si>
  <si>
    <t>Zhotovení el. rozvodnice vč. jištění</t>
  </si>
  <si>
    <t>210-PC-003</t>
  </si>
  <si>
    <t>Zhotovení el. rozvodu vč. zásuvek pro kotle a kond. čerp.</t>
  </si>
  <si>
    <t>210-PC-004</t>
  </si>
  <si>
    <t>Komunikační interface kotle</t>
  </si>
  <si>
    <t>210-PC-005</t>
  </si>
  <si>
    <t>Čidlo teploty HVDT</t>
  </si>
  <si>
    <t>210-PC-006</t>
  </si>
  <si>
    <t>Čidlo teploty ohřívače TV</t>
  </si>
  <si>
    <t>210-PC-007</t>
  </si>
  <si>
    <t>Ovládací panel LCD pro 3 topné okruhy</t>
  </si>
  <si>
    <t>210-PC-008</t>
  </si>
  <si>
    <t xml:space="preserve">Ekvitermní regulační modul vč. teplotních čidel </t>
  </si>
  <si>
    <t>210-PC-009</t>
  </si>
  <si>
    <t>Revize elektro</t>
  </si>
  <si>
    <t>210-PC-010</t>
  </si>
  <si>
    <t>Naprogramování regulace, zkoušky</t>
  </si>
  <si>
    <t>210-PC-011</t>
  </si>
  <si>
    <t>Uvedení do provozu, zaškolení obsluhy</t>
  </si>
  <si>
    <t>732-PC-RS100</t>
  </si>
  <si>
    <t>732-PC-RS100 iz</t>
  </si>
  <si>
    <t>Kombinovaný rozdělovač sběrač Modul 100, L 1000mm viz výkres č.5</t>
  </si>
  <si>
    <t>Izolace kombinovaného rozdělovače/sběrače</t>
  </si>
  <si>
    <t>Rekonstrukce ústředního vytápění a ohřevu teplé vody - KD Pohledec-OPRAVA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</si>
</sst>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CZK]"/>
    <numFmt numFmtId="165" formatCode="#,##0.00000"/>
  </numFmts>
  <fonts count="11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color theme="0"/>
      <name val="Arial CE"/>
      <family val="2"/>
    </font>
    <font>
      <b/>
      <sz val="12"/>
      <color theme="0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83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62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2" fillId="0" borderId="4" xfId="0" applyFont="1" applyBorder="1"/>
    <xf numFmtId="0" fontId="4" fillId="0" borderId="3" xfId="0" applyFont="1" applyFill="1" applyBorder="1"/>
    <xf numFmtId="0" fontId="0" fillId="0" borderId="0" xfId="0" applyFill="1"/>
    <xf numFmtId="49" fontId="4" fillId="0" borderId="3" xfId="0" applyNumberFormat="1" applyFont="1" applyBorder="1" applyAlignment="1">
      <alignment horizontal="left"/>
    </xf>
    <xf numFmtId="0" fontId="4" fillId="0" borderId="5" xfId="0" applyFont="1" applyBorder="1"/>
    <xf numFmtId="0" fontId="4" fillId="0" borderId="3" xfId="0" applyNumberFormat="1" applyFont="1" applyBorder="1"/>
    <xf numFmtId="0" fontId="4" fillId="0" borderId="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Border="1"/>
    <xf numFmtId="0" fontId="4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3" xfId="0" applyFont="1" applyBorder="1" applyAlignment="1">
      <alignment/>
    </xf>
    <xf numFmtId="3" fontId="0" fillId="0" borderId="0" xfId="0" applyNumberFormat="1"/>
    <xf numFmtId="0" fontId="4" fillId="0" borderId="4" xfId="0" applyFont="1" applyBorder="1"/>
    <xf numFmtId="0" fontId="4" fillId="0" borderId="7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6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15" xfId="0" applyNumberFormat="1" applyFont="1" applyBorder="1" applyAlignment="1">
      <alignment horizontal="left"/>
    </xf>
    <xf numFmtId="0" fontId="4" fillId="0" borderId="6" xfId="0" applyNumberFormat="1" applyFont="1" applyFill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15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right"/>
    </xf>
    <xf numFmtId="0" fontId="2" fillId="0" borderId="17" xfId="0" applyFont="1" applyFill="1" applyBorder="1" applyAlignment="1">
      <alignment horizontal="left"/>
    </xf>
    <xf numFmtId="0" fontId="0" fillId="0" borderId="12" xfId="0" applyFont="1" applyBorder="1"/>
    <xf numFmtId="0" fontId="4" fillId="0" borderId="14" xfId="0" applyFont="1" applyBorder="1"/>
    <xf numFmtId="0" fontId="4" fillId="0" borderId="13" xfId="0" applyFont="1" applyBorder="1"/>
    <xf numFmtId="0" fontId="4" fillId="0" borderId="18" xfId="0" applyFont="1" applyBorder="1"/>
    <xf numFmtId="0" fontId="2" fillId="0" borderId="19" xfId="0" applyFont="1" applyBorder="1"/>
    <xf numFmtId="0" fontId="4" fillId="0" borderId="20" xfId="0" applyFont="1" applyBorder="1"/>
    <xf numFmtId="1" fontId="0" fillId="0" borderId="14" xfId="0" applyNumberForma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4" fillId="0" borderId="22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7" fillId="0" borderId="23" xfId="0" applyFont="1" applyBorder="1"/>
    <xf numFmtId="0" fontId="7" fillId="0" borderId="23" xfId="20" applyFont="1" applyBorder="1">
      <alignment/>
      <protection/>
    </xf>
    <xf numFmtId="0" fontId="7" fillId="0" borderId="0" xfId="0" applyFont="1"/>
    <xf numFmtId="0" fontId="7" fillId="0" borderId="24" xfId="0" applyFont="1" applyBorder="1"/>
    <xf numFmtId="0" fontId="7" fillId="0" borderId="24" xfId="20" applyFont="1" applyBorder="1">
      <alignment/>
      <protection/>
    </xf>
    <xf numFmtId="0" fontId="7" fillId="0" borderId="0" xfId="0" applyFont="1" applyBorder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4" fontId="7" fillId="0" borderId="23" xfId="20" applyNumberFormat="1" applyFont="1" applyBorder="1" applyAlignment="1">
      <alignment horizontal="right"/>
      <protection/>
    </xf>
    <xf numFmtId="4" fontId="7" fillId="0" borderId="23" xfId="20" applyNumberFormat="1" applyFont="1" applyBorder="1">
      <alignment/>
      <protection/>
    </xf>
    <xf numFmtId="4" fontId="7" fillId="0" borderId="25" xfId="20" applyNumberFormat="1" applyFont="1" applyBorder="1">
      <alignment/>
      <protection/>
    </xf>
    <xf numFmtId="4" fontId="7" fillId="0" borderId="23" xfId="0" applyNumberFormat="1" applyFont="1" applyBorder="1" applyAlignment="1">
      <alignment horizontal="left"/>
    </xf>
    <xf numFmtId="4" fontId="7" fillId="0" borderId="26" xfId="0" applyNumberFormat="1" applyFont="1" applyBorder="1"/>
    <xf numFmtId="4" fontId="7" fillId="0" borderId="24" xfId="20" applyNumberFormat="1" applyFont="1" applyBorder="1" applyAlignment="1">
      <alignment horizontal="right"/>
      <protection/>
    </xf>
    <xf numFmtId="4" fontId="7" fillId="0" borderId="24" xfId="20" applyNumberFormat="1" applyFont="1" applyBorder="1">
      <alignment/>
      <protection/>
    </xf>
    <xf numFmtId="4" fontId="7" fillId="0" borderId="0" xfId="0" applyNumberFormat="1" applyFont="1"/>
    <xf numFmtId="4" fontId="7" fillId="0" borderId="0" xfId="0" applyNumberFormat="1" applyFont="1" applyBorder="1"/>
    <xf numFmtId="4" fontId="7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Border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0" fontId="4" fillId="0" borderId="27" xfId="0" applyFont="1" applyBorder="1"/>
    <xf numFmtId="0" fontId="4" fillId="0" borderId="28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Continuous" vertical="top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3" fillId="0" borderId="29" xfId="0" applyFont="1" applyBorder="1" applyAlignment="1">
      <alignment horizontal="centerContinuous" vertical="center"/>
    </xf>
    <xf numFmtId="0" fontId="6" fillId="0" borderId="30" xfId="0" applyFont="1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49" fontId="0" fillId="2" borderId="4" xfId="0" applyNumberFormat="1" applyFont="1" applyFill="1" applyBorder="1"/>
    <xf numFmtId="0" fontId="0" fillId="2" borderId="1" xfId="0" applyFont="1" applyFill="1" applyBorder="1"/>
    <xf numFmtId="49" fontId="2" fillId="2" borderId="4" xfId="0" applyNumberFormat="1" applyFont="1" applyFill="1" applyBorder="1"/>
    <xf numFmtId="0" fontId="2" fillId="2" borderId="32" xfId="0" applyFont="1" applyFill="1" applyBorder="1" applyAlignment="1">
      <alignment horizontal="left"/>
    </xf>
    <xf numFmtId="0" fontId="0" fillId="2" borderId="33" xfId="0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17" xfId="0" applyFont="1" applyFill="1" applyBorder="1"/>
    <xf numFmtId="0" fontId="2" fillId="2" borderId="35" xfId="0" applyFont="1" applyFill="1" applyBorder="1"/>
    <xf numFmtId="0" fontId="2" fillId="2" borderId="22" xfId="0" applyFont="1" applyFill="1" applyBorder="1"/>
    <xf numFmtId="0" fontId="2" fillId="2" borderId="36" xfId="0" applyFont="1" applyFill="1" applyBorder="1"/>
    <xf numFmtId="0" fontId="2" fillId="2" borderId="37" xfId="0" applyFont="1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2" borderId="38" xfId="0" applyFont="1" applyFill="1" applyBorder="1"/>
    <xf numFmtId="0" fontId="6" fillId="2" borderId="32" xfId="0" applyFont="1" applyFill="1" applyBorder="1"/>
    <xf numFmtId="0" fontId="6" fillId="2" borderId="34" xfId="0" applyFont="1" applyFill="1" applyBorder="1"/>
    <xf numFmtId="0" fontId="6" fillId="2" borderId="39" xfId="0" applyFont="1" applyFill="1" applyBorder="1"/>
    <xf numFmtId="4" fontId="0" fillId="0" borderId="9" xfId="0" applyNumberFormat="1" applyBorder="1"/>
    <xf numFmtId="4" fontId="0" fillId="0" borderId="11" xfId="0" applyNumberFormat="1" applyBorder="1"/>
    <xf numFmtId="4" fontId="0" fillId="0" borderId="16" xfId="0" applyNumberFormat="1" applyBorder="1"/>
    <xf numFmtId="0" fontId="0" fillId="2" borderId="34" xfId="0" applyFont="1" applyFill="1" applyBorder="1" applyAlignment="1">
      <alignment horizontal="left"/>
    </xf>
    <xf numFmtId="0" fontId="0" fillId="2" borderId="34" xfId="0" applyFont="1" applyFill="1" applyBorder="1" applyAlignment="1">
      <alignment horizontal="right"/>
    </xf>
    <xf numFmtId="0" fontId="0" fillId="2" borderId="33" xfId="0" applyFont="1" applyFill="1" applyBorder="1" applyAlignment="1">
      <alignment horizontal="right"/>
    </xf>
    <xf numFmtId="4" fontId="0" fillId="0" borderId="40" xfId="0" applyNumberFormat="1" applyBorder="1"/>
    <xf numFmtId="4" fontId="0" fillId="0" borderId="41" xfId="0" applyNumberFormat="1" applyBorder="1"/>
    <xf numFmtId="3" fontId="0" fillId="0" borderId="9" xfId="0" applyNumberFormat="1" applyBorder="1"/>
    <xf numFmtId="0" fontId="0" fillId="0" borderId="42" xfId="0" applyBorder="1"/>
    <xf numFmtId="3" fontId="0" fillId="0" borderId="41" xfId="0" applyNumberFormat="1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0" xfId="0" applyAlignment="1">
      <alignment vertical="top"/>
    </xf>
    <xf numFmtId="0" fontId="0" fillId="0" borderId="46" xfId="0" applyBorder="1" applyAlignment="1">
      <alignment vertical="top"/>
    </xf>
    <xf numFmtId="49" fontId="0" fillId="0" borderId="47" xfId="0" applyNumberFormat="1" applyBorder="1" applyAlignment="1">
      <alignment vertical="top"/>
    </xf>
    <xf numFmtId="0" fontId="0" fillId="0" borderId="48" xfId="0" applyBorder="1" applyAlignment="1">
      <alignment vertical="top"/>
    </xf>
    <xf numFmtId="49" fontId="0" fillId="0" borderId="2" xfId="0" applyNumberFormat="1" applyBorder="1" applyAlignment="1">
      <alignment vertical="top"/>
    </xf>
    <xf numFmtId="0" fontId="0" fillId="0" borderId="49" xfId="0" applyBorder="1" applyAlignment="1">
      <alignment vertical="top"/>
    </xf>
    <xf numFmtId="49" fontId="0" fillId="0" borderId="50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" borderId="51" xfId="0" applyFill="1" applyBorder="1" applyAlignment="1">
      <alignment vertical="top"/>
    </xf>
    <xf numFmtId="0" fontId="0" fillId="3" borderId="52" xfId="0" applyNumberFormat="1" applyFill="1" applyBorder="1" applyAlignment="1">
      <alignment vertical="top"/>
    </xf>
    <xf numFmtId="0" fontId="0" fillId="3" borderId="53" xfId="0" applyNumberFormat="1" applyFill="1" applyBorder="1" applyAlignment="1">
      <alignment horizontal="left" vertical="top" wrapText="1"/>
    </xf>
    <xf numFmtId="0" fontId="0" fillId="3" borderId="53" xfId="0" applyFill="1" applyBorder="1" applyAlignment="1">
      <alignment horizontal="center" vertical="top" shrinkToFit="1"/>
    </xf>
    <xf numFmtId="165" fontId="0" fillId="3" borderId="53" xfId="0" applyNumberFormat="1" applyFill="1" applyBorder="1" applyAlignment="1">
      <alignment vertical="top"/>
    </xf>
    <xf numFmtId="4" fontId="0" fillId="3" borderId="53" xfId="0" applyNumberFormat="1" applyFill="1" applyBorder="1" applyAlignment="1">
      <alignment vertical="top"/>
    </xf>
    <xf numFmtId="4" fontId="0" fillId="3" borderId="54" xfId="0" applyNumberFormat="1" applyFill="1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42" xfId="0" applyNumberFormat="1" applyBorder="1" applyAlignment="1">
      <alignment vertical="top"/>
    </xf>
    <xf numFmtId="0" fontId="0" fillId="0" borderId="42" xfId="0" applyNumberFormat="1" applyBorder="1" applyAlignment="1">
      <alignment horizontal="left" vertical="top" wrapText="1"/>
    </xf>
    <xf numFmtId="0" fontId="0" fillId="0" borderId="56" xfId="0" applyBorder="1" applyAlignment="1">
      <alignment horizontal="center" vertical="top" shrinkToFit="1"/>
    </xf>
    <xf numFmtId="165" fontId="0" fillId="0" borderId="56" xfId="0" applyNumberFormat="1" applyBorder="1" applyAlignment="1">
      <alignment vertical="top"/>
    </xf>
    <xf numFmtId="4" fontId="0" fillId="0" borderId="56" xfId="0" applyNumberFormat="1" applyBorder="1" applyAlignment="1">
      <alignment vertical="top"/>
    </xf>
    <xf numFmtId="4" fontId="0" fillId="0" borderId="57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5" fillId="2" borderId="35" xfId="0" applyNumberFormat="1" applyFont="1" applyFill="1" applyBorder="1" applyAlignment="1">
      <alignment horizontal="left"/>
    </xf>
    <xf numFmtId="49" fontId="9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9" fillId="0" borderId="0" xfId="0" applyFont="1" applyAlignment="1">
      <alignment horizontal="right" wrapText="1"/>
    </xf>
    <xf numFmtId="49" fontId="0" fillId="0" borderId="58" xfId="0" applyNumberFormat="1" applyBorder="1"/>
    <xf numFmtId="49" fontId="0" fillId="0" borderId="0" xfId="0" applyNumberFormat="1" applyBorder="1"/>
    <xf numFmtId="49" fontId="0" fillId="0" borderId="0" xfId="0" applyNumberFormat="1" applyBorder="1" applyAlignment="1">
      <alignment shrinkToFit="1"/>
    </xf>
    <xf numFmtId="49" fontId="7" fillId="0" borderId="0" xfId="0" applyNumberFormat="1" applyFont="1"/>
    <xf numFmtId="0" fontId="8" fillId="2" borderId="36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4" fontId="8" fillId="2" borderId="22" xfId="0" applyNumberFormat="1" applyFont="1" applyFill="1" applyBorder="1" applyAlignment="1">
      <alignment horizontal="right"/>
    </xf>
    <xf numFmtId="4" fontId="8" fillId="2" borderId="27" xfId="0" applyNumberFormat="1" applyFont="1" applyFill="1" applyBorder="1" applyAlignment="1">
      <alignment horizontal="right"/>
    </xf>
    <xf numFmtId="4" fontId="8" fillId="2" borderId="28" xfId="0" applyNumberFormat="1" applyFont="1" applyFill="1" applyBorder="1" applyAlignment="1">
      <alignment horizontal="right"/>
    </xf>
    <xf numFmtId="0" fontId="7" fillId="0" borderId="21" xfId="0" applyFont="1" applyBorder="1"/>
    <xf numFmtId="0" fontId="7" fillId="0" borderId="2" xfId="0" applyFont="1" applyBorder="1"/>
    <xf numFmtId="4" fontId="7" fillId="0" borderId="1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8" fillId="2" borderId="17" xfId="0" applyFont="1" applyFill="1" applyBorder="1" applyAlignment="1">
      <alignment horizontal="left"/>
    </xf>
    <xf numFmtId="49" fontId="7" fillId="0" borderId="4" xfId="0" applyNumberFormat="1" applyFont="1" applyBorder="1"/>
    <xf numFmtId="4" fontId="7" fillId="0" borderId="15" xfId="0" applyNumberFormat="1" applyFont="1" applyBorder="1" applyAlignment="1">
      <alignment horizontal="right"/>
    </xf>
    <xf numFmtId="49" fontId="7" fillId="3" borderId="38" xfId="0" applyNumberFormat="1" applyFont="1" applyFill="1" applyBorder="1"/>
    <xf numFmtId="0" fontId="7" fillId="3" borderId="59" xfId="0" applyFont="1" applyFill="1" applyBorder="1"/>
    <xf numFmtId="0" fontId="7" fillId="3" borderId="60" xfId="0" applyFont="1" applyFill="1" applyBorder="1"/>
    <xf numFmtId="4" fontId="7" fillId="3" borderId="61" xfId="0" applyNumberFormat="1" applyFont="1" applyFill="1" applyBorder="1" applyAlignment="1">
      <alignment horizontal="right"/>
    </xf>
    <xf numFmtId="4" fontId="7" fillId="3" borderId="62" xfId="0" applyNumberFormat="1" applyFont="1" applyFill="1" applyBorder="1" applyAlignment="1">
      <alignment horizontal="right"/>
    </xf>
    <xf numFmtId="4" fontId="7" fillId="3" borderId="63" xfId="0" applyNumberFormat="1" applyFont="1" applyFill="1" applyBorder="1" applyAlignment="1">
      <alignment horizontal="right"/>
    </xf>
    <xf numFmtId="0" fontId="0" fillId="3" borderId="49" xfId="0" applyFill="1" applyBorder="1" applyAlignment="1">
      <alignment vertical="top"/>
    </xf>
    <xf numFmtId="49" fontId="0" fillId="3" borderId="50" xfId="0" applyNumberFormat="1" applyFill="1" applyBorder="1" applyAlignment="1">
      <alignment vertical="top"/>
    </xf>
    <xf numFmtId="165" fontId="0" fillId="3" borderId="27" xfId="0" applyNumberFormat="1" applyFill="1" applyBorder="1" applyAlignment="1">
      <alignment vertical="top"/>
    </xf>
    <xf numFmtId="49" fontId="0" fillId="0" borderId="0" xfId="0" applyNumberFormat="1"/>
    <xf numFmtId="0" fontId="7" fillId="0" borderId="0" xfId="0" applyFont="1" applyAlignment="1">
      <alignment vertical="top"/>
    </xf>
    <xf numFmtId="0" fontId="7" fillId="0" borderId="0" xfId="0" applyFont="1"/>
    <xf numFmtId="49" fontId="0" fillId="3" borderId="64" xfId="0" applyNumberFormat="1" applyFill="1" applyBorder="1" applyAlignment="1">
      <alignment horizontal="left" vertical="top" wrapText="1"/>
    </xf>
    <xf numFmtId="0" fontId="0" fillId="3" borderId="64" xfId="0" applyFill="1" applyBorder="1" applyAlignment="1">
      <alignment horizontal="center" vertical="top" shrinkToFit="1"/>
    </xf>
    <xf numFmtId="165" fontId="0" fillId="3" borderId="64" xfId="0" applyNumberFormat="1" applyFill="1" applyBorder="1" applyAlignment="1">
      <alignment vertical="top"/>
    </xf>
    <xf numFmtId="4" fontId="0" fillId="3" borderId="64" xfId="0" applyNumberFormat="1" applyFill="1" applyBorder="1" applyAlignment="1">
      <alignment vertical="top"/>
    </xf>
    <xf numFmtId="4" fontId="0" fillId="3" borderId="65" xfId="0" applyNumberFormat="1" applyFill="1" applyBorder="1" applyAlignment="1">
      <alignment vertical="top"/>
    </xf>
    <xf numFmtId="0" fontId="0" fillId="3" borderId="66" xfId="0" applyFill="1" applyBorder="1" applyAlignment="1">
      <alignment vertical="top"/>
    </xf>
    <xf numFmtId="49" fontId="0" fillId="3" borderId="64" xfId="0" applyNumberFormat="1" applyFill="1" applyBorder="1" applyAlignment="1">
      <alignment vertical="top"/>
    </xf>
    <xf numFmtId="0" fontId="7" fillId="0" borderId="10" xfId="0" applyNumberFormat="1" applyFont="1" applyBorder="1" applyAlignment="1">
      <alignment vertical="top"/>
    </xf>
    <xf numFmtId="0" fontId="0" fillId="3" borderId="67" xfId="0" applyNumberFormat="1" applyFill="1" applyBorder="1" applyAlignment="1">
      <alignment vertical="top"/>
    </xf>
    <xf numFmtId="0" fontId="7" fillId="0" borderId="9" xfId="0" applyFont="1" applyBorder="1" applyAlignment="1">
      <alignment vertical="top" shrinkToFit="1"/>
    </xf>
    <xf numFmtId="0" fontId="0" fillId="3" borderId="18" xfId="0" applyFill="1" applyBorder="1" applyAlignment="1">
      <alignment vertical="top" shrinkToFit="1"/>
    </xf>
    <xf numFmtId="165" fontId="7" fillId="0" borderId="44" xfId="0" applyNumberFormat="1" applyFont="1" applyBorder="1" applyAlignment="1">
      <alignment vertical="top" shrinkToFit="1"/>
    </xf>
    <xf numFmtId="165" fontId="0" fillId="3" borderId="7" xfId="0" applyNumberFormat="1" applyFill="1" applyBorder="1" applyAlignment="1">
      <alignment vertical="top" shrinkToFit="1"/>
    </xf>
    <xf numFmtId="0" fontId="7" fillId="0" borderId="8" xfId="0" applyFont="1" applyBorder="1" applyAlignment="1">
      <alignment vertical="top"/>
    </xf>
    <xf numFmtId="0" fontId="0" fillId="3" borderId="19" xfId="0" applyFill="1" applyBorder="1" applyAlignment="1">
      <alignment vertical="top"/>
    </xf>
    <xf numFmtId="4" fontId="7" fillId="0" borderId="68" xfId="0" applyNumberFormat="1" applyFont="1" applyBorder="1" applyAlignment="1">
      <alignment vertical="top" shrinkToFit="1"/>
    </xf>
    <xf numFmtId="0" fontId="0" fillId="3" borderId="17" xfId="0" applyFill="1" applyBorder="1" applyAlignment="1">
      <alignment vertical="top"/>
    </xf>
    <xf numFmtId="49" fontId="0" fillId="3" borderId="36" xfId="0" applyNumberFormat="1" applyFill="1" applyBorder="1" applyAlignment="1">
      <alignment vertical="top"/>
    </xf>
    <xf numFmtId="49" fontId="0" fillId="3" borderId="27" xfId="0" applyNumberFormat="1" applyFill="1" applyBorder="1" applyAlignment="1">
      <alignment horizontal="left" vertical="top" wrapText="1"/>
    </xf>
    <xf numFmtId="0" fontId="0" fillId="3" borderId="22" xfId="0" applyFill="1" applyBorder="1" applyAlignment="1">
      <alignment horizontal="center" vertical="top" shrinkToFit="1"/>
    </xf>
    <xf numFmtId="0" fontId="7" fillId="0" borderId="55" xfId="0" applyFont="1" applyBorder="1" applyAlignment="1">
      <alignment vertical="top"/>
    </xf>
    <xf numFmtId="0" fontId="7" fillId="0" borderId="42" xfId="0" applyNumberFormat="1" applyFont="1" applyBorder="1" applyAlignment="1">
      <alignment vertical="top"/>
    </xf>
    <xf numFmtId="0" fontId="7" fillId="0" borderId="41" xfId="0" applyFont="1" applyBorder="1" applyAlignment="1">
      <alignment vertical="top" shrinkToFit="1"/>
    </xf>
    <xf numFmtId="165" fontId="7" fillId="0" borderId="45" xfId="0" applyNumberFormat="1" applyFont="1" applyBorder="1" applyAlignment="1">
      <alignment vertical="top" shrinkToFit="1"/>
    </xf>
    <xf numFmtId="4" fontId="7" fillId="0" borderId="69" xfId="0" applyNumberFormat="1" applyFont="1" applyBorder="1" applyAlignment="1">
      <alignment vertical="top" shrinkToFit="1"/>
    </xf>
    <xf numFmtId="0" fontId="7" fillId="0" borderId="44" xfId="0" applyNumberFormat="1" applyFont="1" applyBorder="1" applyAlignment="1">
      <alignment horizontal="left" vertical="top" wrapText="1"/>
    </xf>
    <xf numFmtId="0" fontId="0" fillId="3" borderId="7" xfId="0" applyNumberFormat="1" applyFill="1" applyBorder="1" applyAlignment="1">
      <alignment horizontal="left" vertical="top" wrapText="1"/>
    </xf>
    <xf numFmtId="0" fontId="7" fillId="0" borderId="45" xfId="0" applyNumberFormat="1" applyFont="1" applyBorder="1" applyAlignment="1">
      <alignment horizontal="left" vertical="top" wrapText="1"/>
    </xf>
    <xf numFmtId="4" fontId="7" fillId="4" borderId="44" xfId="0" applyNumberFormat="1" applyFont="1" applyFill="1" applyBorder="1" applyAlignment="1">
      <alignment vertical="top" shrinkToFit="1"/>
    </xf>
    <xf numFmtId="4" fontId="7" fillId="4" borderId="45" xfId="0" applyNumberFormat="1" applyFont="1" applyFill="1" applyBorder="1" applyAlignment="1">
      <alignment vertical="top" shrinkToFit="1"/>
    </xf>
    <xf numFmtId="49" fontId="4" fillId="4" borderId="21" xfId="0" applyNumberFormat="1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7" fillId="0" borderId="44" xfId="0" applyNumberFormat="1" applyFont="1" applyBorder="1" applyAlignment="1">
      <alignment horizontal="left" vertical="top"/>
    </xf>
    <xf numFmtId="0" fontId="0" fillId="0" borderId="55" xfId="0" applyBorder="1" applyAlignment="1">
      <alignment horizontal="center" shrinkToFit="1"/>
    </xf>
    <xf numFmtId="0" fontId="0" fillId="0" borderId="56" xfId="0" applyBorder="1" applyAlignment="1">
      <alignment horizontal="center" shrinkToFi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0" borderId="70" xfId="0" applyNumberFormat="1" applyBorder="1" applyAlignment="1">
      <alignment horizontal="right"/>
    </xf>
    <xf numFmtId="164" fontId="0" fillId="0" borderId="71" xfId="0" applyNumberFormat="1" applyBorder="1" applyAlignment="1">
      <alignment horizontal="right"/>
    </xf>
    <xf numFmtId="164" fontId="6" fillId="2" borderId="72" xfId="0" applyNumberFormat="1" applyFont="1" applyFill="1" applyBorder="1" applyAlignment="1">
      <alignment horizontal="right"/>
    </xf>
    <xf numFmtId="164" fontId="6" fillId="2" borderId="33" xfId="0" applyNumberFormat="1" applyFont="1" applyFill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49" fontId="2" fillId="2" borderId="2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9" fontId="2" fillId="2" borderId="35" xfId="0" applyNumberFormat="1" applyFont="1" applyFill="1" applyBorder="1" applyAlignment="1">
      <alignment wrapText="1"/>
    </xf>
    <xf numFmtId="2" fontId="2" fillId="2" borderId="22" xfId="0" applyNumberFormat="1" applyFont="1" applyFill="1" applyBorder="1" applyAlignment="1">
      <alignment wrapText="1"/>
    </xf>
    <xf numFmtId="0" fontId="0" fillId="0" borderId="73" xfId="0" applyBorder="1"/>
    <xf numFmtId="0" fontId="0" fillId="0" borderId="40" xfId="0" applyBorder="1"/>
    <xf numFmtId="0" fontId="0" fillId="0" borderId="10" xfId="0" applyBorder="1"/>
    <xf numFmtId="0" fontId="0" fillId="0" borderId="9" xfId="0" applyBorder="1"/>
    <xf numFmtId="0" fontId="0" fillId="0" borderId="10" xfId="0" applyFont="1" applyBorder="1"/>
    <xf numFmtId="0" fontId="0" fillId="0" borderId="9" xfId="0" applyFont="1" applyBorder="1"/>
    <xf numFmtId="0" fontId="4" fillId="4" borderId="2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7" fillId="0" borderId="74" xfId="20" applyFont="1" applyBorder="1" applyAlignment="1">
      <alignment horizontal="center"/>
      <protection/>
    </xf>
    <xf numFmtId="0" fontId="7" fillId="0" borderId="75" xfId="20" applyFont="1" applyBorder="1" applyAlignment="1">
      <alignment horizontal="center"/>
      <protection/>
    </xf>
    <xf numFmtId="0" fontId="7" fillId="0" borderId="76" xfId="20" applyFont="1" applyBorder="1" applyAlignment="1">
      <alignment horizontal="center"/>
      <protection/>
    </xf>
    <xf numFmtId="0" fontId="7" fillId="0" borderId="77" xfId="20" applyFont="1" applyBorder="1" applyAlignment="1">
      <alignment horizontal="center"/>
      <protection/>
    </xf>
    <xf numFmtId="4" fontId="7" fillId="0" borderId="78" xfId="20" applyNumberFormat="1" applyFont="1" applyBorder="1" applyAlignment="1">
      <alignment horizontal="left"/>
      <protection/>
    </xf>
    <xf numFmtId="4" fontId="7" fillId="0" borderId="24" xfId="20" applyNumberFormat="1" applyFont="1" applyBorder="1" applyAlignment="1">
      <alignment horizontal="left"/>
      <protection/>
    </xf>
    <xf numFmtId="4" fontId="7" fillId="0" borderId="79" xfId="20" applyNumberFormat="1" applyFont="1" applyBorder="1" applyAlignment="1">
      <alignment horizontal="left"/>
      <protection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47" xfId="0" applyNumberFormat="1" applyBorder="1" applyAlignment="1">
      <alignment vertical="top" shrinkToFit="1"/>
    </xf>
    <xf numFmtId="49" fontId="0" fillId="0" borderId="80" xfId="0" applyNumberFormat="1" applyBorder="1" applyAlignment="1">
      <alignment vertical="top" shrinkToFit="1"/>
    </xf>
    <xf numFmtId="49" fontId="0" fillId="0" borderId="2" xfId="0" applyNumberFormat="1" applyBorder="1" applyAlignment="1">
      <alignment vertical="top" shrinkToFit="1"/>
    </xf>
    <xf numFmtId="49" fontId="0" fillId="0" borderId="81" xfId="0" applyNumberFormat="1" applyBorder="1" applyAlignment="1">
      <alignment vertical="top" shrinkToFit="1"/>
    </xf>
    <xf numFmtId="49" fontId="0" fillId="0" borderId="50" xfId="0" applyNumberFormat="1" applyBorder="1" applyAlignment="1">
      <alignment vertical="top" shrinkToFit="1"/>
    </xf>
    <xf numFmtId="49" fontId="0" fillId="0" borderId="82" xfId="0" applyNumberFormat="1" applyBorder="1" applyAlignment="1">
      <alignment vertical="top" shrinkToFit="1"/>
    </xf>
    <xf numFmtId="4" fontId="0" fillId="3" borderId="67" xfId="0" applyNumberFormat="1" applyFill="1" applyBorder="1" applyAlignment="1">
      <alignment vertical="top" shrinkToFit="1"/>
    </xf>
    <xf numFmtId="4" fontId="0" fillId="3" borderId="16" xfId="0" applyNumberFormat="1" applyFill="1" applyBorder="1" applyAlignment="1">
      <alignment vertical="top" shrinkToFit="1"/>
    </xf>
    <xf numFmtId="49" fontId="0" fillId="0" borderId="47" xfId="0" applyNumberFormat="1" applyBorder="1" applyAlignment="1">
      <alignment vertical="top" wrapText="1" shrinkToFit="1"/>
    </xf>
    <xf numFmtId="49" fontId="0" fillId="0" borderId="2" xfId="0" applyNumberFormat="1" applyBorder="1" applyAlignment="1">
      <alignment vertical="top" wrapText="1" shrinkToFit="1"/>
    </xf>
    <xf numFmtId="49" fontId="0" fillId="3" borderId="50" xfId="0" applyNumberFormat="1" applyFill="1" applyBorder="1" applyAlignment="1">
      <alignment vertical="top" wrapText="1" shrinkToFit="1"/>
    </xf>
    <xf numFmtId="49" fontId="0" fillId="3" borderId="50" xfId="0" applyNumberFormat="1" applyFill="1" applyBorder="1" applyAlignment="1">
      <alignment vertical="top" shrinkToFit="1"/>
    </xf>
    <xf numFmtId="49" fontId="0" fillId="3" borderId="82" xfId="0" applyNumberFormat="1" applyFill="1" applyBorder="1" applyAlignment="1">
      <alignment vertical="top" shrinkToFit="1"/>
    </xf>
    <xf numFmtId="4" fontId="0" fillId="3" borderId="36" xfId="0" applyNumberFormat="1" applyFill="1" applyBorder="1" applyAlignment="1">
      <alignment vertical="top"/>
    </xf>
    <xf numFmtId="4" fontId="0" fillId="3" borderId="37" xfId="0" applyNumberFormat="1" applyFill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">
      <selection activeCell="C19" sqref="C1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48" customWidth="1"/>
    <col min="11" max="11" width="40.125" style="48" customWidth="1"/>
  </cols>
  <sheetData>
    <row r="1" spans="1:11" ht="24.75" customHeight="1" thickBot="1">
      <c r="A1" s="75" t="s">
        <v>0</v>
      </c>
      <c r="B1" s="76"/>
      <c r="C1" s="77"/>
      <c r="D1" s="77"/>
      <c r="E1" s="76"/>
      <c r="F1" s="76"/>
      <c r="G1" s="76"/>
      <c r="I1" s="143"/>
      <c r="J1" s="49"/>
      <c r="K1" s="49"/>
    </row>
    <row r="2" spans="1:11" ht="38.25">
      <c r="A2" s="36" t="s">
        <v>1</v>
      </c>
      <c r="B2" s="47"/>
      <c r="C2" s="141" t="s">
        <v>55</v>
      </c>
      <c r="D2" s="227" t="s">
        <v>483</v>
      </c>
      <c r="E2" s="228"/>
      <c r="F2" s="73" t="s">
        <v>2</v>
      </c>
      <c r="G2" s="74"/>
      <c r="I2" s="143"/>
      <c r="J2" s="142" t="s">
        <v>57</v>
      </c>
      <c r="K2" s="49"/>
    </row>
    <row r="3" spans="1:11" ht="3" customHeight="1" hidden="1">
      <c r="A3" s="37"/>
      <c r="B3" s="38"/>
      <c r="C3" s="39"/>
      <c r="D3" s="39"/>
      <c r="E3" s="38"/>
      <c r="F3" s="3"/>
      <c r="G3" s="31"/>
      <c r="I3" s="143"/>
      <c r="J3" s="49"/>
      <c r="K3" s="49"/>
    </row>
    <row r="4" spans="1:11" ht="12" customHeight="1">
      <c r="A4" s="41" t="s">
        <v>3</v>
      </c>
      <c r="B4" s="40"/>
      <c r="C4" s="42" t="s">
        <v>4</v>
      </c>
      <c r="D4" s="2"/>
      <c r="E4" s="1"/>
      <c r="F4" s="3" t="s">
        <v>5</v>
      </c>
      <c r="G4" s="31"/>
      <c r="I4" s="143"/>
      <c r="J4" s="49"/>
      <c r="K4" s="49"/>
    </row>
    <row r="5" spans="1:11" ht="12.75">
      <c r="A5" s="82" t="s">
        <v>55</v>
      </c>
      <c r="B5" s="83"/>
      <c r="C5" s="224" t="s">
        <v>56</v>
      </c>
      <c r="D5" s="225"/>
      <c r="E5" s="226"/>
      <c r="F5" s="3" t="s">
        <v>7</v>
      </c>
      <c r="G5" s="31"/>
      <c r="I5" s="143"/>
      <c r="J5" s="49"/>
      <c r="K5" s="142" t="s">
        <v>56</v>
      </c>
    </row>
    <row r="6" spans="1:15" ht="12.95" customHeight="1">
      <c r="A6" s="4" t="s">
        <v>8</v>
      </c>
      <c r="B6" s="1"/>
      <c r="C6" s="2" t="s">
        <v>9</v>
      </c>
      <c r="D6" s="2"/>
      <c r="E6" s="1"/>
      <c r="F6" s="5" t="s">
        <v>10</v>
      </c>
      <c r="G6" s="34"/>
      <c r="I6" s="143"/>
      <c r="J6" s="49"/>
      <c r="K6" s="49"/>
      <c r="O6" s="6"/>
    </row>
    <row r="7" spans="1:11" ht="12.75">
      <c r="A7" s="84" t="s">
        <v>53</v>
      </c>
      <c r="B7" s="83"/>
      <c r="C7" s="224" t="s">
        <v>54</v>
      </c>
      <c r="D7" s="225"/>
      <c r="E7" s="226"/>
      <c r="F7" s="7" t="s">
        <v>11</v>
      </c>
      <c r="G7" s="34"/>
      <c r="I7" s="143"/>
      <c r="J7" s="49"/>
      <c r="K7" s="142" t="s">
        <v>54</v>
      </c>
    </row>
    <row r="8" spans="1:11" ht="12.75">
      <c r="A8" s="8" t="s">
        <v>12</v>
      </c>
      <c r="B8" s="3"/>
      <c r="C8" s="7" t="s">
        <v>59</v>
      </c>
      <c r="D8" s="44"/>
      <c r="E8" s="45"/>
      <c r="F8" s="9" t="s">
        <v>13</v>
      </c>
      <c r="G8" s="10"/>
      <c r="H8" s="11"/>
      <c r="I8" s="144"/>
      <c r="J8" s="49"/>
      <c r="K8" s="49"/>
    </row>
    <row r="9" spans="1:11" ht="12.75">
      <c r="A9" s="8"/>
      <c r="B9" s="3"/>
      <c r="C9" s="44"/>
      <c r="D9" s="44"/>
      <c r="E9" s="45"/>
      <c r="F9" s="12"/>
      <c r="G9" s="32"/>
      <c r="H9" s="12"/>
      <c r="I9" s="143"/>
      <c r="J9" s="49"/>
      <c r="K9" s="49"/>
    </row>
    <row r="10" spans="1:11" ht="12.75">
      <c r="A10" s="8" t="s">
        <v>14</v>
      </c>
      <c r="B10" s="3"/>
      <c r="C10" s="7" t="s">
        <v>63</v>
      </c>
      <c r="D10" s="44"/>
      <c r="E10" s="44"/>
      <c r="F10" s="13"/>
      <c r="G10" s="32"/>
      <c r="H10" s="14"/>
      <c r="I10" s="143"/>
      <c r="J10" s="145"/>
      <c r="K10" s="49"/>
    </row>
    <row r="11" spans="1:57" ht="13.5" customHeight="1">
      <c r="A11" s="8" t="s">
        <v>391</v>
      </c>
      <c r="B11" s="3"/>
      <c r="C11" s="235"/>
      <c r="D11" s="236"/>
      <c r="E11" s="237"/>
      <c r="F11" s="15" t="s">
        <v>15</v>
      </c>
      <c r="G11" s="33"/>
      <c r="H11" s="12"/>
      <c r="I11" s="143"/>
      <c r="J11" s="49"/>
      <c r="K11" s="49"/>
      <c r="BA11" s="16"/>
      <c r="BB11" s="16"/>
      <c r="BC11" s="16"/>
      <c r="BD11" s="16"/>
      <c r="BE11" s="16"/>
    </row>
    <row r="12" spans="1:11" ht="12.75" customHeight="1">
      <c r="A12" s="17" t="s">
        <v>16</v>
      </c>
      <c r="B12" s="1"/>
      <c r="C12" s="205"/>
      <c r="D12" s="206"/>
      <c r="E12" s="207"/>
      <c r="F12" s="18" t="s">
        <v>17</v>
      </c>
      <c r="G12" s="35"/>
      <c r="H12" s="12"/>
      <c r="I12" s="143"/>
      <c r="J12" s="49"/>
      <c r="K12" s="49"/>
    </row>
    <row r="13" spans="1:11" ht="28.5" customHeight="1" thickBot="1">
      <c r="A13" s="78" t="s">
        <v>38</v>
      </c>
      <c r="B13" s="79"/>
      <c r="C13" s="79"/>
      <c r="D13" s="79"/>
      <c r="E13" s="80"/>
      <c r="F13" s="80"/>
      <c r="G13" s="81"/>
      <c r="H13" s="12"/>
      <c r="I13" s="143"/>
      <c r="J13" s="49"/>
      <c r="K13" s="49"/>
    </row>
    <row r="14" spans="1:11" ht="17.25" customHeight="1" thickBot="1">
      <c r="A14" s="85"/>
      <c r="B14" s="105" t="s">
        <v>39</v>
      </c>
      <c r="C14" s="86"/>
      <c r="D14" s="87"/>
      <c r="E14" s="106"/>
      <c r="F14" s="106"/>
      <c r="G14" s="107" t="s">
        <v>40</v>
      </c>
      <c r="I14" s="143"/>
      <c r="J14" s="49"/>
      <c r="K14" s="49"/>
    </row>
    <row r="15" spans="1:11" ht="15.95" customHeight="1">
      <c r="A15" s="19"/>
      <c r="B15" s="146" t="s">
        <v>34</v>
      </c>
      <c r="C15" s="108">
        <f>SUM(Rekapitulace!I7:I9)</f>
        <v>0</v>
      </c>
      <c r="D15" s="229"/>
      <c r="E15" s="230"/>
      <c r="F15" s="113"/>
      <c r="G15" s="103"/>
      <c r="I15" s="143"/>
      <c r="J15" s="49"/>
      <c r="K15" s="49"/>
    </row>
    <row r="16" spans="1:11" ht="15.95" customHeight="1">
      <c r="A16" s="19"/>
      <c r="B16" s="147" t="s">
        <v>35</v>
      </c>
      <c r="C16" s="102">
        <f>SUM(Rekapitulace!I10:I22)</f>
        <v>0</v>
      </c>
      <c r="D16" s="231"/>
      <c r="E16" s="232"/>
      <c r="F16" s="114"/>
      <c r="G16" s="103"/>
      <c r="I16" s="143"/>
      <c r="J16" s="49"/>
      <c r="K16" s="49"/>
    </row>
    <row r="17" spans="1:11" ht="15.95" customHeight="1">
      <c r="A17" s="19"/>
      <c r="B17" s="147" t="s">
        <v>60</v>
      </c>
      <c r="C17" s="102">
        <f>SUM(Rekapitulace!I23)</f>
        <v>0</v>
      </c>
      <c r="D17" s="231"/>
      <c r="E17" s="232"/>
      <c r="F17" s="114"/>
      <c r="G17" s="103"/>
      <c r="I17" s="143"/>
      <c r="J17" s="49"/>
      <c r="K17" s="49"/>
    </row>
    <row r="18" spans="1:11" ht="15.95" customHeight="1">
      <c r="A18" s="19"/>
      <c r="B18" s="148" t="s">
        <v>61</v>
      </c>
      <c r="C18" s="102">
        <f>SUM(Rekapitulace!I24:I25)</f>
        <v>0</v>
      </c>
      <c r="D18" s="231"/>
      <c r="E18" s="232"/>
      <c r="F18" s="114"/>
      <c r="G18" s="103"/>
      <c r="I18" s="143"/>
      <c r="J18" s="49"/>
      <c r="K18" s="49"/>
    </row>
    <row r="19" spans="1:11" ht="15.95" customHeight="1">
      <c r="A19" s="19"/>
      <c r="B19" s="147" t="s">
        <v>62</v>
      </c>
      <c r="C19" s="102"/>
      <c r="D19" s="233"/>
      <c r="E19" s="234"/>
      <c r="F19" s="114"/>
      <c r="G19" s="103"/>
      <c r="I19" s="143"/>
      <c r="J19" s="49"/>
      <c r="K19" s="49"/>
    </row>
    <row r="20" spans="1:11" ht="15.95" customHeight="1">
      <c r="A20" s="19"/>
      <c r="B20" s="12" t="s">
        <v>40</v>
      </c>
      <c r="C20" s="102">
        <f>SUM(C15:C19)</f>
        <v>0</v>
      </c>
      <c r="D20" s="231"/>
      <c r="E20" s="232"/>
      <c r="F20" s="114"/>
      <c r="G20" s="103"/>
      <c r="I20" s="143"/>
      <c r="J20" s="49"/>
      <c r="K20" s="49"/>
    </row>
    <row r="21" spans="1:11" ht="3" customHeight="1">
      <c r="A21" s="19"/>
      <c r="B21" s="12"/>
      <c r="C21" s="102"/>
      <c r="D21" s="21"/>
      <c r="E21" s="110"/>
      <c r="F21" s="114"/>
      <c r="G21" s="103"/>
      <c r="I21" s="143"/>
      <c r="J21" s="49"/>
      <c r="K21" s="49"/>
    </row>
    <row r="22" spans="1:11" ht="3" customHeight="1">
      <c r="A22" s="19"/>
      <c r="B22" s="12"/>
      <c r="C22" s="102"/>
      <c r="D22" s="21"/>
      <c r="E22" s="110"/>
      <c r="F22" s="114"/>
      <c r="G22" s="103"/>
      <c r="I22" s="143"/>
      <c r="J22" s="49"/>
      <c r="K22" s="49"/>
    </row>
    <row r="23" spans="1:11" ht="3" customHeight="1" thickBot="1">
      <c r="A23" s="209"/>
      <c r="B23" s="210"/>
      <c r="C23" s="109"/>
      <c r="D23" s="111"/>
      <c r="E23" s="112"/>
      <c r="F23" s="115"/>
      <c r="G23" s="104"/>
      <c r="I23" s="143"/>
      <c r="J23" s="49"/>
      <c r="K23" s="49"/>
    </row>
    <row r="24" spans="1:11" ht="12.75">
      <c r="A24" s="88" t="s">
        <v>18</v>
      </c>
      <c r="B24" s="89"/>
      <c r="C24" s="90"/>
      <c r="D24" s="89" t="s">
        <v>19</v>
      </c>
      <c r="E24" s="89"/>
      <c r="F24" s="91" t="s">
        <v>20</v>
      </c>
      <c r="G24" s="92"/>
      <c r="I24" s="143"/>
      <c r="J24" s="49"/>
      <c r="K24" s="49"/>
    </row>
    <row r="25" spans="1:11" ht="12.75">
      <c r="A25" s="93" t="s">
        <v>21</v>
      </c>
      <c r="B25" s="94"/>
      <c r="C25" s="95"/>
      <c r="D25" s="94" t="s">
        <v>21</v>
      </c>
      <c r="E25" s="94"/>
      <c r="F25" s="96" t="s">
        <v>21</v>
      </c>
      <c r="G25" s="97"/>
      <c r="I25" s="143"/>
      <c r="J25" s="49"/>
      <c r="K25" s="49"/>
    </row>
    <row r="26" spans="1:11" ht="2.25" customHeight="1">
      <c r="A26" s="19"/>
      <c r="B26" s="12"/>
      <c r="C26" s="20"/>
      <c r="D26" s="12"/>
      <c r="E26" s="12"/>
      <c r="F26" s="21"/>
      <c r="G26" s="22"/>
      <c r="I26" s="143"/>
      <c r="J26" s="49"/>
      <c r="K26" s="49"/>
    </row>
    <row r="27" spans="1:11" ht="34.5" customHeight="1">
      <c r="A27" s="211" t="s">
        <v>64</v>
      </c>
      <c r="B27" s="212"/>
      <c r="C27" s="213"/>
      <c r="D27" s="214" t="s">
        <v>64</v>
      </c>
      <c r="E27" s="213"/>
      <c r="F27" s="214" t="s">
        <v>64</v>
      </c>
      <c r="G27" s="215"/>
      <c r="I27" s="143"/>
      <c r="J27" s="49"/>
      <c r="K27" s="49"/>
    </row>
    <row r="28" spans="1:11" ht="15.75" customHeight="1">
      <c r="A28" s="19" t="s">
        <v>22</v>
      </c>
      <c r="B28" s="23"/>
      <c r="C28" s="20"/>
      <c r="D28" s="12" t="s">
        <v>22</v>
      </c>
      <c r="E28" s="12"/>
      <c r="F28" s="21" t="s">
        <v>22</v>
      </c>
      <c r="G28" s="22"/>
      <c r="I28" s="143"/>
      <c r="J28" s="49"/>
      <c r="K28" s="49"/>
    </row>
    <row r="29" spans="1:11" ht="48.75" customHeight="1">
      <c r="A29" s="19" t="s">
        <v>23</v>
      </c>
      <c r="B29" s="12"/>
      <c r="C29" s="20"/>
      <c r="D29" s="21" t="s">
        <v>24</v>
      </c>
      <c r="E29" s="20"/>
      <c r="F29" s="24" t="s">
        <v>24</v>
      </c>
      <c r="G29" s="22"/>
      <c r="I29" s="143"/>
      <c r="J29" s="49"/>
      <c r="K29" s="49"/>
    </row>
    <row r="30" spans="1:11" ht="12.75">
      <c r="A30" s="25" t="s">
        <v>25</v>
      </c>
      <c r="B30" s="26"/>
      <c r="C30" s="43">
        <v>15</v>
      </c>
      <c r="D30" s="26" t="s">
        <v>26</v>
      </c>
      <c r="E30" s="27"/>
      <c r="F30" s="222">
        <v>0</v>
      </c>
      <c r="G30" s="223"/>
      <c r="I30" s="143"/>
      <c r="J30" s="49"/>
      <c r="K30" s="49"/>
    </row>
    <row r="31" spans="1:7" ht="12.75">
      <c r="A31" s="25" t="s">
        <v>27</v>
      </c>
      <c r="B31" s="26"/>
      <c r="C31" s="43">
        <v>15</v>
      </c>
      <c r="D31" s="26" t="s">
        <v>28</v>
      </c>
      <c r="E31" s="27"/>
      <c r="F31" s="222">
        <f>PRODUCT(F30,C31/100)</f>
        <v>0</v>
      </c>
      <c r="G31" s="223"/>
    </row>
    <row r="32" spans="1:7" ht="12.75">
      <c r="A32" s="25" t="s">
        <v>25</v>
      </c>
      <c r="B32" s="26"/>
      <c r="C32" s="43">
        <v>21</v>
      </c>
      <c r="D32" s="26" t="s">
        <v>28</v>
      </c>
      <c r="E32" s="27"/>
      <c r="F32" s="222">
        <f>C20</f>
        <v>0</v>
      </c>
      <c r="G32" s="223"/>
    </row>
    <row r="33" spans="1:7" ht="12.75">
      <c r="A33" s="25" t="s">
        <v>27</v>
      </c>
      <c r="B33" s="26"/>
      <c r="C33" s="43">
        <v>21</v>
      </c>
      <c r="D33" s="26" t="s">
        <v>28</v>
      </c>
      <c r="E33" s="27"/>
      <c r="F33" s="218">
        <f>Zaklad22/100*21</f>
        <v>0</v>
      </c>
      <c r="G33" s="219"/>
    </row>
    <row r="34" spans="1:7" ht="13.5" thickBot="1">
      <c r="A34" s="25" t="s">
        <v>37</v>
      </c>
      <c r="B34" s="26"/>
      <c r="C34" s="43"/>
      <c r="D34" s="26"/>
      <c r="E34" s="27"/>
      <c r="F34" s="218">
        <v>0</v>
      </c>
      <c r="G34" s="219"/>
    </row>
    <row r="35" spans="1:11" s="28" customFormat="1" ht="19.5" customHeight="1" thickBot="1">
      <c r="A35" s="98" t="s">
        <v>29</v>
      </c>
      <c r="B35" s="99"/>
      <c r="C35" s="100"/>
      <c r="D35" s="100"/>
      <c r="E35" s="101"/>
      <c r="F35" s="220">
        <f>F33+Zaklad22</f>
        <v>0</v>
      </c>
      <c r="G35" s="221"/>
      <c r="J35" s="50"/>
      <c r="K35" s="50"/>
    </row>
    <row r="36" ht="18" customHeight="1">
      <c r="A36" s="29" t="s">
        <v>36</v>
      </c>
    </row>
    <row r="37" spans="2:8" ht="12.75">
      <c r="B37" s="216" t="s">
        <v>58</v>
      </c>
      <c r="C37" s="216"/>
      <c r="D37" s="216"/>
      <c r="E37" s="216"/>
      <c r="F37" s="216"/>
      <c r="G37" s="216"/>
      <c r="H37" t="s">
        <v>6</v>
      </c>
    </row>
    <row r="38" spans="1:8" ht="14.25" customHeight="1">
      <c r="A38" s="29"/>
      <c r="B38" s="216"/>
      <c r="C38" s="216"/>
      <c r="D38" s="216"/>
      <c r="E38" s="216"/>
      <c r="F38" s="216"/>
      <c r="G38" s="216"/>
      <c r="H38" t="s">
        <v>6</v>
      </c>
    </row>
    <row r="39" spans="1:8" ht="12.75" customHeight="1">
      <c r="A39" s="30"/>
      <c r="B39" s="216"/>
      <c r="C39" s="216"/>
      <c r="D39" s="216"/>
      <c r="E39" s="216"/>
      <c r="F39" s="216"/>
      <c r="G39" s="216"/>
      <c r="H39" t="s">
        <v>6</v>
      </c>
    </row>
    <row r="40" spans="1:8" ht="12.75">
      <c r="A40" s="30"/>
      <c r="B40" s="216"/>
      <c r="C40" s="216"/>
      <c r="D40" s="216"/>
      <c r="E40" s="216"/>
      <c r="F40" s="216"/>
      <c r="G40" s="216"/>
      <c r="H40" t="s">
        <v>6</v>
      </c>
    </row>
    <row r="41" spans="1:8" ht="12.75">
      <c r="A41" s="30"/>
      <c r="B41" s="216"/>
      <c r="C41" s="216"/>
      <c r="D41" s="216"/>
      <c r="E41" s="216"/>
      <c r="F41" s="216"/>
      <c r="G41" s="216"/>
      <c r="H41" t="s">
        <v>6</v>
      </c>
    </row>
    <row r="42" spans="1:8" ht="12.75">
      <c r="A42" s="30"/>
      <c r="B42" s="216"/>
      <c r="C42" s="216"/>
      <c r="D42" s="216"/>
      <c r="E42" s="216"/>
      <c r="F42" s="216"/>
      <c r="G42" s="216"/>
      <c r="H42" t="s">
        <v>6</v>
      </c>
    </row>
    <row r="43" spans="1:8" ht="12.75">
      <c r="A43" s="30"/>
      <c r="B43" s="216"/>
      <c r="C43" s="216"/>
      <c r="D43" s="216"/>
      <c r="E43" s="216"/>
      <c r="F43" s="216"/>
      <c r="G43" s="216"/>
      <c r="H43" t="s">
        <v>6</v>
      </c>
    </row>
    <row r="44" spans="1:8" ht="12.75">
      <c r="A44" s="30"/>
      <c r="B44" s="216"/>
      <c r="C44" s="216"/>
      <c r="D44" s="216"/>
      <c r="E44" s="216"/>
      <c r="F44" s="216"/>
      <c r="G44" s="216"/>
      <c r="H44" t="s">
        <v>6</v>
      </c>
    </row>
    <row r="45" spans="1:8" ht="12.75">
      <c r="A45" s="30"/>
      <c r="B45" s="216"/>
      <c r="C45" s="216"/>
      <c r="D45" s="216"/>
      <c r="E45" s="216"/>
      <c r="F45" s="216"/>
      <c r="G45" s="216"/>
      <c r="H45" t="s">
        <v>6</v>
      </c>
    </row>
    <row r="46" spans="1:8" ht="12.75" customHeight="1">
      <c r="A46" s="30"/>
      <c r="B46" s="217"/>
      <c r="C46" s="217"/>
      <c r="D46" s="217"/>
      <c r="E46" s="217"/>
      <c r="F46" s="217"/>
      <c r="G46" s="217"/>
      <c r="H46" t="s">
        <v>6</v>
      </c>
    </row>
    <row r="47" spans="2:7" ht="12.75">
      <c r="B47" s="217"/>
      <c r="C47" s="217"/>
      <c r="D47" s="217"/>
      <c r="E47" s="217"/>
      <c r="F47" s="217"/>
      <c r="G47" s="217"/>
    </row>
    <row r="48" spans="2:7" ht="12.75">
      <c r="B48" s="217"/>
      <c r="C48" s="217"/>
      <c r="D48" s="217"/>
      <c r="E48" s="217"/>
      <c r="F48" s="217"/>
      <c r="G48" s="217"/>
    </row>
    <row r="49" spans="2:7" ht="12.75">
      <c r="B49" s="217"/>
      <c r="C49" s="217"/>
      <c r="D49" s="217"/>
      <c r="E49" s="217"/>
      <c r="F49" s="217"/>
      <c r="G49" s="217"/>
    </row>
    <row r="50" spans="2:7" ht="12.75">
      <c r="B50" s="217"/>
      <c r="C50" s="217"/>
      <c r="D50" s="217"/>
      <c r="E50" s="217"/>
      <c r="F50" s="217"/>
      <c r="G50" s="217"/>
    </row>
    <row r="51" spans="2:7" ht="12.75">
      <c r="B51" s="46"/>
      <c r="C51" s="46"/>
      <c r="D51" s="46"/>
      <c r="E51" s="46"/>
      <c r="F51" s="46"/>
      <c r="G51" s="46"/>
    </row>
    <row r="52" spans="2:7" ht="12.75">
      <c r="B52" s="46"/>
      <c r="C52" s="46"/>
      <c r="D52" s="46"/>
      <c r="E52" s="46"/>
      <c r="F52" s="46"/>
      <c r="G52" s="46"/>
    </row>
    <row r="53" spans="2:7" ht="12.75">
      <c r="B53" s="46"/>
      <c r="C53" s="46"/>
      <c r="D53" s="46"/>
      <c r="E53" s="46"/>
      <c r="F53" s="46"/>
      <c r="G53" s="46"/>
    </row>
    <row r="54" spans="2:7" ht="12.75">
      <c r="B54" s="46"/>
      <c r="C54" s="46"/>
      <c r="D54" s="46"/>
      <c r="E54" s="46"/>
      <c r="F54" s="46"/>
      <c r="G54" s="46"/>
    </row>
    <row r="55" spans="2:7" ht="12.75">
      <c r="B55" s="46"/>
      <c r="C55" s="46"/>
      <c r="D55" s="46"/>
      <c r="E55" s="46"/>
      <c r="F55" s="46"/>
      <c r="G55" s="46"/>
    </row>
  </sheetData>
  <mergeCells count="21">
    <mergeCell ref="C5:E5"/>
    <mergeCell ref="C7:E7"/>
    <mergeCell ref="D2:E2"/>
    <mergeCell ref="F30:G30"/>
    <mergeCell ref="D15:E15"/>
    <mergeCell ref="D16:E16"/>
    <mergeCell ref="D17:E17"/>
    <mergeCell ref="D18:E18"/>
    <mergeCell ref="D19:E19"/>
    <mergeCell ref="D20:E20"/>
    <mergeCell ref="C11:E11"/>
    <mergeCell ref="A23:B23"/>
    <mergeCell ref="A27:C27"/>
    <mergeCell ref="D27:E27"/>
    <mergeCell ref="F27:G27"/>
    <mergeCell ref="B37:G50"/>
    <mergeCell ref="F33:G33"/>
    <mergeCell ref="F35:G35"/>
    <mergeCell ref="F34:G34"/>
    <mergeCell ref="F31:G31"/>
    <mergeCell ref="F32:G3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5"/>
  <sheetViews>
    <sheetView workbookViewId="0" topLeftCell="A1">
      <selection activeCell="G2" sqref="G2:I2"/>
    </sheetView>
  </sheetViews>
  <sheetFormatPr defaultColWidth="9.00390625" defaultRowHeight="12.75"/>
  <cols>
    <col min="1" max="1" width="5.875" style="53" customWidth="1"/>
    <col min="2" max="2" width="6.125" style="53" customWidth="1"/>
    <col min="3" max="3" width="11.375" style="53" customWidth="1"/>
    <col min="4" max="4" width="15.875" style="53" customWidth="1"/>
    <col min="5" max="5" width="11.25390625" style="66" customWidth="1"/>
    <col min="6" max="6" width="10.875" style="66" customWidth="1"/>
    <col min="7" max="7" width="11.00390625" style="66" customWidth="1"/>
    <col min="8" max="8" width="11.125" style="66" customWidth="1"/>
    <col min="9" max="9" width="10.75390625" style="66" customWidth="1"/>
    <col min="10" max="16384" width="9.125" style="53" customWidth="1"/>
  </cols>
  <sheetData>
    <row r="1" spans="1:9" ht="12" thickTop="1">
      <c r="A1" s="238" t="s">
        <v>30</v>
      </c>
      <c r="B1" s="239"/>
      <c r="C1" s="51" t="str">
        <f>CONCATENATE(cislostavby," ",nazevstavby)</f>
        <v>0110 MĚSTO Nové Město na Moravě</v>
      </c>
      <c r="D1" s="52"/>
      <c r="E1" s="59"/>
      <c r="F1" s="60"/>
      <c r="G1" s="61" t="s">
        <v>31</v>
      </c>
      <c r="H1" s="62" t="str">
        <f>CisloRozpoctu</f>
        <v>0001</v>
      </c>
      <c r="I1" s="63"/>
    </row>
    <row r="2" spans="1:9" ht="12" thickBot="1">
      <c r="A2" s="240" t="s">
        <v>32</v>
      </c>
      <c r="B2" s="241"/>
      <c r="C2" s="54" t="str">
        <f>CONCATENATE(cisloobjektu," ",nazevobjektu)</f>
        <v>0001 Rekonstrukce ústředního vytápění a ohřevu TV</v>
      </c>
      <c r="D2" s="55"/>
      <c r="E2" s="64"/>
      <c r="F2" s="65"/>
      <c r="G2" s="242" t="str">
        <f>NazevRozpoctu</f>
        <v>Rekonstrukce ústředního vytápění a ohřevu teplé vody - KD Pohledec-OPRAVA 2</v>
      </c>
      <c r="H2" s="243"/>
      <c r="I2" s="244"/>
    </row>
    <row r="3" ht="12" thickTop="1">
      <c r="F3" s="67"/>
    </row>
    <row r="4" spans="1:9" ht="19.5" customHeight="1">
      <c r="A4" s="69" t="s">
        <v>41</v>
      </c>
      <c r="B4" s="70"/>
      <c r="C4" s="70"/>
      <c r="D4" s="70"/>
      <c r="E4" s="71"/>
      <c r="F4" s="72"/>
      <c r="G4" s="72"/>
      <c r="H4" s="72"/>
      <c r="I4" s="72"/>
    </row>
    <row r="5" spans="5:10" ht="12" thickBot="1">
      <c r="E5" s="68"/>
      <c r="F5" s="68"/>
      <c r="G5" s="68"/>
      <c r="H5" s="68"/>
      <c r="I5" s="68"/>
      <c r="J5" s="57"/>
    </row>
    <row r="6" spans="1:10" s="56" customFormat="1" ht="12.75">
      <c r="A6" s="160" t="s">
        <v>33</v>
      </c>
      <c r="B6" s="150"/>
      <c r="C6" s="151"/>
      <c r="D6" s="152"/>
      <c r="E6" s="153"/>
      <c r="F6" s="154" t="s">
        <v>65</v>
      </c>
      <c r="G6" s="154"/>
      <c r="H6" s="154"/>
      <c r="I6" s="155" t="s">
        <v>40</v>
      </c>
      <c r="J6" s="58"/>
    </row>
    <row r="7" spans="1:10" ht="12.75">
      <c r="A7" s="161" t="s">
        <v>66</v>
      </c>
      <c r="B7" s="156" t="s">
        <v>67</v>
      </c>
      <c r="C7" s="157"/>
      <c r="D7" s="157"/>
      <c r="E7" s="158"/>
      <c r="F7" s="159" t="s">
        <v>34</v>
      </c>
      <c r="G7" s="159"/>
      <c r="H7" s="159"/>
      <c r="I7" s="162">
        <f>Položky!F7</f>
        <v>0</v>
      </c>
      <c r="J7" s="57"/>
    </row>
    <row r="8" spans="1:10" ht="12.75">
      <c r="A8" s="161" t="s">
        <v>68</v>
      </c>
      <c r="B8" s="156" t="s">
        <v>69</v>
      </c>
      <c r="C8" s="157"/>
      <c r="D8" s="157"/>
      <c r="E8" s="158"/>
      <c r="F8" s="159" t="s">
        <v>34</v>
      </c>
      <c r="G8" s="159"/>
      <c r="H8" s="159"/>
      <c r="I8" s="162">
        <f>Položky!F11</f>
        <v>0</v>
      </c>
      <c r="J8" s="57"/>
    </row>
    <row r="9" spans="1:10" ht="12.75">
      <c r="A9" s="161" t="s">
        <v>70</v>
      </c>
      <c r="B9" s="156" t="s">
        <v>71</v>
      </c>
      <c r="C9" s="157"/>
      <c r="D9" s="157"/>
      <c r="E9" s="158"/>
      <c r="F9" s="159" t="s">
        <v>34</v>
      </c>
      <c r="G9" s="159"/>
      <c r="H9" s="159"/>
      <c r="I9" s="162">
        <f>Položky!F13</f>
        <v>0</v>
      </c>
      <c r="J9" s="57"/>
    </row>
    <row r="10" spans="1:10" ht="12.75">
      <c r="A10" s="161" t="s">
        <v>72</v>
      </c>
      <c r="B10" s="156" t="s">
        <v>73</v>
      </c>
      <c r="C10" s="157"/>
      <c r="D10" s="157"/>
      <c r="E10" s="158"/>
      <c r="F10" s="159" t="s">
        <v>35</v>
      </c>
      <c r="G10" s="159"/>
      <c r="H10" s="159"/>
      <c r="I10" s="162">
        <f>Položky!F17</f>
        <v>0</v>
      </c>
      <c r="J10" s="57"/>
    </row>
    <row r="11" spans="1:10" ht="12.75">
      <c r="A11" s="161" t="s">
        <v>74</v>
      </c>
      <c r="B11" s="156" t="s">
        <v>75</v>
      </c>
      <c r="C11" s="157"/>
      <c r="D11" s="157"/>
      <c r="E11" s="158"/>
      <c r="F11" s="159" t="s">
        <v>35</v>
      </c>
      <c r="G11" s="159"/>
      <c r="H11" s="159"/>
      <c r="I11" s="162">
        <f>Položky!F22</f>
        <v>0</v>
      </c>
      <c r="J11" s="57"/>
    </row>
    <row r="12" spans="1:10" ht="12.75">
      <c r="A12" s="161" t="s">
        <v>76</v>
      </c>
      <c r="B12" s="156" t="s">
        <v>77</v>
      </c>
      <c r="C12" s="157"/>
      <c r="D12" s="157"/>
      <c r="E12" s="158"/>
      <c r="F12" s="159" t="s">
        <v>35</v>
      </c>
      <c r="G12" s="159"/>
      <c r="H12" s="159"/>
      <c r="I12" s="162">
        <f>Položky!F29</f>
        <v>0</v>
      </c>
      <c r="J12" s="57"/>
    </row>
    <row r="13" spans="1:10" ht="12.75">
      <c r="A13" s="161" t="s">
        <v>78</v>
      </c>
      <c r="B13" s="156" t="s">
        <v>79</v>
      </c>
      <c r="C13" s="157"/>
      <c r="D13" s="157"/>
      <c r="E13" s="158"/>
      <c r="F13" s="159" t="s">
        <v>35</v>
      </c>
      <c r="G13" s="159"/>
      <c r="H13" s="159"/>
      <c r="I13" s="162">
        <f>Položky!F59</f>
        <v>0</v>
      </c>
      <c r="J13" s="57"/>
    </row>
    <row r="14" spans="1:10" ht="12.75">
      <c r="A14" s="161" t="s">
        <v>80</v>
      </c>
      <c r="B14" s="156" t="s">
        <v>81</v>
      </c>
      <c r="C14" s="157"/>
      <c r="D14" s="157"/>
      <c r="E14" s="158"/>
      <c r="F14" s="159" t="s">
        <v>35</v>
      </c>
      <c r="G14" s="159"/>
      <c r="H14" s="159"/>
      <c r="I14" s="162">
        <f>Položky!F77</f>
        <v>0</v>
      </c>
      <c r="J14" s="57"/>
    </row>
    <row r="15" spans="1:10" ht="12.75">
      <c r="A15" s="161" t="s">
        <v>82</v>
      </c>
      <c r="B15" s="156" t="s">
        <v>83</v>
      </c>
      <c r="C15" s="157"/>
      <c r="D15" s="157"/>
      <c r="E15" s="158"/>
      <c r="F15" s="159" t="s">
        <v>35</v>
      </c>
      <c r="G15" s="159"/>
      <c r="H15" s="159"/>
      <c r="I15" s="162">
        <f>Položky!F81</f>
        <v>0</v>
      </c>
      <c r="J15" s="57"/>
    </row>
    <row r="16" spans="1:10" ht="12.75">
      <c r="A16" s="161" t="s">
        <v>84</v>
      </c>
      <c r="B16" s="156" t="s">
        <v>85</v>
      </c>
      <c r="C16" s="157"/>
      <c r="D16" s="157"/>
      <c r="E16" s="158"/>
      <c r="F16" s="159" t="s">
        <v>35</v>
      </c>
      <c r="G16" s="159"/>
      <c r="H16" s="159"/>
      <c r="I16" s="162">
        <f>Položky!F89</f>
        <v>0</v>
      </c>
      <c r="J16" s="57"/>
    </row>
    <row r="17" spans="1:10" ht="12.75">
      <c r="A17" s="161" t="s">
        <v>86</v>
      </c>
      <c r="B17" s="156" t="s">
        <v>87</v>
      </c>
      <c r="C17" s="157"/>
      <c r="D17" s="157"/>
      <c r="E17" s="158"/>
      <c r="F17" s="159" t="s">
        <v>35</v>
      </c>
      <c r="G17" s="159"/>
      <c r="H17" s="159"/>
      <c r="I17" s="162">
        <f>Položky!F103</f>
        <v>0</v>
      </c>
      <c r="J17" s="57"/>
    </row>
    <row r="18" spans="1:10" ht="12.75">
      <c r="A18" s="161" t="s">
        <v>88</v>
      </c>
      <c r="B18" s="156" t="s">
        <v>89</v>
      </c>
      <c r="C18" s="157"/>
      <c r="D18" s="157"/>
      <c r="E18" s="158"/>
      <c r="F18" s="159" t="s">
        <v>35</v>
      </c>
      <c r="G18" s="159"/>
      <c r="H18" s="159"/>
      <c r="I18" s="162">
        <f>Položky!F113</f>
        <v>0</v>
      </c>
      <c r="J18" s="57"/>
    </row>
    <row r="19" spans="1:10" ht="12.75">
      <c r="A19" s="161" t="s">
        <v>90</v>
      </c>
      <c r="B19" s="156" t="s">
        <v>91</v>
      </c>
      <c r="C19" s="157"/>
      <c r="D19" s="157"/>
      <c r="E19" s="158"/>
      <c r="F19" s="159" t="s">
        <v>35</v>
      </c>
      <c r="G19" s="159"/>
      <c r="H19" s="159"/>
      <c r="I19" s="162">
        <f>Položky!F155</f>
        <v>0</v>
      </c>
      <c r="J19" s="57"/>
    </row>
    <row r="20" spans="1:10" ht="12.75">
      <c r="A20" s="161" t="s">
        <v>92</v>
      </c>
      <c r="B20" s="156" t="s">
        <v>93</v>
      </c>
      <c r="C20" s="157"/>
      <c r="D20" s="157"/>
      <c r="E20" s="158"/>
      <c r="F20" s="159" t="s">
        <v>35</v>
      </c>
      <c r="G20" s="159"/>
      <c r="H20" s="159"/>
      <c r="I20" s="162">
        <f>Položky!F172</f>
        <v>0</v>
      </c>
      <c r="J20" s="57"/>
    </row>
    <row r="21" spans="1:10" ht="12.75">
      <c r="A21" s="161" t="s">
        <v>94</v>
      </c>
      <c r="B21" s="156" t="s">
        <v>95</v>
      </c>
      <c r="C21" s="157"/>
      <c r="D21" s="157"/>
      <c r="E21" s="158"/>
      <c r="F21" s="159" t="s">
        <v>35</v>
      </c>
      <c r="G21" s="159"/>
      <c r="H21" s="159"/>
      <c r="I21" s="162">
        <f>Položky!F180</f>
        <v>0</v>
      </c>
      <c r="J21" s="57"/>
    </row>
    <row r="22" spans="1:10" ht="12.75">
      <c r="A22" s="161" t="s">
        <v>96</v>
      </c>
      <c r="B22" s="156" t="s">
        <v>97</v>
      </c>
      <c r="C22" s="157"/>
      <c r="D22" s="157"/>
      <c r="E22" s="158"/>
      <c r="F22" s="159" t="s">
        <v>35</v>
      </c>
      <c r="G22" s="159"/>
      <c r="H22" s="159"/>
      <c r="I22" s="162">
        <f>Položky!F182</f>
        <v>0</v>
      </c>
      <c r="J22" s="57"/>
    </row>
    <row r="23" spans="1:10" ht="12.75">
      <c r="A23" s="161" t="s">
        <v>455</v>
      </c>
      <c r="B23" s="156" t="s">
        <v>456</v>
      </c>
      <c r="C23" s="157"/>
      <c r="D23" s="157"/>
      <c r="E23" s="158"/>
      <c r="F23" s="159" t="s">
        <v>60</v>
      </c>
      <c r="G23" s="159"/>
      <c r="H23" s="159"/>
      <c r="I23" s="162">
        <f>Položky!F185</f>
        <v>0</v>
      </c>
      <c r="J23" s="57"/>
    </row>
    <row r="24" spans="1:10" ht="12.75">
      <c r="A24" s="161" t="s">
        <v>98</v>
      </c>
      <c r="B24" s="156" t="s">
        <v>99</v>
      </c>
      <c r="C24" s="157"/>
      <c r="D24" s="157"/>
      <c r="E24" s="158"/>
      <c r="F24" s="159" t="s">
        <v>100</v>
      </c>
      <c r="G24" s="159"/>
      <c r="H24" s="159"/>
      <c r="I24" s="162">
        <f>Položky!F197</f>
        <v>0</v>
      </c>
      <c r="J24" s="57"/>
    </row>
    <row r="25" spans="1:10" ht="12.75">
      <c r="A25" s="161" t="s">
        <v>101</v>
      </c>
      <c r="B25" s="156" t="s">
        <v>61</v>
      </c>
      <c r="C25" s="157"/>
      <c r="D25" s="157"/>
      <c r="E25" s="158"/>
      <c r="F25" s="159" t="s">
        <v>101</v>
      </c>
      <c r="G25" s="159"/>
      <c r="H25" s="159"/>
      <c r="I25" s="162">
        <f>Položky!F206</f>
        <v>0</v>
      </c>
      <c r="J25" s="57"/>
    </row>
    <row r="26" spans="1:10" ht="12" thickBot="1">
      <c r="A26" s="163"/>
      <c r="B26" s="164" t="s">
        <v>102</v>
      </c>
      <c r="C26" s="165"/>
      <c r="D26" s="165"/>
      <c r="E26" s="166"/>
      <c r="F26" s="167"/>
      <c r="G26" s="167"/>
      <c r="H26" s="167"/>
      <c r="I26" s="168">
        <f>SUM(I7:I25)</f>
        <v>0</v>
      </c>
      <c r="J26" s="57"/>
    </row>
    <row r="27" spans="1:10" ht="12.75">
      <c r="A27" s="149"/>
      <c r="E27" s="68"/>
      <c r="F27" s="68"/>
      <c r="G27" s="68"/>
      <c r="H27" s="68"/>
      <c r="I27" s="68"/>
      <c r="J27" s="57"/>
    </row>
    <row r="28" spans="5:10" ht="12.75">
      <c r="E28" s="68"/>
      <c r="F28" s="68"/>
      <c r="G28" s="68"/>
      <c r="H28" s="68"/>
      <c r="I28" s="68"/>
      <c r="J28" s="57"/>
    </row>
    <row r="29" spans="5:10" ht="12.75">
      <c r="E29" s="68"/>
      <c r="F29" s="68"/>
      <c r="G29" s="68"/>
      <c r="H29" s="68"/>
      <c r="I29" s="68"/>
      <c r="J29" s="57"/>
    </row>
    <row r="30" spans="5:10" ht="12.75">
      <c r="E30" s="68"/>
      <c r="F30" s="68"/>
      <c r="G30" s="68"/>
      <c r="H30" s="68"/>
      <c r="I30" s="68"/>
      <c r="J30" s="57"/>
    </row>
    <row r="31" spans="5:10" ht="12.75">
      <c r="E31" s="68"/>
      <c r="F31" s="68"/>
      <c r="G31" s="68"/>
      <c r="H31" s="68"/>
      <c r="I31" s="68"/>
      <c r="J31" s="57"/>
    </row>
    <row r="32" spans="5:10" ht="12.75">
      <c r="E32" s="68"/>
      <c r="F32" s="68"/>
      <c r="G32" s="68"/>
      <c r="H32" s="68"/>
      <c r="I32" s="68"/>
      <c r="J32" s="57"/>
    </row>
    <row r="33" spans="5:10" ht="12.75">
      <c r="E33" s="68"/>
      <c r="F33" s="68"/>
      <c r="G33" s="68"/>
      <c r="H33" s="68"/>
      <c r="I33" s="68"/>
      <c r="J33" s="57"/>
    </row>
    <row r="34" spans="5:10" ht="12.75">
      <c r="E34" s="68"/>
      <c r="F34" s="68"/>
      <c r="G34" s="68"/>
      <c r="H34" s="68"/>
      <c r="I34" s="68"/>
      <c r="J34" s="57"/>
    </row>
    <row r="35" spans="5:10" ht="12.75">
      <c r="E35" s="68"/>
      <c r="F35" s="68"/>
      <c r="G35" s="68"/>
      <c r="H35" s="68"/>
      <c r="I35" s="68"/>
      <c r="J35" s="57"/>
    </row>
    <row r="36" spans="5:10" ht="12.75">
      <c r="E36" s="68"/>
      <c r="F36" s="68"/>
      <c r="G36" s="68"/>
      <c r="H36" s="68"/>
      <c r="I36" s="68"/>
      <c r="J36" s="57"/>
    </row>
    <row r="37" spans="5:10" ht="12.75">
      <c r="E37" s="68"/>
      <c r="F37" s="68"/>
      <c r="G37" s="68"/>
      <c r="H37" s="68"/>
      <c r="I37" s="68"/>
      <c r="J37" s="57"/>
    </row>
    <row r="38" spans="5:10" ht="12.75">
      <c r="E38" s="68"/>
      <c r="F38" s="68"/>
      <c r="G38" s="68"/>
      <c r="H38" s="68"/>
      <c r="I38" s="68"/>
      <c r="J38" s="57"/>
    </row>
    <row r="39" spans="5:10" ht="12.75">
      <c r="E39" s="68"/>
      <c r="F39" s="68"/>
      <c r="G39" s="68"/>
      <c r="H39" s="68"/>
      <c r="I39" s="68"/>
      <c r="J39" s="57"/>
    </row>
    <row r="40" spans="5:10" ht="12.75">
      <c r="E40" s="68"/>
      <c r="F40" s="68"/>
      <c r="G40" s="68"/>
      <c r="H40" s="68"/>
      <c r="I40" s="68"/>
      <c r="J40" s="57"/>
    </row>
    <row r="41" spans="5:10" ht="12.75">
      <c r="E41" s="68"/>
      <c r="F41" s="68"/>
      <c r="G41" s="68"/>
      <c r="H41" s="68"/>
      <c r="I41" s="68"/>
      <c r="J41" s="57"/>
    </row>
    <row r="42" spans="5:10" ht="12.75">
      <c r="E42" s="68"/>
      <c r="F42" s="68"/>
      <c r="G42" s="68"/>
      <c r="H42" s="68"/>
      <c r="I42" s="68"/>
      <c r="J42" s="57"/>
    </row>
    <row r="43" spans="5:10" ht="12.75">
      <c r="E43" s="68"/>
      <c r="F43" s="68"/>
      <c r="G43" s="68"/>
      <c r="H43" s="68"/>
      <c r="I43" s="68"/>
      <c r="J43" s="57"/>
    </row>
    <row r="44" spans="5:10" ht="12.75">
      <c r="E44" s="68"/>
      <c r="F44" s="68"/>
      <c r="G44" s="68"/>
      <c r="H44" s="68"/>
      <c r="I44" s="68"/>
      <c r="J44" s="57"/>
    </row>
    <row r="45" spans="5:10" ht="12.75">
      <c r="E45" s="68"/>
      <c r="F45" s="68"/>
      <c r="G45" s="68"/>
      <c r="H45" s="68"/>
      <c r="I45" s="68"/>
      <c r="J45" s="57"/>
    </row>
    <row r="46" spans="5:10" ht="12.75">
      <c r="E46" s="68"/>
      <c r="F46" s="68"/>
      <c r="G46" s="68"/>
      <c r="H46" s="68"/>
      <c r="I46" s="68"/>
      <c r="J46" s="57"/>
    </row>
    <row r="47" spans="5:10" ht="12.75">
      <c r="E47" s="68"/>
      <c r="F47" s="68"/>
      <c r="G47" s="68"/>
      <c r="H47" s="68"/>
      <c r="I47" s="68"/>
      <c r="J47" s="57"/>
    </row>
    <row r="48" spans="5:10" ht="12.75">
      <c r="E48" s="68"/>
      <c r="F48" s="68"/>
      <c r="G48" s="68"/>
      <c r="H48" s="68"/>
      <c r="I48" s="68"/>
      <c r="J48" s="57"/>
    </row>
    <row r="49" spans="5:10" ht="12.75">
      <c r="E49" s="68"/>
      <c r="F49" s="68"/>
      <c r="G49" s="68"/>
      <c r="H49" s="68"/>
      <c r="I49" s="68"/>
      <c r="J49" s="57"/>
    </row>
    <row r="50" spans="5:10" ht="12.75">
      <c r="E50" s="68"/>
      <c r="F50" s="68"/>
      <c r="G50" s="68"/>
      <c r="H50" s="68"/>
      <c r="I50" s="68"/>
      <c r="J50" s="57"/>
    </row>
    <row r="51" spans="5:10" ht="12.75">
      <c r="E51" s="68"/>
      <c r="F51" s="68"/>
      <c r="G51" s="68"/>
      <c r="H51" s="68"/>
      <c r="I51" s="68"/>
      <c r="J51" s="57"/>
    </row>
    <row r="52" spans="5:10" ht="12.75">
      <c r="E52" s="68"/>
      <c r="F52" s="68"/>
      <c r="G52" s="68"/>
      <c r="H52" s="68"/>
      <c r="I52" s="68"/>
      <c r="J52" s="57"/>
    </row>
    <row r="53" spans="5:10" ht="12.75">
      <c r="E53" s="68"/>
      <c r="F53" s="68"/>
      <c r="G53" s="68"/>
      <c r="H53" s="68"/>
      <c r="I53" s="68"/>
      <c r="J53" s="57"/>
    </row>
    <row r="54" spans="5:10" ht="12.75">
      <c r="E54" s="68"/>
      <c r="F54" s="68"/>
      <c r="G54" s="68"/>
      <c r="H54" s="68"/>
      <c r="I54" s="68"/>
      <c r="J54" s="57"/>
    </row>
    <row r="55" spans="5:10" ht="12.75">
      <c r="E55" s="68"/>
      <c r="F55" s="68"/>
      <c r="G55" s="68"/>
      <c r="H55" s="68"/>
      <c r="I55" s="68"/>
      <c r="J55" s="57"/>
    </row>
    <row r="56" spans="5:10" ht="12.75">
      <c r="E56" s="68"/>
      <c r="F56" s="68"/>
      <c r="G56" s="68"/>
      <c r="H56" s="68"/>
      <c r="I56" s="68"/>
      <c r="J56" s="57"/>
    </row>
    <row r="57" spans="5:10" ht="12.75">
      <c r="E57" s="68"/>
      <c r="F57" s="68"/>
      <c r="G57" s="68"/>
      <c r="H57" s="68"/>
      <c r="I57" s="68"/>
      <c r="J57" s="57"/>
    </row>
    <row r="58" spans="5:10" ht="12.75">
      <c r="E58" s="68"/>
      <c r="F58" s="68"/>
      <c r="G58" s="68"/>
      <c r="H58" s="68"/>
      <c r="I58" s="68"/>
      <c r="J58" s="57"/>
    </row>
    <row r="59" spans="5:10" ht="12.75">
      <c r="E59" s="68"/>
      <c r="F59" s="68"/>
      <c r="G59" s="68"/>
      <c r="H59" s="68"/>
      <c r="I59" s="68"/>
      <c r="J59" s="57"/>
    </row>
    <row r="60" spans="5:10" ht="12.75">
      <c r="E60" s="68"/>
      <c r="F60" s="68"/>
      <c r="G60" s="68"/>
      <c r="H60" s="68"/>
      <c r="I60" s="68"/>
      <c r="J60" s="57"/>
    </row>
    <row r="61" spans="5:10" ht="12.75">
      <c r="E61" s="68"/>
      <c r="F61" s="68"/>
      <c r="G61" s="68"/>
      <c r="H61" s="68"/>
      <c r="I61" s="68"/>
      <c r="J61" s="57"/>
    </row>
    <row r="62" spans="5:10" ht="12.75">
      <c r="E62" s="68"/>
      <c r="F62" s="68"/>
      <c r="G62" s="68"/>
      <c r="H62" s="68"/>
      <c r="I62" s="68"/>
      <c r="J62" s="57"/>
    </row>
    <row r="63" spans="5:10" ht="12.75">
      <c r="E63" s="68"/>
      <c r="F63" s="68"/>
      <c r="G63" s="68"/>
      <c r="H63" s="68"/>
      <c r="I63" s="68"/>
      <c r="J63" s="57"/>
    </row>
    <row r="64" spans="5:10" ht="12.75">
      <c r="E64" s="68"/>
      <c r="F64" s="68"/>
      <c r="G64" s="68"/>
      <c r="H64" s="68"/>
      <c r="I64" s="68"/>
      <c r="J64" s="57"/>
    </row>
    <row r="65" spans="5:10" ht="12.75">
      <c r="E65" s="68"/>
      <c r="F65" s="68"/>
      <c r="G65" s="68"/>
      <c r="H65" s="68"/>
      <c r="I65" s="68"/>
      <c r="J65" s="57"/>
    </row>
    <row r="66" spans="5:10" ht="12.75">
      <c r="E66" s="68"/>
      <c r="F66" s="68"/>
      <c r="G66" s="68"/>
      <c r="H66" s="68"/>
      <c r="I66" s="68"/>
      <c r="J66" s="57"/>
    </row>
    <row r="67" spans="5:10" ht="12.75">
      <c r="E67" s="68"/>
      <c r="F67" s="68"/>
      <c r="G67" s="68"/>
      <c r="H67" s="68"/>
      <c r="I67" s="68"/>
      <c r="J67" s="57"/>
    </row>
    <row r="68" spans="5:10" ht="12.75">
      <c r="E68" s="68"/>
      <c r="F68" s="68"/>
      <c r="G68" s="68"/>
      <c r="H68" s="68"/>
      <c r="I68" s="68"/>
      <c r="J68" s="57"/>
    </row>
    <row r="69" spans="5:10" ht="12.75">
      <c r="E69" s="68"/>
      <c r="F69" s="68"/>
      <c r="G69" s="68"/>
      <c r="H69" s="68"/>
      <c r="I69" s="68"/>
      <c r="J69" s="57"/>
    </row>
    <row r="70" spans="5:10" ht="12.75">
      <c r="E70" s="68"/>
      <c r="F70" s="68"/>
      <c r="G70" s="68"/>
      <c r="H70" s="68"/>
      <c r="I70" s="68"/>
      <c r="J70" s="57"/>
    </row>
    <row r="71" spans="5:10" ht="12.75">
      <c r="E71" s="68"/>
      <c r="F71" s="68"/>
      <c r="G71" s="68"/>
      <c r="H71" s="68"/>
      <c r="I71" s="68"/>
      <c r="J71" s="57"/>
    </row>
    <row r="72" spans="5:10" ht="12.75">
      <c r="E72" s="68"/>
      <c r="F72" s="68"/>
      <c r="G72" s="68"/>
      <c r="H72" s="68"/>
      <c r="I72" s="68"/>
      <c r="J72" s="57"/>
    </row>
    <row r="73" spans="5:10" ht="12.75">
      <c r="E73" s="68"/>
      <c r="F73" s="68"/>
      <c r="G73" s="68"/>
      <c r="H73" s="68"/>
      <c r="I73" s="68"/>
      <c r="J73" s="57"/>
    </row>
    <row r="74" spans="5:10" ht="12.75">
      <c r="E74" s="68"/>
      <c r="F74" s="68"/>
      <c r="G74" s="68"/>
      <c r="H74" s="68"/>
      <c r="I74" s="68"/>
      <c r="J74" s="57"/>
    </row>
    <row r="75" spans="5:10" ht="12.75">
      <c r="E75" s="68"/>
      <c r="F75" s="68"/>
      <c r="G75" s="68"/>
      <c r="H75" s="68"/>
      <c r="I75" s="68"/>
      <c r="J75" s="57"/>
    </row>
    <row r="76" spans="5:10" ht="12.75">
      <c r="E76" s="68"/>
      <c r="F76" s="68"/>
      <c r="G76" s="68"/>
      <c r="H76" s="68"/>
      <c r="I76" s="68"/>
      <c r="J76" s="57"/>
    </row>
    <row r="77" spans="5:10" ht="12.75">
      <c r="E77" s="68"/>
      <c r="F77" s="68"/>
      <c r="G77" s="68"/>
      <c r="H77" s="68"/>
      <c r="I77" s="68"/>
      <c r="J77" s="57"/>
    </row>
    <row r="78" spans="5:10" ht="12.75">
      <c r="E78" s="68"/>
      <c r="F78" s="68"/>
      <c r="G78" s="68"/>
      <c r="H78" s="68"/>
      <c r="I78" s="68"/>
      <c r="J78" s="57"/>
    </row>
    <row r="79" spans="5:10" ht="12.75">
      <c r="E79" s="68"/>
      <c r="F79" s="68"/>
      <c r="G79" s="68"/>
      <c r="H79" s="68"/>
      <c r="I79" s="68"/>
      <c r="J79" s="57"/>
    </row>
    <row r="80" spans="5:10" ht="12.75">
      <c r="E80" s="68"/>
      <c r="F80" s="68"/>
      <c r="G80" s="68"/>
      <c r="H80" s="68"/>
      <c r="I80" s="68"/>
      <c r="J80" s="57"/>
    </row>
    <row r="81" spans="5:10" ht="12.75">
      <c r="E81" s="68"/>
      <c r="F81" s="68"/>
      <c r="G81" s="68"/>
      <c r="H81" s="68"/>
      <c r="I81" s="68"/>
      <c r="J81" s="57"/>
    </row>
    <row r="82" spans="5:10" ht="12.75">
      <c r="E82" s="68"/>
      <c r="F82" s="68"/>
      <c r="G82" s="68"/>
      <c r="H82" s="68"/>
      <c r="I82" s="68"/>
      <c r="J82" s="57"/>
    </row>
    <row r="83" spans="5:10" ht="12.75">
      <c r="E83" s="68"/>
      <c r="F83" s="68"/>
      <c r="G83" s="68"/>
      <c r="H83" s="68"/>
      <c r="I83" s="68"/>
      <c r="J83" s="57"/>
    </row>
    <row r="84" spans="5:10" ht="12.75">
      <c r="E84" s="68"/>
      <c r="F84" s="68"/>
      <c r="G84" s="68"/>
      <c r="H84" s="68"/>
      <c r="I84" s="68"/>
      <c r="J84" s="57"/>
    </row>
    <row r="85" spans="5:10" ht="12.75">
      <c r="E85" s="68"/>
      <c r="F85" s="68"/>
      <c r="G85" s="68"/>
      <c r="H85" s="68"/>
      <c r="I85" s="68"/>
      <c r="J85" s="57"/>
    </row>
    <row r="86" spans="5:10" ht="12.75">
      <c r="E86" s="68"/>
      <c r="F86" s="68"/>
      <c r="G86" s="68"/>
      <c r="H86" s="68"/>
      <c r="I86" s="68"/>
      <c r="J86" s="57"/>
    </row>
    <row r="87" spans="5:10" ht="12.75">
      <c r="E87" s="68"/>
      <c r="F87" s="68"/>
      <c r="G87" s="68"/>
      <c r="H87" s="68"/>
      <c r="I87" s="68"/>
      <c r="J87" s="57"/>
    </row>
    <row r="88" spans="5:10" ht="12.75">
      <c r="E88" s="68"/>
      <c r="F88" s="68"/>
      <c r="G88" s="68"/>
      <c r="H88" s="68"/>
      <c r="I88" s="68"/>
      <c r="J88" s="57"/>
    </row>
    <row r="89" spans="5:10" ht="12.75">
      <c r="E89" s="68"/>
      <c r="F89" s="68"/>
      <c r="G89" s="68"/>
      <c r="H89" s="68"/>
      <c r="I89" s="68"/>
      <c r="J89" s="57"/>
    </row>
    <row r="90" spans="5:10" ht="12.75">
      <c r="E90" s="68"/>
      <c r="F90" s="68"/>
      <c r="G90" s="68"/>
      <c r="H90" s="68"/>
      <c r="I90" s="68"/>
      <c r="J90" s="57"/>
    </row>
    <row r="91" spans="5:10" ht="12.75">
      <c r="E91" s="68"/>
      <c r="F91" s="68"/>
      <c r="G91" s="68"/>
      <c r="H91" s="68"/>
      <c r="I91" s="68"/>
      <c r="J91" s="57"/>
    </row>
    <row r="92" spans="5:10" ht="12.75">
      <c r="E92" s="68"/>
      <c r="F92" s="68"/>
      <c r="G92" s="68"/>
      <c r="H92" s="68"/>
      <c r="I92" s="68"/>
      <c r="J92" s="57"/>
    </row>
    <row r="93" spans="5:10" ht="12.75">
      <c r="E93" s="68"/>
      <c r="F93" s="68"/>
      <c r="G93" s="68"/>
      <c r="H93" s="68"/>
      <c r="I93" s="68"/>
      <c r="J93" s="57"/>
    </row>
    <row r="94" spans="5:10" ht="12.75">
      <c r="E94" s="68"/>
      <c r="F94" s="68"/>
      <c r="G94" s="68"/>
      <c r="H94" s="68"/>
      <c r="I94" s="68"/>
      <c r="J94" s="57"/>
    </row>
    <row r="95" spans="5:10" ht="12.75">
      <c r="E95" s="68"/>
      <c r="F95" s="68"/>
      <c r="G95" s="68"/>
      <c r="H95" s="68"/>
      <c r="I95" s="68"/>
      <c r="J95" s="57"/>
    </row>
    <row r="96" spans="5:10" ht="12.75">
      <c r="E96" s="68"/>
      <c r="F96" s="68"/>
      <c r="G96" s="68"/>
      <c r="H96" s="68"/>
      <c r="I96" s="68"/>
      <c r="J96" s="57"/>
    </row>
    <row r="97" spans="5:10" ht="12.75">
      <c r="E97" s="68"/>
      <c r="F97" s="68"/>
      <c r="G97" s="68"/>
      <c r="H97" s="68"/>
      <c r="I97" s="68"/>
      <c r="J97" s="57"/>
    </row>
    <row r="98" spans="5:10" ht="12.75">
      <c r="E98" s="68"/>
      <c r="F98" s="68"/>
      <c r="G98" s="68"/>
      <c r="H98" s="68"/>
      <c r="I98" s="68"/>
      <c r="J98" s="57"/>
    </row>
    <row r="99" spans="5:10" ht="12.75">
      <c r="E99" s="68"/>
      <c r="F99" s="68"/>
      <c r="G99" s="68"/>
      <c r="H99" s="68"/>
      <c r="I99" s="68"/>
      <c r="J99" s="57"/>
    </row>
    <row r="100" spans="5:10" ht="12.75">
      <c r="E100" s="68"/>
      <c r="F100" s="68"/>
      <c r="G100" s="68"/>
      <c r="H100" s="68"/>
      <c r="I100" s="68"/>
      <c r="J100" s="57"/>
    </row>
    <row r="101" spans="5:10" ht="12.75">
      <c r="E101" s="68"/>
      <c r="F101" s="68"/>
      <c r="G101" s="68"/>
      <c r="H101" s="68"/>
      <c r="I101" s="68"/>
      <c r="J101" s="57"/>
    </row>
    <row r="102" spans="5:10" ht="12.75">
      <c r="E102" s="68"/>
      <c r="F102" s="68"/>
      <c r="G102" s="68"/>
      <c r="H102" s="68"/>
      <c r="I102" s="68"/>
      <c r="J102" s="57"/>
    </row>
    <row r="103" spans="5:10" ht="12.75">
      <c r="E103" s="68"/>
      <c r="F103" s="68"/>
      <c r="G103" s="68"/>
      <c r="H103" s="68"/>
      <c r="I103" s="68"/>
      <c r="J103" s="57"/>
    </row>
    <row r="104" spans="5:10" ht="12.75">
      <c r="E104" s="68"/>
      <c r="F104" s="68"/>
      <c r="G104" s="68"/>
      <c r="H104" s="68"/>
      <c r="I104" s="68"/>
      <c r="J104" s="57"/>
    </row>
    <row r="105" spans="5:10" ht="12.75">
      <c r="E105" s="68"/>
      <c r="F105" s="68"/>
      <c r="G105" s="68"/>
      <c r="H105" s="68"/>
      <c r="I105" s="68"/>
      <c r="J105" s="57"/>
    </row>
    <row r="106" spans="5:10" ht="12.75">
      <c r="E106" s="68"/>
      <c r="F106" s="68"/>
      <c r="G106" s="68"/>
      <c r="H106" s="68"/>
      <c r="I106" s="68"/>
      <c r="J106" s="57"/>
    </row>
    <row r="107" spans="5:10" ht="12.75">
      <c r="E107" s="68"/>
      <c r="F107" s="68"/>
      <c r="G107" s="68"/>
      <c r="H107" s="68"/>
      <c r="I107" s="68"/>
      <c r="J107" s="57"/>
    </row>
    <row r="108" spans="5:10" ht="12.75">
      <c r="E108" s="68"/>
      <c r="F108" s="68"/>
      <c r="G108" s="68"/>
      <c r="H108" s="68"/>
      <c r="I108" s="68"/>
      <c r="J108" s="57"/>
    </row>
    <row r="109" spans="5:10" ht="12.75">
      <c r="E109" s="68"/>
      <c r="F109" s="68"/>
      <c r="G109" s="68"/>
      <c r="H109" s="68"/>
      <c r="I109" s="68"/>
      <c r="J109" s="57"/>
    </row>
    <row r="110" spans="5:10" ht="12.75">
      <c r="E110" s="68"/>
      <c r="F110" s="68"/>
      <c r="G110" s="68"/>
      <c r="H110" s="68"/>
      <c r="I110" s="68"/>
      <c r="J110" s="57"/>
    </row>
    <row r="111" spans="5:10" ht="12.75">
      <c r="E111" s="68"/>
      <c r="F111" s="68"/>
      <c r="G111" s="68"/>
      <c r="H111" s="68"/>
      <c r="I111" s="68"/>
      <c r="J111" s="57"/>
    </row>
    <row r="112" spans="5:10" ht="12.75">
      <c r="E112" s="68"/>
      <c r="F112" s="68"/>
      <c r="G112" s="68"/>
      <c r="H112" s="68"/>
      <c r="I112" s="68"/>
      <c r="J112" s="57"/>
    </row>
    <row r="113" spans="5:10" ht="12.75">
      <c r="E113" s="68"/>
      <c r="F113" s="68"/>
      <c r="G113" s="68"/>
      <c r="H113" s="68"/>
      <c r="I113" s="68"/>
      <c r="J113" s="57"/>
    </row>
    <row r="114" spans="5:10" ht="12.75">
      <c r="E114" s="68"/>
      <c r="F114" s="68"/>
      <c r="G114" s="68"/>
      <c r="H114" s="68"/>
      <c r="I114" s="68"/>
      <c r="J114" s="57"/>
    </row>
    <row r="115" spans="5:10" ht="12.75">
      <c r="E115" s="68"/>
      <c r="F115" s="68"/>
      <c r="G115" s="68"/>
      <c r="H115" s="68"/>
      <c r="I115" s="68"/>
      <c r="J115" s="57"/>
    </row>
    <row r="116" spans="5:10" ht="12.75">
      <c r="E116" s="68"/>
      <c r="F116" s="68"/>
      <c r="G116" s="68"/>
      <c r="H116" s="68"/>
      <c r="I116" s="68"/>
      <c r="J116" s="57"/>
    </row>
    <row r="117" spans="5:10" ht="12.75">
      <c r="E117" s="68"/>
      <c r="F117" s="68"/>
      <c r="G117" s="68"/>
      <c r="H117" s="68"/>
      <c r="I117" s="68"/>
      <c r="J117" s="57"/>
    </row>
    <row r="118" spans="5:10" ht="12.75">
      <c r="E118" s="68"/>
      <c r="F118" s="68"/>
      <c r="G118" s="68"/>
      <c r="H118" s="68"/>
      <c r="I118" s="68"/>
      <c r="J118" s="57"/>
    </row>
    <row r="119" spans="5:10" ht="12.75">
      <c r="E119" s="68"/>
      <c r="F119" s="68"/>
      <c r="G119" s="68"/>
      <c r="H119" s="68"/>
      <c r="I119" s="68"/>
      <c r="J119" s="57"/>
    </row>
    <row r="120" spans="5:10" ht="12.75">
      <c r="E120" s="68"/>
      <c r="F120" s="68"/>
      <c r="G120" s="68"/>
      <c r="H120" s="68"/>
      <c r="I120" s="68"/>
      <c r="J120" s="57"/>
    </row>
    <row r="121" spans="5:10" ht="12.75">
      <c r="E121" s="68"/>
      <c r="F121" s="68"/>
      <c r="G121" s="68"/>
      <c r="H121" s="68"/>
      <c r="I121" s="68"/>
      <c r="J121" s="57"/>
    </row>
    <row r="122" spans="5:10" ht="12.75">
      <c r="E122" s="68"/>
      <c r="F122" s="68"/>
      <c r="G122" s="68"/>
      <c r="H122" s="68"/>
      <c r="I122" s="68"/>
      <c r="J122" s="57"/>
    </row>
    <row r="123" spans="5:10" ht="12.75">
      <c r="E123" s="68"/>
      <c r="F123" s="68"/>
      <c r="G123" s="68"/>
      <c r="H123" s="68"/>
      <c r="I123" s="68"/>
      <c r="J123" s="57"/>
    </row>
    <row r="124" spans="5:10" ht="12.75">
      <c r="E124" s="68"/>
      <c r="F124" s="68"/>
      <c r="G124" s="68"/>
      <c r="H124" s="68"/>
      <c r="I124" s="68"/>
      <c r="J124" s="57"/>
    </row>
    <row r="125" spans="5:10" ht="12.75">
      <c r="E125" s="68"/>
      <c r="F125" s="68"/>
      <c r="G125" s="68"/>
      <c r="H125" s="68"/>
      <c r="I125" s="68"/>
      <c r="J125" s="57"/>
    </row>
    <row r="126" spans="5:10" ht="12.75">
      <c r="E126" s="68"/>
      <c r="F126" s="68"/>
      <c r="G126" s="68"/>
      <c r="H126" s="68"/>
      <c r="I126" s="68"/>
      <c r="J126" s="57"/>
    </row>
    <row r="127" spans="5:10" ht="12.75">
      <c r="E127" s="68"/>
      <c r="F127" s="68"/>
      <c r="G127" s="68"/>
      <c r="H127" s="68"/>
      <c r="I127" s="68"/>
      <c r="J127" s="57"/>
    </row>
    <row r="128" spans="5:10" ht="12.75">
      <c r="E128" s="68"/>
      <c r="F128" s="68"/>
      <c r="G128" s="68"/>
      <c r="H128" s="68"/>
      <c r="I128" s="68"/>
      <c r="J128" s="57"/>
    </row>
    <row r="129" spans="5:10" ht="12.75">
      <c r="E129" s="68"/>
      <c r="F129" s="68"/>
      <c r="G129" s="68"/>
      <c r="H129" s="68"/>
      <c r="I129" s="68"/>
      <c r="J129" s="57"/>
    </row>
    <row r="130" spans="5:10" ht="12.75">
      <c r="E130" s="68"/>
      <c r="F130" s="68"/>
      <c r="G130" s="68"/>
      <c r="H130" s="68"/>
      <c r="I130" s="68"/>
      <c r="J130" s="57"/>
    </row>
    <row r="131" spans="5:10" ht="12.75">
      <c r="E131" s="68"/>
      <c r="F131" s="68"/>
      <c r="G131" s="68"/>
      <c r="H131" s="68"/>
      <c r="I131" s="68"/>
      <c r="J131" s="57"/>
    </row>
    <row r="132" spans="5:10" ht="12.75">
      <c r="E132" s="68"/>
      <c r="F132" s="68"/>
      <c r="G132" s="68"/>
      <c r="H132" s="68"/>
      <c r="I132" s="68"/>
      <c r="J132" s="57"/>
    </row>
    <row r="133" spans="5:10" ht="12.75">
      <c r="E133" s="68"/>
      <c r="F133" s="68"/>
      <c r="G133" s="68"/>
      <c r="H133" s="68"/>
      <c r="I133" s="68"/>
      <c r="J133" s="57"/>
    </row>
    <row r="134" spans="5:10" ht="12.75">
      <c r="E134" s="68"/>
      <c r="F134" s="68"/>
      <c r="G134" s="68"/>
      <c r="H134" s="68"/>
      <c r="I134" s="68"/>
      <c r="J134" s="57"/>
    </row>
    <row r="135" spans="5:10" ht="12.75">
      <c r="E135" s="68"/>
      <c r="F135" s="68"/>
      <c r="G135" s="68"/>
      <c r="H135" s="68"/>
      <c r="I135" s="68"/>
      <c r="J135" s="57"/>
    </row>
    <row r="136" spans="5:10" ht="12.75">
      <c r="E136" s="68"/>
      <c r="F136" s="68"/>
      <c r="G136" s="68"/>
      <c r="H136" s="68"/>
      <c r="I136" s="68"/>
      <c r="J136" s="57"/>
    </row>
    <row r="137" spans="5:10" ht="12.75">
      <c r="E137" s="68"/>
      <c r="F137" s="68"/>
      <c r="G137" s="68"/>
      <c r="H137" s="68"/>
      <c r="I137" s="68"/>
      <c r="J137" s="57"/>
    </row>
    <row r="138" spans="5:10" ht="12.75">
      <c r="E138" s="68"/>
      <c r="F138" s="68"/>
      <c r="G138" s="68"/>
      <c r="H138" s="68"/>
      <c r="I138" s="68"/>
      <c r="J138" s="57"/>
    </row>
    <row r="139" spans="5:10" ht="12.75">
      <c r="E139" s="68"/>
      <c r="F139" s="68"/>
      <c r="G139" s="68"/>
      <c r="H139" s="68"/>
      <c r="I139" s="68"/>
      <c r="J139" s="57"/>
    </row>
    <row r="140" spans="5:10" ht="12.75">
      <c r="E140" s="68"/>
      <c r="F140" s="68"/>
      <c r="G140" s="68"/>
      <c r="H140" s="68"/>
      <c r="I140" s="68"/>
      <c r="J140" s="57"/>
    </row>
    <row r="141" spans="5:10" ht="12.75">
      <c r="E141" s="68"/>
      <c r="F141" s="68"/>
      <c r="G141" s="68"/>
      <c r="H141" s="68"/>
      <c r="I141" s="68"/>
      <c r="J141" s="57"/>
    </row>
    <row r="142" spans="5:10" ht="12.75">
      <c r="E142" s="68"/>
      <c r="F142" s="68"/>
      <c r="G142" s="68"/>
      <c r="H142" s="68"/>
      <c r="I142" s="68"/>
      <c r="J142" s="57"/>
    </row>
    <row r="143" spans="5:10" ht="12.75">
      <c r="E143" s="68"/>
      <c r="F143" s="68"/>
      <c r="G143" s="68"/>
      <c r="H143" s="68"/>
      <c r="I143" s="68"/>
      <c r="J143" s="57"/>
    </row>
    <row r="144" spans="5:10" ht="12.75">
      <c r="E144" s="68"/>
      <c r="F144" s="68"/>
      <c r="G144" s="68"/>
      <c r="H144" s="68"/>
      <c r="I144" s="68"/>
      <c r="J144" s="57"/>
    </row>
    <row r="145" spans="5:10" ht="12.75">
      <c r="E145" s="68"/>
      <c r="F145" s="68"/>
      <c r="G145" s="68"/>
      <c r="H145" s="68"/>
      <c r="I145" s="68"/>
      <c r="J145" s="57"/>
    </row>
    <row r="146" spans="5:10" ht="12.75">
      <c r="E146" s="68"/>
      <c r="F146" s="68"/>
      <c r="G146" s="68"/>
      <c r="H146" s="68"/>
      <c r="I146" s="68"/>
      <c r="J146" s="57"/>
    </row>
    <row r="147" spans="5:10" ht="12.75">
      <c r="E147" s="68"/>
      <c r="F147" s="68"/>
      <c r="G147" s="68"/>
      <c r="H147" s="68"/>
      <c r="I147" s="68"/>
      <c r="J147" s="57"/>
    </row>
    <row r="148" spans="5:10" ht="12.75">
      <c r="E148" s="68"/>
      <c r="F148" s="68"/>
      <c r="G148" s="68"/>
      <c r="H148" s="68"/>
      <c r="I148" s="68"/>
      <c r="J148" s="57"/>
    </row>
    <row r="149" spans="5:10" ht="12.75">
      <c r="E149" s="68"/>
      <c r="F149" s="68"/>
      <c r="G149" s="68"/>
      <c r="H149" s="68"/>
      <c r="I149" s="68"/>
      <c r="J149" s="57"/>
    </row>
    <row r="150" spans="5:10" ht="12.75">
      <c r="E150" s="68"/>
      <c r="F150" s="68"/>
      <c r="G150" s="68"/>
      <c r="H150" s="68"/>
      <c r="I150" s="68"/>
      <c r="J150" s="57"/>
    </row>
    <row r="151" spans="5:10" ht="12.75">
      <c r="E151" s="68"/>
      <c r="F151" s="68"/>
      <c r="G151" s="68"/>
      <c r="H151" s="68"/>
      <c r="I151" s="68"/>
      <c r="J151" s="57"/>
    </row>
    <row r="152" spans="5:10" ht="12.75">
      <c r="E152" s="68"/>
      <c r="F152" s="68"/>
      <c r="G152" s="68"/>
      <c r="H152" s="68"/>
      <c r="I152" s="68"/>
      <c r="J152" s="57"/>
    </row>
    <row r="153" spans="5:10" ht="12.75">
      <c r="E153" s="68"/>
      <c r="F153" s="68"/>
      <c r="G153" s="68"/>
      <c r="H153" s="68"/>
      <c r="I153" s="68"/>
      <c r="J153" s="57"/>
    </row>
    <row r="154" spans="5:10" ht="12.75">
      <c r="E154" s="68"/>
      <c r="F154" s="68"/>
      <c r="G154" s="68"/>
      <c r="H154" s="68"/>
      <c r="I154" s="68"/>
      <c r="J154" s="57"/>
    </row>
    <row r="155" spans="5:10" ht="12.75">
      <c r="E155" s="68"/>
      <c r="F155" s="68"/>
      <c r="G155" s="68"/>
      <c r="H155" s="68"/>
      <c r="I155" s="68"/>
      <c r="J155" s="57"/>
    </row>
    <row r="156" spans="5:10" ht="12.75">
      <c r="E156" s="68"/>
      <c r="F156" s="68"/>
      <c r="G156" s="68"/>
      <c r="H156" s="68"/>
      <c r="I156" s="68"/>
      <c r="J156" s="57"/>
    </row>
    <row r="157" spans="5:10" ht="12.75">
      <c r="E157" s="68"/>
      <c r="F157" s="68"/>
      <c r="G157" s="68"/>
      <c r="H157" s="68"/>
      <c r="I157" s="68"/>
      <c r="J157" s="57"/>
    </row>
    <row r="158" spans="5:10" ht="12.75">
      <c r="E158" s="68"/>
      <c r="F158" s="68"/>
      <c r="G158" s="68"/>
      <c r="H158" s="68"/>
      <c r="I158" s="68"/>
      <c r="J158" s="57"/>
    </row>
    <row r="159" spans="5:10" ht="12.75">
      <c r="E159" s="68"/>
      <c r="F159" s="68"/>
      <c r="G159" s="68"/>
      <c r="H159" s="68"/>
      <c r="I159" s="68"/>
      <c r="J159" s="57"/>
    </row>
    <row r="160" spans="5:10" ht="12.75">
      <c r="E160" s="68"/>
      <c r="F160" s="68"/>
      <c r="G160" s="68"/>
      <c r="H160" s="68"/>
      <c r="I160" s="68"/>
      <c r="J160" s="57"/>
    </row>
    <row r="161" spans="5:10" ht="12.75">
      <c r="E161" s="68"/>
      <c r="F161" s="68"/>
      <c r="G161" s="68"/>
      <c r="H161" s="68"/>
      <c r="I161" s="68"/>
      <c r="J161" s="57"/>
    </row>
    <row r="162" spans="5:10" ht="12.75">
      <c r="E162" s="68"/>
      <c r="F162" s="68"/>
      <c r="G162" s="68"/>
      <c r="H162" s="68"/>
      <c r="I162" s="68"/>
      <c r="J162" s="57"/>
    </row>
    <row r="163" spans="5:10" ht="12.75">
      <c r="E163" s="68"/>
      <c r="F163" s="68"/>
      <c r="G163" s="68"/>
      <c r="H163" s="68"/>
      <c r="I163" s="68"/>
      <c r="J163" s="57"/>
    </row>
    <row r="164" spans="5:10" ht="12.75">
      <c r="E164" s="68"/>
      <c r="F164" s="68"/>
      <c r="G164" s="68"/>
      <c r="H164" s="68"/>
      <c r="I164" s="68"/>
      <c r="J164" s="57"/>
    </row>
    <row r="165" spans="5:10" ht="12.75">
      <c r="E165" s="68"/>
      <c r="F165" s="68"/>
      <c r="G165" s="68"/>
      <c r="H165" s="68"/>
      <c r="I165" s="68"/>
      <c r="J165" s="57"/>
    </row>
    <row r="166" spans="5:10" ht="12.75">
      <c r="E166" s="68"/>
      <c r="F166" s="68"/>
      <c r="G166" s="68"/>
      <c r="H166" s="68"/>
      <c r="I166" s="68"/>
      <c r="J166" s="57"/>
    </row>
    <row r="167" spans="5:10" ht="12.75">
      <c r="E167" s="68"/>
      <c r="F167" s="68"/>
      <c r="G167" s="68"/>
      <c r="H167" s="68"/>
      <c r="I167" s="68"/>
      <c r="J167" s="57"/>
    </row>
    <row r="168" spans="5:10" ht="12.75">
      <c r="E168" s="68"/>
      <c r="F168" s="68"/>
      <c r="G168" s="68"/>
      <c r="H168" s="68"/>
      <c r="I168" s="68"/>
      <c r="J168" s="57"/>
    </row>
    <row r="169" spans="5:10" ht="12.75">
      <c r="E169" s="68"/>
      <c r="F169" s="68"/>
      <c r="G169" s="68"/>
      <c r="H169" s="68"/>
      <c r="I169" s="68"/>
      <c r="J169" s="57"/>
    </row>
    <row r="170" spans="5:10" ht="12.75">
      <c r="E170" s="68"/>
      <c r="F170" s="68"/>
      <c r="G170" s="68"/>
      <c r="H170" s="68"/>
      <c r="I170" s="68"/>
      <c r="J170" s="57"/>
    </row>
    <row r="171" spans="5:10" ht="12.75">
      <c r="E171" s="68"/>
      <c r="F171" s="68"/>
      <c r="G171" s="68"/>
      <c r="H171" s="68"/>
      <c r="I171" s="68"/>
      <c r="J171" s="57"/>
    </row>
    <row r="172" spans="5:10" ht="12.75">
      <c r="E172" s="68"/>
      <c r="F172" s="68"/>
      <c r="G172" s="68"/>
      <c r="H172" s="68"/>
      <c r="I172" s="68"/>
      <c r="J172" s="57"/>
    </row>
    <row r="173" spans="5:10" ht="12.75">
      <c r="E173" s="68"/>
      <c r="F173" s="68"/>
      <c r="G173" s="68"/>
      <c r="H173" s="68"/>
      <c r="I173" s="68"/>
      <c r="J173" s="57"/>
    </row>
    <row r="174" spans="5:10" ht="12.75">
      <c r="E174" s="68"/>
      <c r="F174" s="68"/>
      <c r="G174" s="68"/>
      <c r="H174" s="68"/>
      <c r="I174" s="68"/>
      <c r="J174" s="57"/>
    </row>
    <row r="175" spans="5:10" ht="12.75">
      <c r="E175" s="68"/>
      <c r="F175" s="68"/>
      <c r="G175" s="68"/>
      <c r="H175" s="68"/>
      <c r="I175" s="68"/>
      <c r="J175" s="57"/>
    </row>
    <row r="176" spans="5:10" ht="12.75">
      <c r="E176" s="68"/>
      <c r="F176" s="68"/>
      <c r="G176" s="68"/>
      <c r="H176" s="68"/>
      <c r="I176" s="68"/>
      <c r="J176" s="57"/>
    </row>
    <row r="177" spans="5:10" ht="12.75">
      <c r="E177" s="68"/>
      <c r="F177" s="68"/>
      <c r="G177" s="68"/>
      <c r="H177" s="68"/>
      <c r="I177" s="68"/>
      <c r="J177" s="57"/>
    </row>
    <row r="178" spans="5:10" ht="12.75">
      <c r="E178" s="68"/>
      <c r="F178" s="68"/>
      <c r="G178" s="68"/>
      <c r="H178" s="68"/>
      <c r="I178" s="68"/>
      <c r="J178" s="57"/>
    </row>
    <row r="179" spans="5:10" ht="12.75">
      <c r="E179" s="68"/>
      <c r="F179" s="68"/>
      <c r="G179" s="68"/>
      <c r="H179" s="68"/>
      <c r="I179" s="68"/>
      <c r="J179" s="57"/>
    </row>
    <row r="180" spans="5:10" ht="12.75">
      <c r="E180" s="68"/>
      <c r="F180" s="68"/>
      <c r="G180" s="68"/>
      <c r="H180" s="68"/>
      <c r="I180" s="68"/>
      <c r="J180" s="57"/>
    </row>
    <row r="181" spans="5:10" ht="12.75">
      <c r="E181" s="68"/>
      <c r="F181" s="68"/>
      <c r="G181" s="68"/>
      <c r="H181" s="68"/>
      <c r="I181" s="68"/>
      <c r="J181" s="57"/>
    </row>
    <row r="182" spans="5:10" ht="12.75">
      <c r="E182" s="68"/>
      <c r="F182" s="68"/>
      <c r="G182" s="68"/>
      <c r="H182" s="68"/>
      <c r="I182" s="68"/>
      <c r="J182" s="57"/>
    </row>
    <row r="183" spans="5:10" ht="12.75">
      <c r="E183" s="68"/>
      <c r="F183" s="68"/>
      <c r="G183" s="68"/>
      <c r="H183" s="68"/>
      <c r="I183" s="68"/>
      <c r="J183" s="57"/>
    </row>
    <row r="184" spans="5:10" ht="12.75">
      <c r="E184" s="68"/>
      <c r="F184" s="68"/>
      <c r="G184" s="68"/>
      <c r="H184" s="68"/>
      <c r="I184" s="68"/>
      <c r="J184" s="57"/>
    </row>
    <row r="185" spans="5:10" ht="12.75">
      <c r="E185" s="68"/>
      <c r="F185" s="68"/>
      <c r="G185" s="68"/>
      <c r="H185" s="68"/>
      <c r="I185" s="68"/>
      <c r="J185" s="57"/>
    </row>
    <row r="186" spans="5:10" ht="12.75">
      <c r="E186" s="68"/>
      <c r="F186" s="68"/>
      <c r="G186" s="68"/>
      <c r="H186" s="68"/>
      <c r="I186" s="68"/>
      <c r="J186" s="57"/>
    </row>
    <row r="187" spans="5:10" ht="12.75">
      <c r="E187" s="68"/>
      <c r="F187" s="68"/>
      <c r="G187" s="68"/>
      <c r="H187" s="68"/>
      <c r="I187" s="68"/>
      <c r="J187" s="57"/>
    </row>
    <row r="188" spans="5:10" ht="12.75">
      <c r="E188" s="68"/>
      <c r="F188" s="68"/>
      <c r="G188" s="68"/>
      <c r="H188" s="68"/>
      <c r="I188" s="68"/>
      <c r="J188" s="57"/>
    </row>
    <row r="189" spans="5:10" ht="12.75">
      <c r="E189" s="68"/>
      <c r="F189" s="68"/>
      <c r="G189" s="68"/>
      <c r="H189" s="68"/>
      <c r="I189" s="68"/>
      <c r="J189" s="57"/>
    </row>
    <row r="190" spans="5:10" ht="12.75">
      <c r="E190" s="68"/>
      <c r="F190" s="68"/>
      <c r="G190" s="68"/>
      <c r="H190" s="68"/>
      <c r="I190" s="68"/>
      <c r="J190" s="57"/>
    </row>
    <row r="191" spans="5:10" ht="12.75">
      <c r="E191" s="68"/>
      <c r="F191" s="68"/>
      <c r="G191" s="68"/>
      <c r="H191" s="68"/>
      <c r="I191" s="68"/>
      <c r="J191" s="57"/>
    </row>
    <row r="192" spans="5:10" ht="12.75">
      <c r="E192" s="68"/>
      <c r="F192" s="68"/>
      <c r="G192" s="68"/>
      <c r="H192" s="68"/>
      <c r="I192" s="68"/>
      <c r="J192" s="57"/>
    </row>
    <row r="193" spans="5:10" ht="12.75">
      <c r="E193" s="68"/>
      <c r="F193" s="68"/>
      <c r="G193" s="68"/>
      <c r="H193" s="68"/>
      <c r="I193" s="68"/>
      <c r="J193" s="57"/>
    </row>
    <row r="194" spans="5:10" ht="12.75">
      <c r="E194" s="68"/>
      <c r="F194" s="68"/>
      <c r="G194" s="68"/>
      <c r="H194" s="68"/>
      <c r="I194" s="68"/>
      <c r="J194" s="57"/>
    </row>
    <row r="195" spans="5:10" ht="12.75">
      <c r="E195" s="68"/>
      <c r="F195" s="68"/>
      <c r="G195" s="68"/>
      <c r="H195" s="68"/>
      <c r="I195" s="68"/>
      <c r="J195" s="57"/>
    </row>
    <row r="196" spans="5:10" ht="12.75">
      <c r="E196" s="68"/>
      <c r="F196" s="68"/>
      <c r="G196" s="68"/>
      <c r="H196" s="68"/>
      <c r="I196" s="68"/>
      <c r="J196" s="57"/>
    </row>
    <row r="197" spans="5:10" ht="12.75">
      <c r="E197" s="68"/>
      <c r="F197" s="68"/>
      <c r="G197" s="68"/>
      <c r="H197" s="68"/>
      <c r="I197" s="68"/>
      <c r="J197" s="57"/>
    </row>
    <row r="198" spans="5:10" ht="12.75">
      <c r="E198" s="68"/>
      <c r="F198" s="68"/>
      <c r="G198" s="68"/>
      <c r="H198" s="68"/>
      <c r="I198" s="68"/>
      <c r="J198" s="57"/>
    </row>
    <row r="199" spans="5:10" ht="12.75">
      <c r="E199" s="68"/>
      <c r="F199" s="68"/>
      <c r="G199" s="68"/>
      <c r="H199" s="68"/>
      <c r="I199" s="68"/>
      <c r="J199" s="57"/>
    </row>
    <row r="200" spans="5:10" ht="12.75">
      <c r="E200" s="68"/>
      <c r="F200" s="68"/>
      <c r="G200" s="68"/>
      <c r="H200" s="68"/>
      <c r="I200" s="68"/>
      <c r="J200" s="57"/>
    </row>
    <row r="201" spans="5:10" ht="12.75">
      <c r="E201" s="68"/>
      <c r="F201" s="68"/>
      <c r="G201" s="68"/>
      <c r="H201" s="68"/>
      <c r="I201" s="68"/>
      <c r="J201" s="57"/>
    </row>
    <row r="202" spans="5:10" ht="12.75">
      <c r="E202" s="68"/>
      <c r="F202" s="68"/>
      <c r="G202" s="68"/>
      <c r="H202" s="68"/>
      <c r="I202" s="68"/>
      <c r="J202" s="57"/>
    </row>
    <row r="203" spans="5:10" ht="12.75">
      <c r="E203" s="68"/>
      <c r="F203" s="68"/>
      <c r="G203" s="68"/>
      <c r="H203" s="68"/>
      <c r="I203" s="68"/>
      <c r="J203" s="57"/>
    </row>
    <row r="204" spans="5:10" ht="12.75">
      <c r="E204" s="68"/>
      <c r="F204" s="68"/>
      <c r="G204" s="68"/>
      <c r="H204" s="68"/>
      <c r="I204" s="68"/>
      <c r="J204" s="57"/>
    </row>
    <row r="205" spans="5:10" ht="12.75">
      <c r="E205" s="68"/>
      <c r="F205" s="68"/>
      <c r="G205" s="68"/>
      <c r="H205" s="68"/>
      <c r="I205" s="68"/>
      <c r="J205" s="57"/>
    </row>
    <row r="206" spans="5:10" ht="12.75">
      <c r="E206" s="68"/>
      <c r="F206" s="68"/>
      <c r="G206" s="68"/>
      <c r="H206" s="68"/>
      <c r="I206" s="68"/>
      <c r="J206" s="57"/>
    </row>
    <row r="207" spans="5:10" ht="12.75">
      <c r="E207" s="68"/>
      <c r="F207" s="68"/>
      <c r="G207" s="68"/>
      <c r="H207" s="68"/>
      <c r="I207" s="68"/>
      <c r="J207" s="57"/>
    </row>
    <row r="208" spans="5:10" ht="12.75">
      <c r="E208" s="68"/>
      <c r="F208" s="68"/>
      <c r="G208" s="68"/>
      <c r="H208" s="68"/>
      <c r="I208" s="68"/>
      <c r="J208" s="57"/>
    </row>
    <row r="209" spans="5:10" ht="12.75">
      <c r="E209" s="68"/>
      <c r="F209" s="68"/>
      <c r="G209" s="68"/>
      <c r="H209" s="68"/>
      <c r="I209" s="68"/>
      <c r="J209" s="57"/>
    </row>
    <row r="210" spans="5:10" ht="12.75">
      <c r="E210" s="68"/>
      <c r="F210" s="68"/>
      <c r="G210" s="68"/>
      <c r="H210" s="68"/>
      <c r="I210" s="68"/>
      <c r="J210" s="57"/>
    </row>
    <row r="211" spans="5:10" ht="12.75">
      <c r="E211" s="68"/>
      <c r="F211" s="68"/>
      <c r="G211" s="68"/>
      <c r="H211" s="68"/>
      <c r="I211" s="68"/>
      <c r="J211" s="57"/>
    </row>
    <row r="212" spans="5:10" ht="12.75">
      <c r="E212" s="68"/>
      <c r="F212" s="68"/>
      <c r="G212" s="68"/>
      <c r="H212" s="68"/>
      <c r="I212" s="68"/>
      <c r="J212" s="57"/>
    </row>
    <row r="213" spans="5:10" ht="12.75">
      <c r="E213" s="68"/>
      <c r="F213" s="68"/>
      <c r="G213" s="68"/>
      <c r="H213" s="68"/>
      <c r="I213" s="68"/>
      <c r="J213" s="57"/>
    </row>
    <row r="214" spans="5:10" ht="12.75">
      <c r="E214" s="68"/>
      <c r="F214" s="68"/>
      <c r="G214" s="68"/>
      <c r="H214" s="68"/>
      <c r="I214" s="68"/>
      <c r="J214" s="57"/>
    </row>
    <row r="215" spans="5:10" ht="12.75">
      <c r="E215" s="68"/>
      <c r="F215" s="68"/>
      <c r="G215" s="68"/>
      <c r="H215" s="68"/>
      <c r="I215" s="68"/>
      <c r="J215" s="57"/>
    </row>
    <row r="216" spans="5:10" ht="12.75">
      <c r="E216" s="68"/>
      <c r="F216" s="68"/>
      <c r="G216" s="68"/>
      <c r="H216" s="68"/>
      <c r="I216" s="68"/>
      <c r="J216" s="57"/>
    </row>
    <row r="217" spans="5:10" ht="12.75">
      <c r="E217" s="68"/>
      <c r="F217" s="68"/>
      <c r="G217" s="68"/>
      <c r="H217" s="68"/>
      <c r="I217" s="68"/>
      <c r="J217" s="57"/>
    </row>
    <row r="218" spans="5:10" ht="12.75">
      <c r="E218" s="68"/>
      <c r="F218" s="68"/>
      <c r="G218" s="68"/>
      <c r="H218" s="68"/>
      <c r="I218" s="68"/>
      <c r="J218" s="57"/>
    </row>
    <row r="219" spans="5:10" ht="12.75">
      <c r="E219" s="68"/>
      <c r="F219" s="68"/>
      <c r="G219" s="68"/>
      <c r="H219" s="68"/>
      <c r="I219" s="68"/>
      <c r="J219" s="57"/>
    </row>
    <row r="220" spans="5:10" ht="12.75">
      <c r="E220" s="68"/>
      <c r="F220" s="68"/>
      <c r="G220" s="68"/>
      <c r="H220" s="68"/>
      <c r="I220" s="68"/>
      <c r="J220" s="57"/>
    </row>
    <row r="221" spans="5:10" ht="12.75">
      <c r="E221" s="68"/>
      <c r="F221" s="68"/>
      <c r="G221" s="68"/>
      <c r="H221" s="68"/>
      <c r="I221" s="68"/>
      <c r="J221" s="57"/>
    </row>
    <row r="222" spans="5:10" ht="12.75">
      <c r="E222" s="68"/>
      <c r="F222" s="68"/>
      <c r="G222" s="68"/>
      <c r="H222" s="68"/>
      <c r="I222" s="68"/>
      <c r="J222" s="57"/>
    </row>
    <row r="223" spans="5:10" ht="12.75">
      <c r="E223" s="68"/>
      <c r="F223" s="68"/>
      <c r="G223" s="68"/>
      <c r="H223" s="68"/>
      <c r="I223" s="68"/>
      <c r="J223" s="57"/>
    </row>
    <row r="224" spans="5:10" ht="12.75">
      <c r="E224" s="68"/>
      <c r="F224" s="68"/>
      <c r="G224" s="68"/>
      <c r="H224" s="68"/>
      <c r="I224" s="68"/>
      <c r="J224" s="57"/>
    </row>
    <row r="225" spans="5:10" ht="12.75">
      <c r="E225" s="68"/>
      <c r="F225" s="68"/>
      <c r="G225" s="68"/>
      <c r="H225" s="68"/>
      <c r="I225" s="68"/>
      <c r="J225" s="57"/>
    </row>
    <row r="226" spans="5:10" ht="12.75">
      <c r="E226" s="68"/>
      <c r="F226" s="68"/>
      <c r="G226" s="68"/>
      <c r="H226" s="68"/>
      <c r="I226" s="68"/>
      <c r="J226" s="57"/>
    </row>
    <row r="227" spans="5:10" ht="12.75">
      <c r="E227" s="68"/>
      <c r="F227" s="68"/>
      <c r="G227" s="68"/>
      <c r="H227" s="68"/>
      <c r="I227" s="68"/>
      <c r="J227" s="57"/>
    </row>
    <row r="228" spans="5:10" ht="12.75">
      <c r="E228" s="68"/>
      <c r="F228" s="68"/>
      <c r="G228" s="68"/>
      <c r="H228" s="68"/>
      <c r="I228" s="68"/>
      <c r="J228" s="57"/>
    </row>
    <row r="229" spans="5:10" ht="12.75">
      <c r="E229" s="68"/>
      <c r="F229" s="68"/>
      <c r="G229" s="68"/>
      <c r="H229" s="68"/>
      <c r="I229" s="68"/>
      <c r="J229" s="57"/>
    </row>
    <row r="230" spans="5:10" ht="12.75">
      <c r="E230" s="68"/>
      <c r="F230" s="68"/>
      <c r="G230" s="68"/>
      <c r="H230" s="68"/>
      <c r="I230" s="68"/>
      <c r="J230" s="57"/>
    </row>
    <row r="231" spans="5:10" ht="12.75">
      <c r="E231" s="68"/>
      <c r="F231" s="68"/>
      <c r="G231" s="68"/>
      <c r="H231" s="68"/>
      <c r="I231" s="68"/>
      <c r="J231" s="57"/>
    </row>
    <row r="232" spans="5:10" ht="12.75">
      <c r="E232" s="68"/>
      <c r="F232" s="68"/>
      <c r="G232" s="68"/>
      <c r="H232" s="68"/>
      <c r="I232" s="68"/>
      <c r="J232" s="57"/>
    </row>
    <row r="233" spans="5:10" ht="12.75">
      <c r="E233" s="68"/>
      <c r="F233" s="68"/>
      <c r="G233" s="68"/>
      <c r="H233" s="68"/>
      <c r="I233" s="68"/>
      <c r="J233" s="57"/>
    </row>
    <row r="234" spans="5:10" ht="12.75">
      <c r="E234" s="68"/>
      <c r="F234" s="68"/>
      <c r="G234" s="68"/>
      <c r="H234" s="68"/>
      <c r="I234" s="68"/>
      <c r="J234" s="57"/>
    </row>
    <row r="235" spans="5:10" ht="12.75">
      <c r="E235" s="68"/>
      <c r="F235" s="68"/>
      <c r="G235" s="68"/>
      <c r="H235" s="68"/>
      <c r="I235" s="68"/>
      <c r="J235" s="57"/>
    </row>
    <row r="236" spans="5:10" ht="12.75">
      <c r="E236" s="68"/>
      <c r="F236" s="68"/>
      <c r="G236" s="68"/>
      <c r="H236" s="68"/>
      <c r="I236" s="68"/>
      <c r="J236" s="57"/>
    </row>
    <row r="237" spans="5:10" ht="12.75">
      <c r="E237" s="68"/>
      <c r="F237" s="68"/>
      <c r="G237" s="68"/>
      <c r="H237" s="68"/>
      <c r="I237" s="68"/>
      <c r="J237" s="57"/>
    </row>
    <row r="238" spans="5:10" ht="12.75">
      <c r="E238" s="68"/>
      <c r="F238" s="68"/>
      <c r="G238" s="68"/>
      <c r="H238" s="68"/>
      <c r="I238" s="68"/>
      <c r="J238" s="57"/>
    </row>
    <row r="239" spans="5:10" ht="12.75">
      <c r="E239" s="68"/>
      <c r="F239" s="68"/>
      <c r="G239" s="68"/>
      <c r="H239" s="68"/>
      <c r="I239" s="68"/>
      <c r="J239" s="57"/>
    </row>
    <row r="240" spans="5:10" ht="12.75">
      <c r="E240" s="68"/>
      <c r="F240" s="68"/>
      <c r="G240" s="68"/>
      <c r="H240" s="68"/>
      <c r="I240" s="68"/>
      <c r="J240" s="57"/>
    </row>
    <row r="241" spans="5:10" ht="12.75">
      <c r="E241" s="68"/>
      <c r="F241" s="68"/>
      <c r="G241" s="68"/>
      <c r="H241" s="68"/>
      <c r="I241" s="68"/>
      <c r="J241" s="57"/>
    </row>
    <row r="242" spans="5:10" ht="12.75">
      <c r="E242" s="68"/>
      <c r="F242" s="68"/>
      <c r="G242" s="68"/>
      <c r="H242" s="68"/>
      <c r="I242" s="68"/>
      <c r="J242" s="57"/>
    </row>
    <row r="243" spans="5:10" ht="12.75">
      <c r="E243" s="68"/>
      <c r="F243" s="68"/>
      <c r="G243" s="68"/>
      <c r="H243" s="68"/>
      <c r="I243" s="68"/>
      <c r="J243" s="57"/>
    </row>
    <row r="244" spans="5:10" ht="12.75">
      <c r="E244" s="68"/>
      <c r="F244" s="68"/>
      <c r="G244" s="68"/>
      <c r="H244" s="68"/>
      <c r="I244" s="68"/>
      <c r="J244" s="57"/>
    </row>
    <row r="245" spans="5:10" ht="12.75">
      <c r="E245" s="68"/>
      <c r="F245" s="68"/>
      <c r="G245" s="68"/>
      <c r="H245" s="68"/>
      <c r="I245" s="68"/>
      <c r="J245" s="57"/>
    </row>
    <row r="246" spans="5:10" ht="12.75">
      <c r="E246" s="68"/>
      <c r="F246" s="68"/>
      <c r="G246" s="68"/>
      <c r="H246" s="68"/>
      <c r="I246" s="68"/>
      <c r="J246" s="57"/>
    </row>
    <row r="247" spans="5:10" ht="12.75">
      <c r="E247" s="68"/>
      <c r="F247" s="68"/>
      <c r="G247" s="68"/>
      <c r="H247" s="68"/>
      <c r="I247" s="68"/>
      <c r="J247" s="57"/>
    </row>
    <row r="248" spans="5:10" ht="12.75">
      <c r="E248" s="68"/>
      <c r="F248" s="68"/>
      <c r="G248" s="68"/>
      <c r="H248" s="68"/>
      <c r="I248" s="68"/>
      <c r="J248" s="57"/>
    </row>
    <row r="249" spans="5:10" ht="12.75">
      <c r="E249" s="68"/>
      <c r="F249" s="68"/>
      <c r="G249" s="68"/>
      <c r="H249" s="68"/>
      <c r="I249" s="68"/>
      <c r="J249" s="57"/>
    </row>
    <row r="250" spans="5:10" ht="12.75">
      <c r="E250" s="68"/>
      <c r="F250" s="68"/>
      <c r="G250" s="68"/>
      <c r="H250" s="68"/>
      <c r="I250" s="68"/>
      <c r="J250" s="57"/>
    </row>
    <row r="251" spans="5:10" ht="12.75">
      <c r="E251" s="68"/>
      <c r="F251" s="68"/>
      <c r="G251" s="68"/>
      <c r="H251" s="68"/>
      <c r="I251" s="68"/>
      <c r="J251" s="57"/>
    </row>
    <row r="252" spans="5:10" ht="12.75">
      <c r="E252" s="68"/>
      <c r="F252" s="68"/>
      <c r="G252" s="68"/>
      <c r="H252" s="68"/>
      <c r="I252" s="68"/>
      <c r="J252" s="57"/>
    </row>
    <row r="253" spans="5:10" ht="12.75">
      <c r="E253" s="68"/>
      <c r="F253" s="68"/>
      <c r="G253" s="68"/>
      <c r="H253" s="68"/>
      <c r="I253" s="68"/>
      <c r="J253" s="57"/>
    </row>
    <row r="254" spans="5:10" ht="12.75">
      <c r="E254" s="68"/>
      <c r="F254" s="68"/>
      <c r="G254" s="68"/>
      <c r="H254" s="68"/>
      <c r="I254" s="68"/>
      <c r="J254" s="57"/>
    </row>
    <row r="255" spans="5:10" ht="12.75">
      <c r="E255" s="68"/>
      <c r="F255" s="68"/>
      <c r="G255" s="68"/>
      <c r="H255" s="68"/>
      <c r="I255" s="68"/>
      <c r="J255" s="57"/>
    </row>
    <row r="256" spans="5:10" ht="12.75">
      <c r="E256" s="68"/>
      <c r="F256" s="68"/>
      <c r="G256" s="68"/>
      <c r="H256" s="68"/>
      <c r="I256" s="68"/>
      <c r="J256" s="57"/>
    </row>
    <row r="257" spans="5:10" ht="12.75">
      <c r="E257" s="68"/>
      <c r="F257" s="68"/>
      <c r="G257" s="68"/>
      <c r="H257" s="68"/>
      <c r="I257" s="68"/>
      <c r="J257" s="57"/>
    </row>
    <row r="258" spans="5:10" ht="12.75">
      <c r="E258" s="68"/>
      <c r="F258" s="68"/>
      <c r="G258" s="68"/>
      <c r="H258" s="68"/>
      <c r="I258" s="68"/>
      <c r="J258" s="57"/>
    </row>
    <row r="259" spans="5:10" ht="12.75">
      <c r="E259" s="68"/>
      <c r="F259" s="68"/>
      <c r="G259" s="68"/>
      <c r="H259" s="68"/>
      <c r="I259" s="68"/>
      <c r="J259" s="57"/>
    </row>
    <row r="260" spans="5:10" ht="12.75">
      <c r="E260" s="68"/>
      <c r="F260" s="68"/>
      <c r="G260" s="68"/>
      <c r="H260" s="68"/>
      <c r="I260" s="68"/>
      <c r="J260" s="57"/>
    </row>
    <row r="261" spans="5:10" ht="12.75">
      <c r="E261" s="68"/>
      <c r="F261" s="68"/>
      <c r="G261" s="68"/>
      <c r="H261" s="68"/>
      <c r="I261" s="68"/>
      <c r="J261" s="57"/>
    </row>
    <row r="262" spans="5:10" ht="12.75">
      <c r="E262" s="68"/>
      <c r="F262" s="68"/>
      <c r="G262" s="68"/>
      <c r="H262" s="68"/>
      <c r="I262" s="68"/>
      <c r="J262" s="57"/>
    </row>
    <row r="263" spans="5:10" ht="12.75">
      <c r="E263" s="68"/>
      <c r="F263" s="68"/>
      <c r="G263" s="68"/>
      <c r="H263" s="68"/>
      <c r="I263" s="68"/>
      <c r="J263" s="57"/>
    </row>
    <row r="264" spans="5:10" ht="12.75">
      <c r="E264" s="68"/>
      <c r="F264" s="68"/>
      <c r="G264" s="68"/>
      <c r="H264" s="68"/>
      <c r="I264" s="68"/>
      <c r="J264" s="57"/>
    </row>
    <row r="265" spans="5:10" ht="12.75">
      <c r="E265" s="68"/>
      <c r="F265" s="68"/>
      <c r="G265" s="68"/>
      <c r="H265" s="68"/>
      <c r="I265" s="68"/>
      <c r="J265" s="57"/>
    </row>
    <row r="266" spans="5:10" ht="12.75">
      <c r="E266" s="68"/>
      <c r="F266" s="68"/>
      <c r="G266" s="68"/>
      <c r="H266" s="68"/>
      <c r="I266" s="68"/>
      <c r="J266" s="57"/>
    </row>
    <row r="267" spans="5:10" ht="12.75">
      <c r="E267" s="68"/>
      <c r="F267" s="68"/>
      <c r="G267" s="68"/>
      <c r="H267" s="68"/>
      <c r="I267" s="68"/>
      <c r="J267" s="57"/>
    </row>
    <row r="268" spans="5:10" ht="12.75">
      <c r="E268" s="68"/>
      <c r="F268" s="68"/>
      <c r="G268" s="68"/>
      <c r="H268" s="68"/>
      <c r="I268" s="68"/>
      <c r="J268" s="57"/>
    </row>
    <row r="269" spans="5:10" ht="12.75">
      <c r="E269" s="68"/>
      <c r="F269" s="68"/>
      <c r="G269" s="68"/>
      <c r="H269" s="68"/>
      <c r="I269" s="68"/>
      <c r="J269" s="57"/>
    </row>
    <row r="270" spans="5:10" ht="12.75">
      <c r="E270" s="68"/>
      <c r="F270" s="68"/>
      <c r="G270" s="68"/>
      <c r="H270" s="68"/>
      <c r="I270" s="68"/>
      <c r="J270" s="57"/>
    </row>
    <row r="271" spans="5:10" ht="12.75">
      <c r="E271" s="68"/>
      <c r="F271" s="68"/>
      <c r="G271" s="68"/>
      <c r="H271" s="68"/>
      <c r="I271" s="68"/>
      <c r="J271" s="57"/>
    </row>
    <row r="272" spans="5:10" ht="12.75">
      <c r="E272" s="68"/>
      <c r="F272" s="68"/>
      <c r="G272" s="68"/>
      <c r="H272" s="68"/>
      <c r="I272" s="68"/>
      <c r="J272" s="57"/>
    </row>
    <row r="273" spans="5:10" ht="12.75">
      <c r="E273" s="68"/>
      <c r="F273" s="68"/>
      <c r="G273" s="68"/>
      <c r="H273" s="68"/>
      <c r="I273" s="68"/>
      <c r="J273" s="57"/>
    </row>
    <row r="274" spans="5:10" ht="12.75">
      <c r="E274" s="68"/>
      <c r="F274" s="68"/>
      <c r="G274" s="68"/>
      <c r="H274" s="68"/>
      <c r="I274" s="68"/>
      <c r="J274" s="57"/>
    </row>
    <row r="275" spans="5:10" ht="12.75">
      <c r="E275" s="68"/>
      <c r="F275" s="68"/>
      <c r="G275" s="68"/>
      <c r="H275" s="68"/>
      <c r="I275" s="68"/>
      <c r="J275" s="57"/>
    </row>
    <row r="276" spans="5:10" ht="12.75">
      <c r="E276" s="68"/>
      <c r="F276" s="68"/>
      <c r="G276" s="68"/>
      <c r="H276" s="68"/>
      <c r="I276" s="68"/>
      <c r="J276" s="57"/>
    </row>
    <row r="277" spans="5:10" ht="12.75">
      <c r="E277" s="68"/>
      <c r="F277" s="68"/>
      <c r="G277" s="68"/>
      <c r="H277" s="68"/>
      <c r="I277" s="68"/>
      <c r="J277" s="57"/>
    </row>
    <row r="278" spans="5:10" ht="12.75">
      <c r="E278" s="68"/>
      <c r="F278" s="68"/>
      <c r="G278" s="68"/>
      <c r="H278" s="68"/>
      <c r="I278" s="68"/>
      <c r="J278" s="57"/>
    </row>
    <row r="279" spans="5:10" ht="12.75">
      <c r="E279" s="68"/>
      <c r="F279" s="68"/>
      <c r="G279" s="68"/>
      <c r="H279" s="68"/>
      <c r="I279" s="68"/>
      <c r="J279" s="57"/>
    </row>
    <row r="280" spans="5:10" ht="12.75">
      <c r="E280" s="68"/>
      <c r="F280" s="68"/>
      <c r="G280" s="68"/>
      <c r="H280" s="68"/>
      <c r="I280" s="68"/>
      <c r="J280" s="57"/>
    </row>
    <row r="281" spans="5:10" ht="12.75">
      <c r="E281" s="68"/>
      <c r="F281" s="68"/>
      <c r="G281" s="68"/>
      <c r="H281" s="68"/>
      <c r="I281" s="68"/>
      <c r="J281" s="57"/>
    </row>
    <row r="282" spans="5:10" ht="12.75">
      <c r="E282" s="68"/>
      <c r="F282" s="68"/>
      <c r="G282" s="68"/>
      <c r="H282" s="68"/>
      <c r="I282" s="68"/>
      <c r="J282" s="57"/>
    </row>
    <row r="283" spans="5:10" ht="12.75">
      <c r="E283" s="68"/>
      <c r="F283" s="68"/>
      <c r="G283" s="68"/>
      <c r="H283" s="68"/>
      <c r="I283" s="68"/>
      <c r="J283" s="57"/>
    </row>
    <row r="284" spans="5:10" ht="12.75">
      <c r="E284" s="68"/>
      <c r="F284" s="68"/>
      <c r="G284" s="68"/>
      <c r="H284" s="68"/>
      <c r="I284" s="68"/>
      <c r="J284" s="57"/>
    </row>
    <row r="285" spans="5:10" ht="12.75">
      <c r="E285" s="68"/>
      <c r="F285" s="68"/>
      <c r="G285" s="68"/>
      <c r="H285" s="68"/>
      <c r="I285" s="68"/>
      <c r="J285" s="57"/>
    </row>
    <row r="286" spans="5:10" ht="12.75">
      <c r="E286" s="68"/>
      <c r="F286" s="68"/>
      <c r="G286" s="68"/>
      <c r="H286" s="68"/>
      <c r="I286" s="68"/>
      <c r="J286" s="57"/>
    </row>
    <row r="287" spans="5:10" ht="12.75">
      <c r="E287" s="68"/>
      <c r="F287" s="68"/>
      <c r="G287" s="68"/>
      <c r="H287" s="68"/>
      <c r="I287" s="68"/>
      <c r="J287" s="57"/>
    </row>
    <row r="288" spans="5:10" ht="12.75">
      <c r="E288" s="68"/>
      <c r="F288" s="68"/>
      <c r="G288" s="68"/>
      <c r="H288" s="68"/>
      <c r="I288" s="68"/>
      <c r="J288" s="57"/>
    </row>
    <row r="289" spans="5:10" ht="12.75">
      <c r="E289" s="68"/>
      <c r="F289" s="68"/>
      <c r="G289" s="68"/>
      <c r="H289" s="68"/>
      <c r="I289" s="68"/>
      <c r="J289" s="57"/>
    </row>
    <row r="290" spans="5:10" ht="12.75">
      <c r="E290" s="68"/>
      <c r="F290" s="68"/>
      <c r="G290" s="68"/>
      <c r="H290" s="68"/>
      <c r="I290" s="68"/>
      <c r="J290" s="57"/>
    </row>
    <row r="291" spans="5:10" ht="12.75">
      <c r="E291" s="68"/>
      <c r="F291" s="68"/>
      <c r="G291" s="68"/>
      <c r="H291" s="68"/>
      <c r="I291" s="68"/>
      <c r="J291" s="57"/>
    </row>
    <row r="292" spans="5:10" ht="12.75">
      <c r="E292" s="68"/>
      <c r="F292" s="68"/>
      <c r="G292" s="68"/>
      <c r="H292" s="68"/>
      <c r="I292" s="68"/>
      <c r="J292" s="57"/>
    </row>
    <row r="293" spans="5:10" ht="12.75">
      <c r="E293" s="68"/>
      <c r="F293" s="68"/>
      <c r="G293" s="68"/>
      <c r="H293" s="68"/>
      <c r="I293" s="68"/>
      <c r="J293" s="57"/>
    </row>
    <row r="294" spans="5:10" ht="12.75">
      <c r="E294" s="68"/>
      <c r="F294" s="68"/>
      <c r="G294" s="68"/>
      <c r="H294" s="68"/>
      <c r="I294" s="68"/>
      <c r="J294" s="57"/>
    </row>
    <row r="295" spans="5:10" ht="12.75">
      <c r="E295" s="68"/>
      <c r="F295" s="68"/>
      <c r="G295" s="68"/>
      <c r="H295" s="68"/>
      <c r="I295" s="68"/>
      <c r="J295" s="57"/>
    </row>
    <row r="296" spans="5:10" ht="12.75">
      <c r="E296" s="68"/>
      <c r="F296" s="68"/>
      <c r="G296" s="68"/>
      <c r="H296" s="68"/>
      <c r="I296" s="68"/>
      <c r="J296" s="57"/>
    </row>
    <row r="297" spans="5:10" ht="12.75">
      <c r="E297" s="68"/>
      <c r="F297" s="68"/>
      <c r="G297" s="68"/>
      <c r="H297" s="68"/>
      <c r="I297" s="68"/>
      <c r="J297" s="57"/>
    </row>
    <row r="298" spans="5:10" ht="12.75">
      <c r="E298" s="68"/>
      <c r="F298" s="68"/>
      <c r="G298" s="68"/>
      <c r="H298" s="68"/>
      <c r="I298" s="68"/>
      <c r="J298" s="57"/>
    </row>
    <row r="299" spans="5:10" ht="12.75">
      <c r="E299" s="68"/>
      <c r="F299" s="68"/>
      <c r="G299" s="68"/>
      <c r="H299" s="68"/>
      <c r="I299" s="68"/>
      <c r="J299" s="57"/>
    </row>
    <row r="300" spans="5:10" ht="12.75">
      <c r="E300" s="68"/>
      <c r="F300" s="68"/>
      <c r="G300" s="68"/>
      <c r="H300" s="68"/>
      <c r="I300" s="68"/>
      <c r="J300" s="57"/>
    </row>
    <row r="301" spans="5:10" ht="12.75">
      <c r="E301" s="68"/>
      <c r="F301" s="68"/>
      <c r="G301" s="68"/>
      <c r="H301" s="68"/>
      <c r="I301" s="68"/>
      <c r="J301" s="57"/>
    </row>
    <row r="302" spans="5:10" ht="12.75">
      <c r="E302" s="68"/>
      <c r="F302" s="68"/>
      <c r="G302" s="68"/>
      <c r="H302" s="68"/>
      <c r="I302" s="68"/>
      <c r="J302" s="57"/>
    </row>
    <row r="303" spans="5:10" ht="12.75">
      <c r="E303" s="68"/>
      <c r="F303" s="68"/>
      <c r="G303" s="68"/>
      <c r="H303" s="68"/>
      <c r="I303" s="68"/>
      <c r="J303" s="57"/>
    </row>
    <row r="304" spans="5:10" ht="12.75">
      <c r="E304" s="68"/>
      <c r="F304" s="68"/>
      <c r="G304" s="68"/>
      <c r="H304" s="68"/>
      <c r="I304" s="68"/>
      <c r="J304" s="57"/>
    </row>
    <row r="305" spans="5:10" ht="12.75">
      <c r="E305" s="68"/>
      <c r="F305" s="68"/>
      <c r="G305" s="68"/>
      <c r="H305" s="68"/>
      <c r="I305" s="68"/>
      <c r="J305" s="57"/>
    </row>
    <row r="306" spans="5:10" ht="12.75">
      <c r="E306" s="68"/>
      <c r="F306" s="68"/>
      <c r="G306" s="68"/>
      <c r="H306" s="68"/>
      <c r="I306" s="68"/>
      <c r="J306" s="57"/>
    </row>
    <row r="307" spans="5:10" ht="12.75">
      <c r="E307" s="68"/>
      <c r="F307" s="68"/>
      <c r="G307" s="68"/>
      <c r="H307" s="68"/>
      <c r="I307" s="68"/>
      <c r="J307" s="57"/>
    </row>
    <row r="308" spans="5:10" ht="12.75">
      <c r="E308" s="68"/>
      <c r="F308" s="68"/>
      <c r="G308" s="68"/>
      <c r="H308" s="68"/>
      <c r="I308" s="68"/>
      <c r="J308" s="57"/>
    </row>
    <row r="309" spans="5:10" ht="12.75">
      <c r="E309" s="68"/>
      <c r="F309" s="68"/>
      <c r="G309" s="68"/>
      <c r="H309" s="68"/>
      <c r="I309" s="68"/>
      <c r="J309" s="57"/>
    </row>
    <row r="310" spans="5:10" ht="12.75">
      <c r="E310" s="68"/>
      <c r="F310" s="68"/>
      <c r="G310" s="68"/>
      <c r="H310" s="68"/>
      <c r="I310" s="68"/>
      <c r="J310" s="57"/>
    </row>
    <row r="311" spans="5:10" ht="12.75">
      <c r="E311" s="68"/>
      <c r="F311" s="68"/>
      <c r="G311" s="68"/>
      <c r="H311" s="68"/>
      <c r="I311" s="68"/>
      <c r="J311" s="57"/>
    </row>
    <row r="312" spans="5:10" ht="12.75">
      <c r="E312" s="68"/>
      <c r="F312" s="68"/>
      <c r="G312" s="68"/>
      <c r="H312" s="68"/>
      <c r="I312" s="68"/>
      <c r="J312" s="57"/>
    </row>
    <row r="313" spans="5:10" ht="12.75">
      <c r="E313" s="68"/>
      <c r="F313" s="68"/>
      <c r="G313" s="68"/>
      <c r="H313" s="68"/>
      <c r="I313" s="68"/>
      <c r="J313" s="57"/>
    </row>
    <row r="314" spans="5:10" ht="12.75">
      <c r="E314" s="68"/>
      <c r="F314" s="68"/>
      <c r="G314" s="68"/>
      <c r="H314" s="68"/>
      <c r="I314" s="68"/>
      <c r="J314" s="57"/>
    </row>
    <row r="315" spans="5:10" ht="12.75">
      <c r="E315" s="68"/>
      <c r="F315" s="68"/>
      <c r="G315" s="68"/>
      <c r="H315" s="68"/>
      <c r="I315" s="68"/>
      <c r="J315" s="57"/>
    </row>
    <row r="316" spans="5:10" ht="12.75">
      <c r="E316" s="68"/>
      <c r="F316" s="68"/>
      <c r="G316" s="68"/>
      <c r="H316" s="68"/>
      <c r="I316" s="68"/>
      <c r="J316" s="57"/>
    </row>
    <row r="317" spans="5:10" ht="12.75">
      <c r="E317" s="68"/>
      <c r="F317" s="68"/>
      <c r="G317" s="68"/>
      <c r="H317" s="68"/>
      <c r="I317" s="68"/>
      <c r="J317" s="57"/>
    </row>
    <row r="318" spans="5:10" ht="12.75">
      <c r="E318" s="68"/>
      <c r="F318" s="68"/>
      <c r="G318" s="68"/>
      <c r="H318" s="68"/>
      <c r="I318" s="68"/>
      <c r="J318" s="57"/>
    </row>
    <row r="319" spans="5:10" ht="12.75">
      <c r="E319" s="68"/>
      <c r="F319" s="68"/>
      <c r="G319" s="68"/>
      <c r="H319" s="68"/>
      <c r="I319" s="68"/>
      <c r="J319" s="57"/>
    </row>
    <row r="320" spans="5:10" ht="12.75">
      <c r="E320" s="68"/>
      <c r="F320" s="68"/>
      <c r="G320" s="68"/>
      <c r="H320" s="68"/>
      <c r="I320" s="68"/>
      <c r="J320" s="57"/>
    </row>
    <row r="321" spans="5:10" ht="12.75">
      <c r="E321" s="68"/>
      <c r="F321" s="68"/>
      <c r="G321" s="68"/>
      <c r="H321" s="68"/>
      <c r="I321" s="68"/>
      <c r="J321" s="57"/>
    </row>
    <row r="322" spans="5:10" ht="12.75">
      <c r="E322" s="68"/>
      <c r="F322" s="68"/>
      <c r="G322" s="68"/>
      <c r="H322" s="68"/>
      <c r="I322" s="68"/>
      <c r="J322" s="57"/>
    </row>
    <row r="323" spans="5:10" ht="12.75">
      <c r="E323" s="68"/>
      <c r="F323" s="68"/>
      <c r="G323" s="68"/>
      <c r="H323" s="68"/>
      <c r="I323" s="68"/>
      <c r="J323" s="57"/>
    </row>
    <row r="324" spans="5:10" ht="12.75">
      <c r="E324" s="68"/>
      <c r="F324" s="68"/>
      <c r="G324" s="68"/>
      <c r="H324" s="68"/>
      <c r="I324" s="68"/>
      <c r="J324" s="57"/>
    </row>
    <row r="325" spans="5:10" ht="12.75">
      <c r="E325" s="68"/>
      <c r="F325" s="68"/>
      <c r="G325" s="68"/>
      <c r="H325" s="68"/>
      <c r="I325" s="68"/>
      <c r="J325" s="57"/>
    </row>
    <row r="326" spans="5:10" ht="12.75">
      <c r="E326" s="68"/>
      <c r="F326" s="68"/>
      <c r="G326" s="68"/>
      <c r="H326" s="68"/>
      <c r="I326" s="68"/>
      <c r="J326" s="57"/>
    </row>
    <row r="327" spans="5:10" ht="12.75">
      <c r="E327" s="68"/>
      <c r="F327" s="68"/>
      <c r="G327" s="68"/>
      <c r="H327" s="68"/>
      <c r="I327" s="68"/>
      <c r="J327" s="57"/>
    </row>
    <row r="328" spans="5:10" ht="12.75">
      <c r="E328" s="68"/>
      <c r="F328" s="68"/>
      <c r="G328" s="68"/>
      <c r="H328" s="68"/>
      <c r="I328" s="68"/>
      <c r="J328" s="57"/>
    </row>
    <row r="329" spans="5:10" ht="12.75">
      <c r="E329" s="68"/>
      <c r="F329" s="68"/>
      <c r="G329" s="68"/>
      <c r="H329" s="68"/>
      <c r="I329" s="68"/>
      <c r="J329" s="57"/>
    </row>
    <row r="330" spans="5:10" ht="12.75">
      <c r="E330" s="68"/>
      <c r="F330" s="68"/>
      <c r="G330" s="68"/>
      <c r="H330" s="68"/>
      <c r="I330" s="68"/>
      <c r="J330" s="57"/>
    </row>
    <row r="331" spans="5:10" ht="12.75">
      <c r="E331" s="68"/>
      <c r="F331" s="68"/>
      <c r="G331" s="68"/>
      <c r="H331" s="68"/>
      <c r="I331" s="68"/>
      <c r="J331" s="57"/>
    </row>
    <row r="332" spans="5:10" ht="12.75">
      <c r="E332" s="68"/>
      <c r="F332" s="68"/>
      <c r="G332" s="68"/>
      <c r="H332" s="68"/>
      <c r="I332" s="68"/>
      <c r="J332" s="57"/>
    </row>
    <row r="333" spans="5:10" ht="12.75">
      <c r="E333" s="68"/>
      <c r="F333" s="68"/>
      <c r="G333" s="68"/>
      <c r="H333" s="68"/>
      <c r="I333" s="68"/>
      <c r="J333" s="57"/>
    </row>
    <row r="334" spans="5:10" ht="12.75">
      <c r="E334" s="68"/>
      <c r="F334" s="68"/>
      <c r="G334" s="68"/>
      <c r="H334" s="68"/>
      <c r="I334" s="68"/>
      <c r="J334" s="57"/>
    </row>
    <row r="335" spans="5:10" ht="12.75">
      <c r="E335" s="68"/>
      <c r="F335" s="68"/>
      <c r="G335" s="68"/>
      <c r="H335" s="68"/>
      <c r="I335" s="68"/>
      <c r="J335" s="57"/>
    </row>
    <row r="336" spans="5:10" ht="12.75">
      <c r="E336" s="68"/>
      <c r="F336" s="68"/>
      <c r="G336" s="68"/>
      <c r="H336" s="68"/>
      <c r="I336" s="68"/>
      <c r="J336" s="57"/>
    </row>
    <row r="337" spans="5:10" ht="12.75">
      <c r="E337" s="68"/>
      <c r="F337" s="68"/>
      <c r="G337" s="68"/>
      <c r="H337" s="68"/>
      <c r="I337" s="68"/>
      <c r="J337" s="57"/>
    </row>
    <row r="338" spans="5:10" ht="12.75">
      <c r="E338" s="68"/>
      <c r="F338" s="68"/>
      <c r="G338" s="68"/>
      <c r="H338" s="68"/>
      <c r="I338" s="68"/>
      <c r="J338" s="57"/>
    </row>
    <row r="339" spans="5:10" ht="12.75">
      <c r="E339" s="68"/>
      <c r="F339" s="68"/>
      <c r="G339" s="68"/>
      <c r="H339" s="68"/>
      <c r="I339" s="68"/>
      <c r="J339" s="57"/>
    </row>
    <row r="340" spans="5:10" ht="12.75">
      <c r="E340" s="68"/>
      <c r="F340" s="68"/>
      <c r="G340" s="68"/>
      <c r="H340" s="68"/>
      <c r="I340" s="68"/>
      <c r="J340" s="57"/>
    </row>
    <row r="341" spans="5:10" ht="12.75">
      <c r="E341" s="68"/>
      <c r="F341" s="68"/>
      <c r="G341" s="68"/>
      <c r="H341" s="68"/>
      <c r="I341" s="68"/>
      <c r="J341" s="57"/>
    </row>
    <row r="342" spans="5:10" ht="12.75">
      <c r="E342" s="68"/>
      <c r="F342" s="68"/>
      <c r="G342" s="68"/>
      <c r="H342" s="68"/>
      <c r="I342" s="68"/>
      <c r="J342" s="57"/>
    </row>
    <row r="343" spans="5:10" ht="12.75">
      <c r="E343" s="68"/>
      <c r="F343" s="68"/>
      <c r="G343" s="68"/>
      <c r="H343" s="68"/>
      <c r="I343" s="68"/>
      <c r="J343" s="57"/>
    </row>
    <row r="344" spans="5:10" ht="12.75">
      <c r="E344" s="68"/>
      <c r="F344" s="68"/>
      <c r="G344" s="68"/>
      <c r="H344" s="68"/>
      <c r="I344" s="68"/>
      <c r="J344" s="57"/>
    </row>
    <row r="345" spans="5:10" ht="12.75">
      <c r="E345" s="68"/>
      <c r="F345" s="68"/>
      <c r="G345" s="68"/>
      <c r="H345" s="68"/>
      <c r="I345" s="68"/>
      <c r="J345" s="57"/>
    </row>
    <row r="346" spans="5:10" ht="12.75">
      <c r="E346" s="68"/>
      <c r="F346" s="68"/>
      <c r="G346" s="68"/>
      <c r="H346" s="68"/>
      <c r="I346" s="68"/>
      <c r="J346" s="57"/>
    </row>
    <row r="347" spans="5:10" ht="12.75">
      <c r="E347" s="68"/>
      <c r="F347" s="68"/>
      <c r="G347" s="68"/>
      <c r="H347" s="68"/>
      <c r="I347" s="68"/>
      <c r="J347" s="57"/>
    </row>
    <row r="348" spans="5:10" ht="12.75">
      <c r="E348" s="68"/>
      <c r="F348" s="68"/>
      <c r="G348" s="68"/>
      <c r="H348" s="68"/>
      <c r="I348" s="68"/>
      <c r="J348" s="57"/>
    </row>
    <row r="349" spans="5:10" ht="12.75">
      <c r="E349" s="68"/>
      <c r="F349" s="68"/>
      <c r="G349" s="68"/>
      <c r="H349" s="68"/>
      <c r="I349" s="68"/>
      <c r="J349" s="57"/>
    </row>
    <row r="350" spans="5:10" ht="12.75">
      <c r="E350" s="68"/>
      <c r="F350" s="68"/>
      <c r="G350" s="68"/>
      <c r="H350" s="68"/>
      <c r="I350" s="68"/>
      <c r="J350" s="57"/>
    </row>
    <row r="351" spans="5:10" ht="12.75">
      <c r="E351" s="68"/>
      <c r="F351" s="68"/>
      <c r="G351" s="68"/>
      <c r="H351" s="68"/>
      <c r="I351" s="68"/>
      <c r="J351" s="57"/>
    </row>
    <row r="352" spans="5:10" ht="12.75">
      <c r="E352" s="68"/>
      <c r="F352" s="68"/>
      <c r="G352" s="68"/>
      <c r="H352" s="68"/>
      <c r="I352" s="68"/>
      <c r="J352" s="57"/>
    </row>
    <row r="353" spans="5:10" ht="12.75">
      <c r="E353" s="68"/>
      <c r="F353" s="68"/>
      <c r="G353" s="68"/>
      <c r="H353" s="68"/>
      <c r="I353" s="68"/>
      <c r="J353" s="57"/>
    </row>
    <row r="354" spans="5:10" ht="12.75">
      <c r="E354" s="68"/>
      <c r="F354" s="68"/>
      <c r="G354" s="68"/>
      <c r="H354" s="68"/>
      <c r="I354" s="68"/>
      <c r="J354" s="57"/>
    </row>
    <row r="355" spans="5:10" ht="12.75">
      <c r="E355" s="68"/>
      <c r="F355" s="68"/>
      <c r="G355" s="68"/>
      <c r="H355" s="68"/>
      <c r="I355" s="68"/>
      <c r="J355" s="57"/>
    </row>
    <row r="356" spans="5:10" ht="12.75">
      <c r="E356" s="68"/>
      <c r="F356" s="68"/>
      <c r="G356" s="68"/>
      <c r="H356" s="68"/>
      <c r="I356" s="68"/>
      <c r="J356" s="57"/>
    </row>
    <row r="357" spans="5:10" ht="12.75">
      <c r="E357" s="68"/>
      <c r="F357" s="68"/>
      <c r="G357" s="68"/>
      <c r="H357" s="68"/>
      <c r="I357" s="68"/>
      <c r="J357" s="57"/>
    </row>
    <row r="358" spans="5:10" ht="12.75">
      <c r="E358" s="68"/>
      <c r="F358" s="68"/>
      <c r="G358" s="68"/>
      <c r="H358" s="68"/>
      <c r="I358" s="68"/>
      <c r="J358" s="57"/>
    </row>
    <row r="359" spans="5:10" ht="12.75">
      <c r="E359" s="68"/>
      <c r="F359" s="68"/>
      <c r="G359" s="68"/>
      <c r="H359" s="68"/>
      <c r="I359" s="68"/>
      <c r="J359" s="57"/>
    </row>
    <row r="360" spans="5:10" ht="12.75">
      <c r="E360" s="68"/>
      <c r="F360" s="68"/>
      <c r="G360" s="68"/>
      <c r="H360" s="68"/>
      <c r="I360" s="68"/>
      <c r="J360" s="57"/>
    </row>
    <row r="361" spans="5:10" ht="12.75">
      <c r="E361" s="68"/>
      <c r="F361" s="68"/>
      <c r="G361" s="68"/>
      <c r="H361" s="68"/>
      <c r="I361" s="68"/>
      <c r="J361" s="57"/>
    </row>
    <row r="362" spans="5:10" ht="12.75">
      <c r="E362" s="68"/>
      <c r="F362" s="68"/>
      <c r="G362" s="68"/>
      <c r="H362" s="68"/>
      <c r="I362" s="68"/>
      <c r="J362" s="57"/>
    </row>
    <row r="363" spans="5:10" ht="12.75">
      <c r="E363" s="68"/>
      <c r="F363" s="68"/>
      <c r="G363" s="68"/>
      <c r="H363" s="68"/>
      <c r="I363" s="68"/>
      <c r="J363" s="57"/>
    </row>
    <row r="364" spans="5:10" ht="12.75">
      <c r="E364" s="68"/>
      <c r="F364" s="68"/>
      <c r="G364" s="68"/>
      <c r="H364" s="68"/>
      <c r="I364" s="68"/>
      <c r="J364" s="57"/>
    </row>
    <row r="365" spans="5:10" ht="12.75">
      <c r="E365" s="68"/>
      <c r="F365" s="68"/>
      <c r="G365" s="68"/>
      <c r="H365" s="68"/>
      <c r="I365" s="68"/>
      <c r="J365" s="57"/>
    </row>
    <row r="366" spans="5:10" ht="12.75">
      <c r="E366" s="68"/>
      <c r="F366" s="68"/>
      <c r="G366" s="68"/>
      <c r="H366" s="68"/>
      <c r="I366" s="68"/>
      <c r="J366" s="57"/>
    </row>
    <row r="367" spans="5:10" ht="12.75">
      <c r="E367" s="68"/>
      <c r="F367" s="68"/>
      <c r="G367" s="68"/>
      <c r="H367" s="68"/>
      <c r="I367" s="68"/>
      <c r="J367" s="57"/>
    </row>
    <row r="368" spans="5:10" ht="12.75">
      <c r="E368" s="68"/>
      <c r="F368" s="68"/>
      <c r="G368" s="68"/>
      <c r="H368" s="68"/>
      <c r="I368" s="68"/>
      <c r="J368" s="57"/>
    </row>
    <row r="369" spans="5:10" ht="12.75">
      <c r="E369" s="68"/>
      <c r="F369" s="68"/>
      <c r="G369" s="68"/>
      <c r="H369" s="68"/>
      <c r="I369" s="68"/>
      <c r="J369" s="57"/>
    </row>
    <row r="370" spans="5:10" ht="12.75">
      <c r="E370" s="68"/>
      <c r="F370" s="68"/>
      <c r="G370" s="68"/>
      <c r="H370" s="68"/>
      <c r="I370" s="68"/>
      <c r="J370" s="57"/>
    </row>
    <row r="371" spans="5:10" ht="12.75">
      <c r="E371" s="68"/>
      <c r="F371" s="68"/>
      <c r="G371" s="68"/>
      <c r="H371" s="68"/>
      <c r="I371" s="68"/>
      <c r="J371" s="57"/>
    </row>
    <row r="372" spans="5:10" ht="12.75">
      <c r="E372" s="68"/>
      <c r="F372" s="68"/>
      <c r="G372" s="68"/>
      <c r="H372" s="68"/>
      <c r="I372" s="68"/>
      <c r="J372" s="57"/>
    </row>
    <row r="373" spans="5:10" ht="12.75">
      <c r="E373" s="68"/>
      <c r="F373" s="68"/>
      <c r="G373" s="68"/>
      <c r="H373" s="68"/>
      <c r="I373" s="68"/>
      <c r="J373" s="57"/>
    </row>
    <row r="374" spans="5:10" ht="12.75">
      <c r="E374" s="68"/>
      <c r="F374" s="68"/>
      <c r="G374" s="68"/>
      <c r="H374" s="68"/>
      <c r="I374" s="68"/>
      <c r="J374" s="57"/>
    </row>
    <row r="375" spans="5:10" ht="12.75">
      <c r="E375" s="68"/>
      <c r="F375" s="68"/>
      <c r="G375" s="68"/>
      <c r="H375" s="68"/>
      <c r="I375" s="68"/>
      <c r="J375" s="57"/>
    </row>
    <row r="376" spans="5:10" ht="12.75">
      <c r="E376" s="68"/>
      <c r="F376" s="68"/>
      <c r="G376" s="68"/>
      <c r="H376" s="68"/>
      <c r="I376" s="68"/>
      <c r="J376" s="57"/>
    </row>
    <row r="377" spans="5:10" ht="12.75">
      <c r="E377" s="68"/>
      <c r="F377" s="68"/>
      <c r="G377" s="68"/>
      <c r="H377" s="68"/>
      <c r="I377" s="68"/>
      <c r="J377" s="57"/>
    </row>
    <row r="378" spans="5:10" ht="12.75">
      <c r="E378" s="68"/>
      <c r="F378" s="68"/>
      <c r="G378" s="68"/>
      <c r="H378" s="68"/>
      <c r="I378" s="68"/>
      <c r="J378" s="57"/>
    </row>
    <row r="379" spans="5:10" ht="12.75">
      <c r="E379" s="68"/>
      <c r="F379" s="68"/>
      <c r="G379" s="68"/>
      <c r="H379" s="68"/>
      <c r="I379" s="68"/>
      <c r="J379" s="57"/>
    </row>
    <row r="380" spans="5:10" ht="12.75">
      <c r="E380" s="68"/>
      <c r="F380" s="68"/>
      <c r="G380" s="68"/>
      <c r="H380" s="68"/>
      <c r="I380" s="68"/>
      <c r="J380" s="57"/>
    </row>
    <row r="381" spans="5:10" ht="12.75">
      <c r="E381" s="68"/>
      <c r="F381" s="68"/>
      <c r="G381" s="68"/>
      <c r="H381" s="68"/>
      <c r="I381" s="68"/>
      <c r="J381" s="57"/>
    </row>
    <row r="382" spans="5:10" ht="12.75">
      <c r="E382" s="68"/>
      <c r="F382" s="68"/>
      <c r="G382" s="68"/>
      <c r="H382" s="68"/>
      <c r="I382" s="68"/>
      <c r="J382" s="57"/>
    </row>
    <row r="383" spans="5:10" ht="12.75">
      <c r="E383" s="68"/>
      <c r="F383" s="68"/>
      <c r="G383" s="68"/>
      <c r="H383" s="68"/>
      <c r="I383" s="68"/>
      <c r="J383" s="57"/>
    </row>
    <row r="384" spans="5:10" ht="12.75">
      <c r="E384" s="68"/>
      <c r="F384" s="68"/>
      <c r="G384" s="68"/>
      <c r="H384" s="68"/>
      <c r="I384" s="68"/>
      <c r="J384" s="57"/>
    </row>
    <row r="385" spans="5:10" ht="12.75">
      <c r="E385" s="68"/>
      <c r="F385" s="68"/>
      <c r="G385" s="68"/>
      <c r="H385" s="68"/>
      <c r="I385" s="68"/>
      <c r="J385" s="57"/>
    </row>
    <row r="386" spans="5:10" ht="12.75">
      <c r="E386" s="68"/>
      <c r="F386" s="68"/>
      <c r="G386" s="68"/>
      <c r="H386" s="68"/>
      <c r="I386" s="68"/>
      <c r="J386" s="57"/>
    </row>
    <row r="387" spans="5:10" ht="12.75">
      <c r="E387" s="68"/>
      <c r="F387" s="68"/>
      <c r="G387" s="68"/>
      <c r="H387" s="68"/>
      <c r="I387" s="68"/>
      <c r="J387" s="57"/>
    </row>
    <row r="388" spans="5:10" ht="12.75">
      <c r="E388" s="68"/>
      <c r="F388" s="68"/>
      <c r="G388" s="68"/>
      <c r="H388" s="68"/>
      <c r="I388" s="68"/>
      <c r="J388" s="57"/>
    </row>
    <row r="389" spans="5:10" ht="12.75">
      <c r="E389" s="68"/>
      <c r="F389" s="68"/>
      <c r="G389" s="68"/>
      <c r="H389" s="68"/>
      <c r="I389" s="68"/>
      <c r="J389" s="57"/>
    </row>
    <row r="390" spans="5:10" ht="12.75">
      <c r="E390" s="68"/>
      <c r="F390" s="68"/>
      <c r="G390" s="68"/>
      <c r="H390" s="68"/>
      <c r="I390" s="68"/>
      <c r="J390" s="57"/>
    </row>
    <row r="391" spans="5:10" ht="12.75">
      <c r="E391" s="68"/>
      <c r="F391" s="68"/>
      <c r="G391" s="68"/>
      <c r="H391" s="68"/>
      <c r="I391" s="68"/>
      <c r="J391" s="57"/>
    </row>
    <row r="392" spans="5:10" ht="12.75">
      <c r="E392" s="68"/>
      <c r="F392" s="68"/>
      <c r="G392" s="68"/>
      <c r="H392" s="68"/>
      <c r="I392" s="68"/>
      <c r="J392" s="57"/>
    </row>
    <row r="393" spans="5:10" ht="12.75">
      <c r="E393" s="68"/>
      <c r="F393" s="68"/>
      <c r="G393" s="68"/>
      <c r="H393" s="68"/>
      <c r="I393" s="68"/>
      <c r="J393" s="57"/>
    </row>
    <row r="394" spans="5:10" ht="12.75">
      <c r="E394" s="68"/>
      <c r="F394" s="68"/>
      <c r="G394" s="68"/>
      <c r="H394" s="68"/>
      <c r="I394" s="68"/>
      <c r="J394" s="57"/>
    </row>
    <row r="395" spans="5:10" ht="12.75">
      <c r="E395" s="68"/>
      <c r="F395" s="68"/>
      <c r="G395" s="68"/>
      <c r="H395" s="68"/>
      <c r="I395" s="68"/>
      <c r="J395" s="57"/>
    </row>
    <row r="396" spans="5:10" ht="12.75">
      <c r="E396" s="68"/>
      <c r="F396" s="68"/>
      <c r="G396" s="68"/>
      <c r="H396" s="68"/>
      <c r="I396" s="68"/>
      <c r="J396" s="57"/>
    </row>
    <row r="397" spans="5:10" ht="12.75">
      <c r="E397" s="68"/>
      <c r="F397" s="68"/>
      <c r="G397" s="68"/>
      <c r="H397" s="68"/>
      <c r="I397" s="68"/>
      <c r="J397" s="57"/>
    </row>
    <row r="398" spans="5:10" ht="12.75">
      <c r="E398" s="68"/>
      <c r="F398" s="68"/>
      <c r="G398" s="68"/>
      <c r="H398" s="68"/>
      <c r="I398" s="68"/>
      <c r="J398" s="57"/>
    </row>
    <row r="399" spans="5:10" ht="12.75">
      <c r="E399" s="68"/>
      <c r="F399" s="68"/>
      <c r="G399" s="68"/>
      <c r="H399" s="68"/>
      <c r="I399" s="68"/>
      <c r="J399" s="57"/>
    </row>
    <row r="400" spans="5:10" ht="12.75">
      <c r="E400" s="68"/>
      <c r="F400" s="68"/>
      <c r="G400" s="68"/>
      <c r="H400" s="68"/>
      <c r="I400" s="68"/>
      <c r="J400" s="57"/>
    </row>
    <row r="401" spans="5:10" ht="12.75">
      <c r="E401" s="68"/>
      <c r="F401" s="68"/>
      <c r="G401" s="68"/>
      <c r="H401" s="68"/>
      <c r="I401" s="68"/>
      <c r="J401" s="57"/>
    </row>
    <row r="402" spans="5:10" ht="12.75">
      <c r="E402" s="68"/>
      <c r="F402" s="68"/>
      <c r="G402" s="68"/>
      <c r="H402" s="68"/>
      <c r="I402" s="68"/>
      <c r="J402" s="57"/>
    </row>
    <row r="403" spans="5:10" ht="12.75">
      <c r="E403" s="68"/>
      <c r="F403" s="68"/>
      <c r="G403" s="68"/>
      <c r="H403" s="68"/>
      <c r="I403" s="68"/>
      <c r="J403" s="57"/>
    </row>
    <row r="404" spans="5:10" ht="12.75">
      <c r="E404" s="68"/>
      <c r="F404" s="68"/>
      <c r="G404" s="68"/>
      <c r="H404" s="68"/>
      <c r="I404" s="68"/>
      <c r="J404" s="57"/>
    </row>
    <row r="405" spans="5:10" ht="12.75">
      <c r="E405" s="68"/>
      <c r="F405" s="68"/>
      <c r="G405" s="68"/>
      <c r="H405" s="68"/>
      <c r="I405" s="68"/>
      <c r="J405" s="57"/>
    </row>
    <row r="406" spans="5:10" ht="12.75">
      <c r="E406" s="68"/>
      <c r="F406" s="68"/>
      <c r="G406" s="68"/>
      <c r="H406" s="68"/>
      <c r="I406" s="68"/>
      <c r="J406" s="57"/>
    </row>
    <row r="407" spans="5:10" ht="12.75">
      <c r="E407" s="68"/>
      <c r="F407" s="68"/>
      <c r="G407" s="68"/>
      <c r="H407" s="68"/>
      <c r="I407" s="68"/>
      <c r="J407" s="57"/>
    </row>
    <row r="408" spans="5:10" ht="12.75">
      <c r="E408" s="68"/>
      <c r="F408" s="68"/>
      <c r="G408" s="68"/>
      <c r="H408" s="68"/>
      <c r="I408" s="68"/>
      <c r="J408" s="57"/>
    </row>
    <row r="409" spans="5:10" ht="12.75">
      <c r="E409" s="68"/>
      <c r="F409" s="68"/>
      <c r="G409" s="68"/>
      <c r="H409" s="68"/>
      <c r="I409" s="68"/>
      <c r="J409" s="57"/>
    </row>
    <row r="410" spans="5:10" ht="12.75">
      <c r="E410" s="68"/>
      <c r="F410" s="68"/>
      <c r="G410" s="68"/>
      <c r="H410" s="68"/>
      <c r="I410" s="68"/>
      <c r="J410" s="57"/>
    </row>
    <row r="411" spans="5:10" ht="12.75">
      <c r="E411" s="68"/>
      <c r="F411" s="68"/>
      <c r="G411" s="68"/>
      <c r="H411" s="68"/>
      <c r="I411" s="68"/>
      <c r="J411" s="57"/>
    </row>
    <row r="412" spans="5:10" ht="12.75">
      <c r="E412" s="68"/>
      <c r="F412" s="68"/>
      <c r="G412" s="68"/>
      <c r="H412" s="68"/>
      <c r="I412" s="68"/>
      <c r="J412" s="57"/>
    </row>
    <row r="413" spans="5:10" ht="12.75">
      <c r="E413" s="68"/>
      <c r="F413" s="68"/>
      <c r="G413" s="68"/>
      <c r="H413" s="68"/>
      <c r="I413" s="68"/>
      <c r="J413" s="57"/>
    </row>
    <row r="414" spans="5:10" ht="12.75">
      <c r="E414" s="68"/>
      <c r="F414" s="68"/>
      <c r="G414" s="68"/>
      <c r="H414" s="68"/>
      <c r="I414" s="68"/>
      <c r="J414" s="57"/>
    </row>
    <row r="415" spans="5:10" ht="12.75">
      <c r="E415" s="68"/>
      <c r="F415" s="68"/>
      <c r="G415" s="68"/>
      <c r="H415" s="68"/>
      <c r="I415" s="68"/>
      <c r="J415" s="57"/>
    </row>
    <row r="416" spans="5:10" ht="12.75">
      <c r="E416" s="68"/>
      <c r="F416" s="68"/>
      <c r="G416" s="68"/>
      <c r="H416" s="68"/>
      <c r="I416" s="68"/>
      <c r="J416" s="57"/>
    </row>
    <row r="417" spans="5:10" ht="12.75">
      <c r="E417" s="68"/>
      <c r="F417" s="68"/>
      <c r="G417" s="68"/>
      <c r="H417" s="68"/>
      <c r="I417" s="68"/>
      <c r="J417" s="57"/>
    </row>
    <row r="418" spans="5:10" ht="12.75">
      <c r="E418" s="68"/>
      <c r="F418" s="68"/>
      <c r="G418" s="68"/>
      <c r="H418" s="68"/>
      <c r="I418" s="68"/>
      <c r="J418" s="57"/>
    </row>
    <row r="419" spans="5:10" ht="12.75">
      <c r="E419" s="68"/>
      <c r="F419" s="68"/>
      <c r="G419" s="68"/>
      <c r="H419" s="68"/>
      <c r="I419" s="68"/>
      <c r="J419" s="57"/>
    </row>
    <row r="420" spans="5:10" ht="12.75">
      <c r="E420" s="68"/>
      <c r="F420" s="68"/>
      <c r="G420" s="68"/>
      <c r="H420" s="68"/>
      <c r="I420" s="68"/>
      <c r="J420" s="57"/>
    </row>
    <row r="421" spans="5:10" ht="12.75">
      <c r="E421" s="68"/>
      <c r="F421" s="68"/>
      <c r="G421" s="68"/>
      <c r="H421" s="68"/>
      <c r="I421" s="68"/>
      <c r="J421" s="57"/>
    </row>
    <row r="422" spans="5:10" ht="12.75">
      <c r="E422" s="68"/>
      <c r="F422" s="68"/>
      <c r="G422" s="68"/>
      <c r="H422" s="68"/>
      <c r="I422" s="68"/>
      <c r="J422" s="57"/>
    </row>
    <row r="423" spans="5:10" ht="12.75">
      <c r="E423" s="68"/>
      <c r="F423" s="68"/>
      <c r="G423" s="68"/>
      <c r="H423" s="68"/>
      <c r="I423" s="68"/>
      <c r="J423" s="57"/>
    </row>
    <row r="424" spans="5:10" ht="12.75">
      <c r="E424" s="68"/>
      <c r="F424" s="68"/>
      <c r="G424" s="68"/>
      <c r="H424" s="68"/>
      <c r="I424" s="68"/>
      <c r="J424" s="57"/>
    </row>
    <row r="425" spans="5:10" ht="12.75">
      <c r="E425" s="68"/>
      <c r="F425" s="68"/>
      <c r="G425" s="68"/>
      <c r="H425" s="68"/>
      <c r="I425" s="68"/>
      <c r="J425" s="57"/>
    </row>
    <row r="426" spans="5:10" ht="12.75">
      <c r="E426" s="68"/>
      <c r="F426" s="68"/>
      <c r="G426" s="68"/>
      <c r="H426" s="68"/>
      <c r="I426" s="68"/>
      <c r="J426" s="57"/>
    </row>
    <row r="427" spans="5:10" ht="12.75">
      <c r="E427" s="68"/>
      <c r="F427" s="68"/>
      <c r="G427" s="68"/>
      <c r="H427" s="68"/>
      <c r="I427" s="68"/>
      <c r="J427" s="57"/>
    </row>
    <row r="428" spans="5:10" ht="12.75">
      <c r="E428" s="68"/>
      <c r="F428" s="68"/>
      <c r="G428" s="68"/>
      <c r="H428" s="68"/>
      <c r="I428" s="68"/>
      <c r="J428" s="57"/>
    </row>
    <row r="429" spans="5:10" ht="12.75">
      <c r="E429" s="68"/>
      <c r="F429" s="68"/>
      <c r="G429" s="68"/>
      <c r="H429" s="68"/>
      <c r="I429" s="68"/>
      <c r="J429" s="57"/>
    </row>
    <row r="430" spans="5:10" ht="12.75">
      <c r="E430" s="68"/>
      <c r="F430" s="68"/>
      <c r="G430" s="68"/>
      <c r="H430" s="68"/>
      <c r="I430" s="68"/>
      <c r="J430" s="57"/>
    </row>
    <row r="431" spans="5:10" ht="12.75">
      <c r="E431" s="68"/>
      <c r="F431" s="68"/>
      <c r="G431" s="68"/>
      <c r="H431" s="68"/>
      <c r="I431" s="68"/>
      <c r="J431" s="57"/>
    </row>
    <row r="432" spans="5:10" ht="12.75">
      <c r="E432" s="68"/>
      <c r="F432" s="68"/>
      <c r="G432" s="68"/>
      <c r="H432" s="68"/>
      <c r="I432" s="68"/>
      <c r="J432" s="57"/>
    </row>
    <row r="433" spans="5:10" ht="12.75">
      <c r="E433" s="68"/>
      <c r="F433" s="68"/>
      <c r="G433" s="68"/>
      <c r="H433" s="68"/>
      <c r="I433" s="68"/>
      <c r="J433" s="57"/>
    </row>
    <row r="434" spans="5:10" ht="12.75">
      <c r="E434" s="68"/>
      <c r="F434" s="68"/>
      <c r="G434" s="68"/>
      <c r="H434" s="68"/>
      <c r="I434" s="68"/>
      <c r="J434" s="57"/>
    </row>
    <row r="435" spans="5:10" ht="12.75">
      <c r="E435" s="68"/>
      <c r="F435" s="68"/>
      <c r="G435" s="68"/>
      <c r="H435" s="68"/>
      <c r="I435" s="68"/>
      <c r="J435" s="57"/>
    </row>
    <row r="436" spans="5:10" ht="12.75">
      <c r="E436" s="68"/>
      <c r="F436" s="68"/>
      <c r="G436" s="68"/>
      <c r="H436" s="68"/>
      <c r="I436" s="68"/>
      <c r="J436" s="57"/>
    </row>
    <row r="437" spans="5:10" ht="12.75">
      <c r="E437" s="68"/>
      <c r="F437" s="68"/>
      <c r="G437" s="68"/>
      <c r="H437" s="68"/>
      <c r="I437" s="68"/>
      <c r="J437" s="57"/>
    </row>
    <row r="438" spans="5:10" ht="12.75">
      <c r="E438" s="68"/>
      <c r="F438" s="68"/>
      <c r="G438" s="68"/>
      <c r="H438" s="68"/>
      <c r="I438" s="68"/>
      <c r="J438" s="57"/>
    </row>
    <row r="439" spans="5:10" ht="12.75">
      <c r="E439" s="68"/>
      <c r="F439" s="68"/>
      <c r="G439" s="68"/>
      <c r="H439" s="68"/>
      <c r="I439" s="68"/>
      <c r="J439" s="57"/>
    </row>
    <row r="440" spans="5:10" ht="12.75">
      <c r="E440" s="68"/>
      <c r="F440" s="68"/>
      <c r="G440" s="68"/>
      <c r="H440" s="68"/>
      <c r="I440" s="68"/>
      <c r="J440" s="57"/>
    </row>
    <row r="441" spans="5:10" ht="12.75">
      <c r="E441" s="68"/>
      <c r="F441" s="68"/>
      <c r="G441" s="68"/>
      <c r="H441" s="68"/>
      <c r="I441" s="68"/>
      <c r="J441" s="57"/>
    </row>
    <row r="442" spans="5:10" ht="12.75">
      <c r="E442" s="68"/>
      <c r="F442" s="68"/>
      <c r="G442" s="68"/>
      <c r="H442" s="68"/>
      <c r="I442" s="68"/>
      <c r="J442" s="57"/>
    </row>
    <row r="443" spans="5:10" ht="12.75">
      <c r="E443" s="68"/>
      <c r="F443" s="68"/>
      <c r="G443" s="68"/>
      <c r="H443" s="68"/>
      <c r="I443" s="68"/>
      <c r="J443" s="57"/>
    </row>
    <row r="444" spans="5:10" ht="12.75">
      <c r="E444" s="68"/>
      <c r="F444" s="68"/>
      <c r="G444" s="68"/>
      <c r="H444" s="68"/>
      <c r="I444" s="68"/>
      <c r="J444" s="57"/>
    </row>
    <row r="445" spans="5:10" ht="12.75">
      <c r="E445" s="68"/>
      <c r="F445" s="68"/>
      <c r="G445" s="68"/>
      <c r="H445" s="68"/>
      <c r="I445" s="68"/>
      <c r="J445" s="57"/>
    </row>
    <row r="446" spans="5:10" ht="12.75">
      <c r="E446" s="68"/>
      <c r="F446" s="68"/>
      <c r="G446" s="68"/>
      <c r="H446" s="68"/>
      <c r="I446" s="68"/>
      <c r="J446" s="57"/>
    </row>
    <row r="447" spans="5:10" ht="12.75">
      <c r="E447" s="68"/>
      <c r="F447" s="68"/>
      <c r="G447" s="68"/>
      <c r="H447" s="68"/>
      <c r="I447" s="68"/>
      <c r="J447" s="57"/>
    </row>
    <row r="448" spans="5:10" ht="12.75">
      <c r="E448" s="68"/>
      <c r="F448" s="68"/>
      <c r="G448" s="68"/>
      <c r="H448" s="68"/>
      <c r="I448" s="68"/>
      <c r="J448" s="57"/>
    </row>
    <row r="449" spans="5:10" ht="12.75">
      <c r="E449" s="68"/>
      <c r="F449" s="68"/>
      <c r="G449" s="68"/>
      <c r="H449" s="68"/>
      <c r="I449" s="68"/>
      <c r="J449" s="57"/>
    </row>
    <row r="450" spans="5:10" ht="12.75">
      <c r="E450" s="68"/>
      <c r="F450" s="68"/>
      <c r="G450" s="68"/>
      <c r="H450" s="68"/>
      <c r="I450" s="68"/>
      <c r="J450" s="57"/>
    </row>
    <row r="451" spans="5:10" ht="12.75">
      <c r="E451" s="68"/>
      <c r="F451" s="68"/>
      <c r="G451" s="68"/>
      <c r="H451" s="68"/>
      <c r="I451" s="68"/>
      <c r="J451" s="57"/>
    </row>
    <row r="452" spans="5:10" ht="12.75">
      <c r="E452" s="68"/>
      <c r="F452" s="68"/>
      <c r="G452" s="68"/>
      <c r="H452" s="68"/>
      <c r="I452" s="68"/>
      <c r="J452" s="57"/>
    </row>
    <row r="453" spans="5:10" ht="12.75">
      <c r="E453" s="68"/>
      <c r="F453" s="68"/>
      <c r="G453" s="68"/>
      <c r="H453" s="68"/>
      <c r="I453" s="68"/>
      <c r="J453" s="57"/>
    </row>
    <row r="454" spans="5:10" ht="12.75">
      <c r="E454" s="68"/>
      <c r="F454" s="68"/>
      <c r="G454" s="68"/>
      <c r="H454" s="68"/>
      <c r="I454" s="68"/>
      <c r="J454" s="57"/>
    </row>
    <row r="455" spans="5:10" ht="12.75">
      <c r="E455" s="68"/>
      <c r="F455" s="68"/>
      <c r="G455" s="68"/>
      <c r="H455" s="68"/>
      <c r="I455" s="68"/>
      <c r="J455" s="57"/>
    </row>
    <row r="456" spans="5:10" ht="12.75">
      <c r="E456" s="68"/>
      <c r="F456" s="68"/>
      <c r="G456" s="68"/>
      <c r="H456" s="68"/>
      <c r="I456" s="68"/>
      <c r="J456" s="57"/>
    </row>
    <row r="457" spans="5:10" ht="12.75">
      <c r="E457" s="68"/>
      <c r="F457" s="68"/>
      <c r="G457" s="68"/>
      <c r="H457" s="68"/>
      <c r="I457" s="68"/>
      <c r="J457" s="57"/>
    </row>
    <row r="458" spans="5:10" ht="12.75">
      <c r="E458" s="68"/>
      <c r="F458" s="68"/>
      <c r="G458" s="68"/>
      <c r="H458" s="68"/>
      <c r="I458" s="68"/>
      <c r="J458" s="57"/>
    </row>
    <row r="459" spans="5:10" ht="12.75">
      <c r="E459" s="68"/>
      <c r="F459" s="68"/>
      <c r="G459" s="68"/>
      <c r="H459" s="68"/>
      <c r="I459" s="68"/>
      <c r="J459" s="57"/>
    </row>
    <row r="460" spans="5:10" ht="12.75">
      <c r="E460" s="68"/>
      <c r="F460" s="68"/>
      <c r="G460" s="68"/>
      <c r="H460" s="68"/>
      <c r="I460" s="68"/>
      <c r="J460" s="57"/>
    </row>
    <row r="461" spans="5:10" ht="12.75">
      <c r="E461" s="68"/>
      <c r="F461" s="68"/>
      <c r="G461" s="68"/>
      <c r="H461" s="68"/>
      <c r="I461" s="68"/>
      <c r="J461" s="57"/>
    </row>
    <row r="462" spans="5:10" ht="12.75">
      <c r="E462" s="68"/>
      <c r="F462" s="68"/>
      <c r="G462" s="68"/>
      <c r="H462" s="68"/>
      <c r="I462" s="68"/>
      <c r="J462" s="57"/>
    </row>
    <row r="463" spans="5:10" ht="12.75">
      <c r="E463" s="68"/>
      <c r="F463" s="68"/>
      <c r="G463" s="68"/>
      <c r="H463" s="68"/>
      <c r="I463" s="68"/>
      <c r="J463" s="57"/>
    </row>
    <row r="464" spans="5:10" ht="12.75">
      <c r="E464" s="68"/>
      <c r="F464" s="68"/>
      <c r="G464" s="68"/>
      <c r="H464" s="68"/>
      <c r="I464" s="68"/>
      <c r="J464" s="57"/>
    </row>
    <row r="465" spans="5:10" ht="12.75">
      <c r="E465" s="68"/>
      <c r="F465" s="68"/>
      <c r="G465" s="68"/>
      <c r="H465" s="68"/>
      <c r="I465" s="68"/>
      <c r="J465" s="57"/>
    </row>
    <row r="466" spans="5:10" ht="12.75">
      <c r="E466" s="68"/>
      <c r="F466" s="68"/>
      <c r="G466" s="68"/>
      <c r="H466" s="68"/>
      <c r="I466" s="68"/>
      <c r="J466" s="57"/>
    </row>
    <row r="467" spans="5:10" ht="12.75">
      <c r="E467" s="68"/>
      <c r="F467" s="68"/>
      <c r="G467" s="68"/>
      <c r="H467" s="68"/>
      <c r="I467" s="68"/>
      <c r="J467" s="57"/>
    </row>
    <row r="468" spans="5:10" ht="12.75">
      <c r="E468" s="68"/>
      <c r="F468" s="68"/>
      <c r="G468" s="68"/>
      <c r="H468" s="68"/>
      <c r="I468" s="68"/>
      <c r="J468" s="57"/>
    </row>
    <row r="469" spans="5:10" ht="12.75">
      <c r="E469" s="68"/>
      <c r="F469" s="68"/>
      <c r="G469" s="68"/>
      <c r="H469" s="68"/>
      <c r="I469" s="68"/>
      <c r="J469" s="57"/>
    </row>
    <row r="470" spans="5:10" ht="12.75">
      <c r="E470" s="68"/>
      <c r="F470" s="68"/>
      <c r="G470" s="68"/>
      <c r="H470" s="68"/>
      <c r="I470" s="68"/>
      <c r="J470" s="57"/>
    </row>
    <row r="471" spans="5:10" ht="12.75">
      <c r="E471" s="68"/>
      <c r="F471" s="68"/>
      <c r="G471" s="68"/>
      <c r="H471" s="68"/>
      <c r="I471" s="68"/>
      <c r="J471" s="57"/>
    </row>
    <row r="472" spans="5:10" ht="12.75">
      <c r="E472" s="68"/>
      <c r="F472" s="68"/>
      <c r="G472" s="68"/>
      <c r="H472" s="68"/>
      <c r="I472" s="68"/>
      <c r="J472" s="57"/>
    </row>
    <row r="473" spans="5:10" ht="12.75">
      <c r="E473" s="68"/>
      <c r="F473" s="68"/>
      <c r="G473" s="68"/>
      <c r="H473" s="68"/>
      <c r="I473" s="68"/>
      <c r="J473" s="57"/>
    </row>
    <row r="474" spans="5:10" ht="12.75">
      <c r="E474" s="68"/>
      <c r="F474" s="68"/>
      <c r="G474" s="68"/>
      <c r="H474" s="68"/>
      <c r="I474" s="68"/>
      <c r="J474" s="57"/>
    </row>
    <row r="475" spans="5:10" ht="12.75">
      <c r="E475" s="68"/>
      <c r="F475" s="68"/>
      <c r="G475" s="68"/>
      <c r="H475" s="68"/>
      <c r="I475" s="68"/>
      <c r="J475" s="57"/>
    </row>
    <row r="476" spans="5:10" ht="12.75">
      <c r="E476" s="68"/>
      <c r="F476" s="68"/>
      <c r="G476" s="68"/>
      <c r="H476" s="68"/>
      <c r="I476" s="68"/>
      <c r="J476" s="57"/>
    </row>
    <row r="477" spans="5:10" ht="12.75">
      <c r="E477" s="68"/>
      <c r="F477" s="68"/>
      <c r="G477" s="68"/>
      <c r="H477" s="68"/>
      <c r="I477" s="68"/>
      <c r="J477" s="57"/>
    </row>
    <row r="478" spans="5:10" ht="12.75">
      <c r="E478" s="68"/>
      <c r="F478" s="68"/>
      <c r="G478" s="68"/>
      <c r="H478" s="68"/>
      <c r="I478" s="68"/>
      <c r="J478" s="57"/>
    </row>
    <row r="479" spans="5:10" ht="12.75">
      <c r="E479" s="68"/>
      <c r="F479" s="68"/>
      <c r="G479" s="68"/>
      <c r="H479" s="68"/>
      <c r="I479" s="68"/>
      <c r="J479" s="57"/>
    </row>
    <row r="480" spans="5:10" ht="12.75">
      <c r="E480" s="68"/>
      <c r="F480" s="68"/>
      <c r="G480" s="68"/>
      <c r="H480" s="68"/>
      <c r="I480" s="68"/>
      <c r="J480" s="57"/>
    </row>
    <row r="481" spans="5:10" ht="12.75">
      <c r="E481" s="68"/>
      <c r="F481" s="68"/>
      <c r="G481" s="68"/>
      <c r="H481" s="68"/>
      <c r="I481" s="68"/>
      <c r="J481" s="57"/>
    </row>
    <row r="482" spans="5:10" ht="12.75">
      <c r="E482" s="68"/>
      <c r="F482" s="68"/>
      <c r="G482" s="68"/>
      <c r="H482" s="68"/>
      <c r="I482" s="68"/>
      <c r="J482" s="57"/>
    </row>
    <row r="483" spans="5:10" ht="12.75">
      <c r="E483" s="68"/>
      <c r="F483" s="68"/>
      <c r="G483" s="68"/>
      <c r="H483" s="68"/>
      <c r="I483" s="68"/>
      <c r="J483" s="57"/>
    </row>
    <row r="484" spans="5:10" ht="12.75">
      <c r="E484" s="68"/>
      <c r="F484" s="68"/>
      <c r="G484" s="68"/>
      <c r="H484" s="68"/>
      <c r="I484" s="68"/>
      <c r="J484" s="57"/>
    </row>
    <row r="485" spans="5:10" ht="12.75">
      <c r="E485" s="68"/>
      <c r="F485" s="68"/>
      <c r="G485" s="68"/>
      <c r="H485" s="68"/>
      <c r="I485" s="68"/>
      <c r="J485" s="57"/>
    </row>
    <row r="486" spans="5:10" ht="12.75">
      <c r="E486" s="68"/>
      <c r="F486" s="68"/>
      <c r="G486" s="68"/>
      <c r="H486" s="68"/>
      <c r="I486" s="68"/>
      <c r="J486" s="57"/>
    </row>
    <row r="487" spans="5:10" ht="12.75">
      <c r="E487" s="68"/>
      <c r="F487" s="68"/>
      <c r="G487" s="68"/>
      <c r="H487" s="68"/>
      <c r="I487" s="68"/>
      <c r="J487" s="57"/>
    </row>
    <row r="488" spans="5:10" ht="12.75">
      <c r="E488" s="68"/>
      <c r="F488" s="68"/>
      <c r="G488" s="68"/>
      <c r="H488" s="68"/>
      <c r="I488" s="68"/>
      <c r="J488" s="57"/>
    </row>
    <row r="489" spans="5:10" ht="12.75">
      <c r="E489" s="68"/>
      <c r="F489" s="68"/>
      <c r="G489" s="68"/>
      <c r="H489" s="68"/>
      <c r="I489" s="68"/>
      <c r="J489" s="57"/>
    </row>
    <row r="490" spans="5:10" ht="12.75">
      <c r="E490" s="68"/>
      <c r="F490" s="68"/>
      <c r="G490" s="68"/>
      <c r="H490" s="68"/>
      <c r="I490" s="68"/>
      <c r="J490" s="57"/>
    </row>
    <row r="491" spans="5:10" ht="12.75">
      <c r="E491" s="68"/>
      <c r="F491" s="68"/>
      <c r="G491" s="68"/>
      <c r="H491" s="68"/>
      <c r="I491" s="68"/>
      <c r="J491" s="57"/>
    </row>
    <row r="492" spans="5:10" ht="12.75">
      <c r="E492" s="68"/>
      <c r="F492" s="68"/>
      <c r="G492" s="68"/>
      <c r="H492" s="68"/>
      <c r="I492" s="68"/>
      <c r="J492" s="57"/>
    </row>
    <row r="493" spans="5:10" ht="12.75">
      <c r="E493" s="68"/>
      <c r="F493" s="68"/>
      <c r="G493" s="68"/>
      <c r="H493" s="68"/>
      <c r="I493" s="68"/>
      <c r="J493" s="57"/>
    </row>
    <row r="494" spans="5:10" ht="12.75">
      <c r="E494" s="68"/>
      <c r="F494" s="68"/>
      <c r="G494" s="68"/>
      <c r="H494" s="68"/>
      <c r="I494" s="68"/>
      <c r="J494" s="57"/>
    </row>
    <row r="495" spans="5:10" ht="12.75">
      <c r="E495" s="68"/>
      <c r="F495" s="68"/>
      <c r="G495" s="68"/>
      <c r="H495" s="68"/>
      <c r="I495" s="68"/>
      <c r="J495" s="57"/>
    </row>
    <row r="496" spans="5:10" ht="12.75">
      <c r="E496" s="68"/>
      <c r="F496" s="68"/>
      <c r="G496" s="68"/>
      <c r="H496" s="68"/>
      <c r="I496" s="68"/>
      <c r="J496" s="57"/>
    </row>
    <row r="497" spans="5:10" ht="12.75">
      <c r="E497" s="68"/>
      <c r="F497" s="68"/>
      <c r="G497" s="68"/>
      <c r="H497" s="68"/>
      <c r="I497" s="68"/>
      <c r="J497" s="57"/>
    </row>
    <row r="498" spans="5:10" ht="12.75">
      <c r="E498" s="68"/>
      <c r="F498" s="68"/>
      <c r="G498" s="68"/>
      <c r="H498" s="68"/>
      <c r="I498" s="68"/>
      <c r="J498" s="57"/>
    </row>
    <row r="499" spans="5:10" ht="12.75">
      <c r="E499" s="68"/>
      <c r="F499" s="68"/>
      <c r="G499" s="68"/>
      <c r="H499" s="68"/>
      <c r="I499" s="68"/>
      <c r="J499" s="57"/>
    </row>
    <row r="500" spans="5:10" ht="12.75">
      <c r="E500" s="68"/>
      <c r="F500" s="68"/>
      <c r="G500" s="68"/>
      <c r="H500" s="68"/>
      <c r="I500" s="68"/>
      <c r="J500" s="57"/>
    </row>
    <row r="501" spans="5:10" ht="12.75">
      <c r="E501" s="68"/>
      <c r="F501" s="68"/>
      <c r="G501" s="68"/>
      <c r="H501" s="68"/>
      <c r="I501" s="68"/>
      <c r="J501" s="57"/>
    </row>
    <row r="502" spans="5:10" ht="12.75">
      <c r="E502" s="68"/>
      <c r="F502" s="68"/>
      <c r="G502" s="68"/>
      <c r="H502" s="68"/>
      <c r="I502" s="68"/>
      <c r="J502" s="57"/>
    </row>
    <row r="503" spans="5:10" ht="12.75">
      <c r="E503" s="68"/>
      <c r="F503" s="68"/>
      <c r="G503" s="68"/>
      <c r="H503" s="68"/>
      <c r="I503" s="68"/>
      <c r="J503" s="57"/>
    </row>
    <row r="504" spans="5:10" ht="12.75">
      <c r="E504" s="68"/>
      <c r="F504" s="68"/>
      <c r="G504" s="68"/>
      <c r="H504" s="68"/>
      <c r="I504" s="68"/>
      <c r="J504" s="57"/>
    </row>
    <row r="505" spans="5:10" ht="12.75">
      <c r="E505" s="68"/>
      <c r="F505" s="68"/>
      <c r="G505" s="68"/>
      <c r="H505" s="68"/>
      <c r="I505" s="68"/>
      <c r="J505" s="57"/>
    </row>
    <row r="506" spans="5:10" ht="12.75">
      <c r="E506" s="68"/>
      <c r="F506" s="68"/>
      <c r="G506" s="68"/>
      <c r="H506" s="68"/>
      <c r="I506" s="68"/>
      <c r="J506" s="57"/>
    </row>
    <row r="507" spans="5:10" ht="12.75">
      <c r="E507" s="68"/>
      <c r="F507" s="68"/>
      <c r="G507" s="68"/>
      <c r="H507" s="68"/>
      <c r="I507" s="68"/>
      <c r="J507" s="57"/>
    </row>
    <row r="508" spans="5:10" ht="12.75">
      <c r="E508" s="68"/>
      <c r="F508" s="68"/>
      <c r="G508" s="68"/>
      <c r="H508" s="68"/>
      <c r="I508" s="68"/>
      <c r="J508" s="57"/>
    </row>
    <row r="509" spans="5:10" ht="12.75">
      <c r="E509" s="68"/>
      <c r="F509" s="68"/>
      <c r="G509" s="68"/>
      <c r="H509" s="68"/>
      <c r="I509" s="68"/>
      <c r="J509" s="57"/>
    </row>
    <row r="510" spans="5:10" ht="12.75">
      <c r="E510" s="68"/>
      <c r="F510" s="68"/>
      <c r="G510" s="68"/>
      <c r="H510" s="68"/>
      <c r="I510" s="68"/>
      <c r="J510" s="57"/>
    </row>
    <row r="511" spans="5:10" ht="12.75">
      <c r="E511" s="68"/>
      <c r="F511" s="68"/>
      <c r="G511" s="68"/>
      <c r="H511" s="68"/>
      <c r="I511" s="68"/>
      <c r="J511" s="57"/>
    </row>
    <row r="512" spans="5:10" ht="12.75">
      <c r="E512" s="68"/>
      <c r="F512" s="68"/>
      <c r="G512" s="68"/>
      <c r="H512" s="68"/>
      <c r="I512" s="68"/>
      <c r="J512" s="57"/>
    </row>
    <row r="513" spans="5:10" ht="12.75">
      <c r="E513" s="68"/>
      <c r="F513" s="68"/>
      <c r="G513" s="68"/>
      <c r="H513" s="68"/>
      <c r="I513" s="68"/>
      <c r="J513" s="57"/>
    </row>
    <row r="514" spans="5:10" ht="12.75">
      <c r="E514" s="68"/>
      <c r="F514" s="68"/>
      <c r="G514" s="68"/>
      <c r="H514" s="68"/>
      <c r="I514" s="68"/>
      <c r="J514" s="57"/>
    </row>
    <row r="515" spans="5:10" ht="12.75">
      <c r="E515" s="68"/>
      <c r="F515" s="68"/>
      <c r="G515" s="68"/>
      <c r="H515" s="68"/>
      <c r="I515" s="68"/>
      <c r="J515" s="57"/>
    </row>
    <row r="516" spans="5:10" ht="12.75">
      <c r="E516" s="68"/>
      <c r="F516" s="68"/>
      <c r="G516" s="68"/>
      <c r="H516" s="68"/>
      <c r="I516" s="68"/>
      <c r="J516" s="57"/>
    </row>
    <row r="517" spans="5:10" ht="12.75">
      <c r="E517" s="68"/>
      <c r="F517" s="68"/>
      <c r="G517" s="68"/>
      <c r="H517" s="68"/>
      <c r="I517" s="68"/>
      <c r="J517" s="57"/>
    </row>
    <row r="518" spans="5:10" ht="12.75">
      <c r="E518" s="68"/>
      <c r="F518" s="68"/>
      <c r="G518" s="68"/>
      <c r="H518" s="68"/>
      <c r="I518" s="68"/>
      <c r="J518" s="57"/>
    </row>
    <row r="519" spans="5:10" ht="12.75">
      <c r="E519" s="68"/>
      <c r="F519" s="68"/>
      <c r="G519" s="68"/>
      <c r="H519" s="68"/>
      <c r="I519" s="68"/>
      <c r="J519" s="57"/>
    </row>
    <row r="520" spans="5:10" ht="12.75">
      <c r="E520" s="68"/>
      <c r="F520" s="68"/>
      <c r="G520" s="68"/>
      <c r="H520" s="68"/>
      <c r="I520" s="68"/>
      <c r="J520" s="57"/>
    </row>
    <row r="521" spans="5:10" ht="12.75">
      <c r="E521" s="68"/>
      <c r="F521" s="68"/>
      <c r="G521" s="68"/>
      <c r="H521" s="68"/>
      <c r="I521" s="68"/>
      <c r="J521" s="57"/>
    </row>
    <row r="522" spans="5:10" ht="12.75">
      <c r="E522" s="68"/>
      <c r="F522" s="68"/>
      <c r="G522" s="68"/>
      <c r="H522" s="68"/>
      <c r="I522" s="68"/>
      <c r="J522" s="57"/>
    </row>
    <row r="523" spans="5:10" ht="12.75">
      <c r="E523" s="68"/>
      <c r="F523" s="68"/>
      <c r="G523" s="68"/>
      <c r="H523" s="68"/>
      <c r="I523" s="68"/>
      <c r="J523" s="57"/>
    </row>
    <row r="524" spans="5:10" ht="12.75">
      <c r="E524" s="68"/>
      <c r="F524" s="68"/>
      <c r="G524" s="68"/>
      <c r="H524" s="68"/>
      <c r="I524" s="68"/>
      <c r="J524" s="57"/>
    </row>
    <row r="525" spans="5:10" ht="12.75">
      <c r="E525" s="68"/>
      <c r="F525" s="68"/>
      <c r="G525" s="68"/>
      <c r="H525" s="68"/>
      <c r="I525" s="68"/>
      <c r="J525" s="57"/>
    </row>
    <row r="526" spans="5:10" ht="12.75">
      <c r="E526" s="68"/>
      <c r="F526" s="68"/>
      <c r="G526" s="68"/>
      <c r="H526" s="68"/>
      <c r="I526" s="68"/>
      <c r="J526" s="57"/>
    </row>
    <row r="527" spans="5:10" ht="12.75">
      <c r="E527" s="68"/>
      <c r="F527" s="68"/>
      <c r="G527" s="68"/>
      <c r="H527" s="68"/>
      <c r="I527" s="68"/>
      <c r="J527" s="57"/>
    </row>
    <row r="528" spans="5:10" ht="12.75">
      <c r="E528" s="68"/>
      <c r="F528" s="68"/>
      <c r="G528" s="68"/>
      <c r="H528" s="68"/>
      <c r="I528" s="68"/>
      <c r="J528" s="57"/>
    </row>
    <row r="529" spans="5:10" ht="12.75">
      <c r="E529" s="68"/>
      <c r="F529" s="68"/>
      <c r="G529" s="68"/>
      <c r="H529" s="68"/>
      <c r="I529" s="68"/>
      <c r="J529" s="57"/>
    </row>
    <row r="530" spans="5:10" ht="12.75">
      <c r="E530" s="68"/>
      <c r="F530" s="68"/>
      <c r="G530" s="68"/>
      <c r="H530" s="68"/>
      <c r="I530" s="68"/>
      <c r="J530" s="57"/>
    </row>
    <row r="531" spans="5:10" ht="12.75">
      <c r="E531" s="68"/>
      <c r="F531" s="68"/>
      <c r="G531" s="68"/>
      <c r="H531" s="68"/>
      <c r="I531" s="68"/>
      <c r="J531" s="57"/>
    </row>
    <row r="532" spans="5:10" ht="12.75">
      <c r="E532" s="68"/>
      <c r="F532" s="68"/>
      <c r="G532" s="68"/>
      <c r="H532" s="68"/>
      <c r="I532" s="68"/>
      <c r="J532" s="57"/>
    </row>
    <row r="533" spans="5:10" ht="12.75">
      <c r="E533" s="68"/>
      <c r="F533" s="68"/>
      <c r="G533" s="68"/>
      <c r="H533" s="68"/>
      <c r="I533" s="68"/>
      <c r="J533" s="57"/>
    </row>
    <row r="534" spans="5:10" ht="12.75">
      <c r="E534" s="68"/>
      <c r="F534" s="68"/>
      <c r="G534" s="68"/>
      <c r="H534" s="68"/>
      <c r="I534" s="68"/>
      <c r="J534" s="57"/>
    </row>
    <row r="535" spans="5:10" ht="12.75">
      <c r="E535" s="68"/>
      <c r="F535" s="68"/>
      <c r="G535" s="68"/>
      <c r="H535" s="68"/>
      <c r="I535" s="68"/>
      <c r="J535" s="57"/>
    </row>
    <row r="536" spans="5:10" ht="12.75">
      <c r="E536" s="68"/>
      <c r="F536" s="68"/>
      <c r="G536" s="68"/>
      <c r="H536" s="68"/>
      <c r="I536" s="68"/>
      <c r="J536" s="57"/>
    </row>
    <row r="537" spans="5:10" ht="12.75">
      <c r="E537" s="68"/>
      <c r="F537" s="68"/>
      <c r="G537" s="68"/>
      <c r="H537" s="68"/>
      <c r="I537" s="68"/>
      <c r="J537" s="57"/>
    </row>
    <row r="538" spans="5:10" ht="12.75">
      <c r="E538" s="68"/>
      <c r="F538" s="68"/>
      <c r="G538" s="68"/>
      <c r="H538" s="68"/>
      <c r="I538" s="68"/>
      <c r="J538" s="57"/>
    </row>
    <row r="539" spans="5:10" ht="12.75">
      <c r="E539" s="68"/>
      <c r="F539" s="68"/>
      <c r="G539" s="68"/>
      <c r="H539" s="68"/>
      <c r="I539" s="68"/>
      <c r="J539" s="57"/>
    </row>
    <row r="540" spans="5:10" ht="12.75">
      <c r="E540" s="68"/>
      <c r="F540" s="68"/>
      <c r="G540" s="68"/>
      <c r="H540" s="68"/>
      <c r="I540" s="68"/>
      <c r="J540" s="57"/>
    </row>
    <row r="541" spans="5:10" ht="12.75">
      <c r="E541" s="68"/>
      <c r="F541" s="68"/>
      <c r="G541" s="68"/>
      <c r="H541" s="68"/>
      <c r="I541" s="68"/>
      <c r="J541" s="57"/>
    </row>
    <row r="542" spans="5:10" ht="12.75">
      <c r="E542" s="68"/>
      <c r="F542" s="68"/>
      <c r="G542" s="68"/>
      <c r="H542" s="68"/>
      <c r="I542" s="68"/>
      <c r="J542" s="57"/>
    </row>
    <row r="543" spans="5:10" ht="12.75">
      <c r="E543" s="68"/>
      <c r="F543" s="68"/>
      <c r="G543" s="68"/>
      <c r="H543" s="68"/>
      <c r="I543" s="68"/>
      <c r="J543" s="57"/>
    </row>
    <row r="544" spans="5:10" ht="12.75">
      <c r="E544" s="68"/>
      <c r="F544" s="68"/>
      <c r="G544" s="68"/>
      <c r="H544" s="68"/>
      <c r="I544" s="68"/>
      <c r="J544" s="57"/>
    </row>
    <row r="545" spans="5:10" ht="12.75">
      <c r="E545" s="68"/>
      <c r="F545" s="68"/>
      <c r="G545" s="68"/>
      <c r="H545" s="68"/>
      <c r="I545" s="68"/>
      <c r="J545" s="57"/>
    </row>
    <row r="546" spans="5:10" ht="12.75">
      <c r="E546" s="68"/>
      <c r="F546" s="68"/>
      <c r="G546" s="68"/>
      <c r="H546" s="68"/>
      <c r="I546" s="68"/>
      <c r="J546" s="57"/>
    </row>
    <row r="547" spans="5:10" ht="12.75">
      <c r="E547" s="68"/>
      <c r="F547" s="68"/>
      <c r="G547" s="68"/>
      <c r="H547" s="68"/>
      <c r="I547" s="68"/>
      <c r="J547" s="57"/>
    </row>
    <row r="548" spans="5:10" ht="12.75">
      <c r="E548" s="68"/>
      <c r="F548" s="68"/>
      <c r="G548" s="68"/>
      <c r="H548" s="68"/>
      <c r="I548" s="68"/>
      <c r="J548" s="57"/>
    </row>
    <row r="549" spans="5:10" ht="12.75">
      <c r="E549" s="68"/>
      <c r="F549" s="68"/>
      <c r="G549" s="68"/>
      <c r="H549" s="68"/>
      <c r="I549" s="68"/>
      <c r="J549" s="57"/>
    </row>
    <row r="550" spans="5:10" ht="12.75">
      <c r="E550" s="68"/>
      <c r="F550" s="68"/>
      <c r="G550" s="68"/>
      <c r="H550" s="68"/>
      <c r="I550" s="68"/>
      <c r="J550" s="57"/>
    </row>
    <row r="551" spans="5:10" ht="12.75">
      <c r="E551" s="68"/>
      <c r="F551" s="68"/>
      <c r="G551" s="68"/>
      <c r="H551" s="68"/>
      <c r="I551" s="68"/>
      <c r="J551" s="57"/>
    </row>
    <row r="552" spans="5:10" ht="12.75">
      <c r="E552" s="68"/>
      <c r="F552" s="68"/>
      <c r="G552" s="68"/>
      <c r="H552" s="68"/>
      <c r="I552" s="68"/>
      <c r="J552" s="57"/>
    </row>
    <row r="553" spans="5:10" ht="12.75">
      <c r="E553" s="68"/>
      <c r="F553" s="68"/>
      <c r="G553" s="68"/>
      <c r="H553" s="68"/>
      <c r="I553" s="68"/>
      <c r="J553" s="57"/>
    </row>
    <row r="554" spans="5:10" ht="12.75">
      <c r="E554" s="68"/>
      <c r="F554" s="68"/>
      <c r="G554" s="68"/>
      <c r="H554" s="68"/>
      <c r="I554" s="68"/>
      <c r="J554" s="57"/>
    </row>
    <row r="555" spans="5:10" ht="12.75">
      <c r="E555" s="68"/>
      <c r="F555" s="68"/>
      <c r="G555" s="68"/>
      <c r="H555" s="68"/>
      <c r="I555" s="68"/>
      <c r="J555" s="57"/>
    </row>
    <row r="556" spans="5:10" ht="12.75">
      <c r="E556" s="68"/>
      <c r="F556" s="68"/>
      <c r="G556" s="68"/>
      <c r="H556" s="68"/>
      <c r="I556" s="68"/>
      <c r="J556" s="57"/>
    </row>
    <row r="557" spans="5:10" ht="12.75">
      <c r="E557" s="68"/>
      <c r="F557" s="68"/>
      <c r="G557" s="68"/>
      <c r="H557" s="68"/>
      <c r="I557" s="68"/>
      <c r="J557" s="57"/>
    </row>
    <row r="558" spans="5:10" ht="12.75">
      <c r="E558" s="68"/>
      <c r="F558" s="68"/>
      <c r="G558" s="68"/>
      <c r="H558" s="68"/>
      <c r="I558" s="68"/>
      <c r="J558" s="57"/>
    </row>
    <row r="559" spans="5:10" ht="12.75">
      <c r="E559" s="68"/>
      <c r="F559" s="68"/>
      <c r="G559" s="68"/>
      <c r="H559" s="68"/>
      <c r="I559" s="68"/>
      <c r="J559" s="57"/>
    </row>
    <row r="560" spans="5:10" ht="12.75">
      <c r="E560" s="68"/>
      <c r="F560" s="68"/>
      <c r="G560" s="68"/>
      <c r="H560" s="68"/>
      <c r="I560" s="68"/>
      <c r="J560" s="57"/>
    </row>
    <row r="561" spans="5:10" ht="12.75">
      <c r="E561" s="68"/>
      <c r="F561" s="68"/>
      <c r="G561" s="68"/>
      <c r="H561" s="68"/>
      <c r="I561" s="68"/>
      <c r="J561" s="57"/>
    </row>
    <row r="562" spans="5:10" ht="12.75">
      <c r="E562" s="68"/>
      <c r="F562" s="68"/>
      <c r="G562" s="68"/>
      <c r="H562" s="68"/>
      <c r="I562" s="68"/>
      <c r="J562" s="57"/>
    </row>
    <row r="563" spans="5:10" ht="12.75">
      <c r="E563" s="68"/>
      <c r="F563" s="68"/>
      <c r="G563" s="68"/>
      <c r="H563" s="68"/>
      <c r="I563" s="68"/>
      <c r="J563" s="57"/>
    </row>
    <row r="564" spans="5:10" ht="12.75">
      <c r="E564" s="68"/>
      <c r="F564" s="68"/>
      <c r="G564" s="68"/>
      <c r="H564" s="68"/>
      <c r="I564" s="68"/>
      <c r="J564" s="57"/>
    </row>
    <row r="565" spans="5:10" ht="12.75">
      <c r="E565" s="68"/>
      <c r="F565" s="68"/>
      <c r="G565" s="68"/>
      <c r="H565" s="68"/>
      <c r="I565" s="68"/>
      <c r="J565" s="57"/>
    </row>
  </sheetData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 topLeftCell="A1">
      <selection activeCell="A1" sqref="A1:J50"/>
    </sheetView>
  </sheetViews>
  <sheetFormatPr defaultColWidth="9.00390625" defaultRowHeight="12.75"/>
  <cols>
    <col min="1" max="1" width="4.25390625" style="116" customWidth="1"/>
    <col min="2" max="2" width="14.375" style="116" customWidth="1"/>
    <col min="3" max="3" width="38.25390625" style="140" customWidth="1"/>
    <col min="4" max="4" width="4.625" style="116" customWidth="1"/>
    <col min="5" max="5" width="10.625" style="116" customWidth="1"/>
    <col min="6" max="6" width="9.875" style="116" customWidth="1"/>
    <col min="7" max="7" width="12.75390625" style="116" customWidth="1"/>
    <col min="8" max="16384" width="9.125" style="116" customWidth="1"/>
  </cols>
  <sheetData>
    <row r="1" spans="1:7" ht="16.5" thickBot="1">
      <c r="A1" s="245" t="s">
        <v>42</v>
      </c>
      <c r="B1" s="245"/>
      <c r="C1" s="246"/>
      <c r="D1" s="245"/>
      <c r="E1" s="245"/>
      <c r="F1" s="245"/>
      <c r="G1" s="245"/>
    </row>
    <row r="2" spans="1:7" ht="13.5" thickTop="1">
      <c r="A2" s="117" t="s">
        <v>43</v>
      </c>
      <c r="B2" s="118"/>
      <c r="C2" s="247"/>
      <c r="D2" s="247"/>
      <c r="E2" s="247"/>
      <c r="F2" s="247"/>
      <c r="G2" s="248"/>
    </row>
    <row r="3" spans="1:7" ht="12.75">
      <c r="A3" s="119" t="s">
        <v>44</v>
      </c>
      <c r="B3" s="120"/>
      <c r="C3" s="249"/>
      <c r="D3" s="249"/>
      <c r="E3" s="249"/>
      <c r="F3" s="249"/>
      <c r="G3" s="250"/>
    </row>
    <row r="4" spans="1:7" ht="13.5" thickBot="1">
      <c r="A4" s="121" t="s">
        <v>45</v>
      </c>
      <c r="B4" s="122"/>
      <c r="C4" s="251"/>
      <c r="D4" s="251"/>
      <c r="E4" s="251"/>
      <c r="F4" s="251"/>
      <c r="G4" s="252"/>
    </row>
    <row r="5" spans="2:4" ht="14.25" thickBot="1" thickTop="1">
      <c r="B5" s="123"/>
      <c r="C5" s="124"/>
      <c r="D5" s="125"/>
    </row>
    <row r="6" spans="1:7" ht="13.5" thickBot="1">
      <c r="A6" s="126" t="s">
        <v>46</v>
      </c>
      <c r="B6" s="127" t="s">
        <v>47</v>
      </c>
      <c r="C6" s="128" t="s">
        <v>48</v>
      </c>
      <c r="D6" s="129" t="s">
        <v>49</v>
      </c>
      <c r="E6" s="130" t="s">
        <v>50</v>
      </c>
      <c r="F6" s="131" t="s">
        <v>51</v>
      </c>
      <c r="G6" s="132" t="s">
        <v>52</v>
      </c>
    </row>
    <row r="7" spans="1:7" ht="14.25" thickBot="1" thickTop="1">
      <c r="A7" s="133"/>
      <c r="B7" s="134"/>
      <c r="C7" s="135"/>
      <c r="D7" s="136"/>
      <c r="E7" s="137"/>
      <c r="F7" s="138"/>
      <c r="G7" s="139"/>
    </row>
  </sheetData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216"/>
  <sheetViews>
    <sheetView showGridLines="0" zoomScale="150" zoomScaleNormal="150" workbookViewId="0" topLeftCell="A1">
      <selection activeCell="C5" sqref="C5"/>
    </sheetView>
  </sheetViews>
  <sheetFormatPr defaultColWidth="9.00390625" defaultRowHeight="12.75" outlineLevelRow="1"/>
  <cols>
    <col min="1" max="1" width="4.25390625" style="0" customWidth="1"/>
    <col min="2" max="2" width="14.375" style="172" customWidth="1"/>
    <col min="3" max="3" width="38.25390625" style="172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29" max="41" width="9.00390625" style="0" hidden="1" customWidth="1"/>
  </cols>
  <sheetData>
    <row r="1" spans="1:10" ht="16.5" thickBot="1">
      <c r="A1" s="245" t="s">
        <v>42</v>
      </c>
      <c r="B1" s="245"/>
      <c r="C1" s="246"/>
      <c r="D1" s="245"/>
      <c r="E1" s="245"/>
      <c r="F1" s="245"/>
      <c r="G1" s="245"/>
      <c r="H1" s="116"/>
      <c r="I1" s="116"/>
      <c r="J1" s="116"/>
    </row>
    <row r="2" spans="1:10" ht="13.5" thickTop="1">
      <c r="A2" s="117" t="s">
        <v>43</v>
      </c>
      <c r="B2" s="118" t="s">
        <v>53</v>
      </c>
      <c r="C2" s="255" t="s">
        <v>54</v>
      </c>
      <c r="D2" s="247"/>
      <c r="E2" s="247"/>
      <c r="F2" s="247"/>
      <c r="G2" s="248"/>
      <c r="H2" s="116"/>
      <c r="I2" s="116"/>
      <c r="J2" s="116"/>
    </row>
    <row r="3" spans="1:10" ht="12.75">
      <c r="A3" s="119" t="s">
        <v>44</v>
      </c>
      <c r="B3" s="120" t="s">
        <v>55</v>
      </c>
      <c r="C3" s="256" t="s">
        <v>56</v>
      </c>
      <c r="D3" s="249"/>
      <c r="E3" s="249"/>
      <c r="F3" s="249"/>
      <c r="G3" s="250"/>
      <c r="H3" s="116"/>
      <c r="I3" s="116"/>
      <c r="J3" s="116"/>
    </row>
    <row r="4" spans="1:10" ht="13.5" thickBot="1">
      <c r="A4" s="169" t="s">
        <v>45</v>
      </c>
      <c r="B4" s="170" t="s">
        <v>55</v>
      </c>
      <c r="C4" s="257" t="s">
        <v>483</v>
      </c>
      <c r="D4" s="258"/>
      <c r="E4" s="258"/>
      <c r="F4" s="258"/>
      <c r="G4" s="259"/>
      <c r="H4" s="116"/>
      <c r="I4" s="116"/>
      <c r="J4" s="116"/>
    </row>
    <row r="5" spans="1:10" ht="14.25" thickBot="1" thickTop="1">
      <c r="A5" s="116"/>
      <c r="B5" s="123"/>
      <c r="C5" s="124"/>
      <c r="D5" s="125"/>
      <c r="E5" s="116"/>
      <c r="F5" s="116"/>
      <c r="G5" s="116"/>
      <c r="H5" s="116"/>
      <c r="I5" s="116"/>
      <c r="J5" s="116"/>
    </row>
    <row r="6" spans="1:10" ht="14.25" thickBot="1" thickTop="1">
      <c r="A6" s="180" t="s">
        <v>46</v>
      </c>
      <c r="B6" s="181" t="s">
        <v>47</v>
      </c>
      <c r="C6" s="175" t="s">
        <v>48</v>
      </c>
      <c r="D6" s="176" t="s">
        <v>49</v>
      </c>
      <c r="E6" s="177" t="s">
        <v>50</v>
      </c>
      <c r="F6" s="178" t="s">
        <v>51</v>
      </c>
      <c r="G6" s="179" t="s">
        <v>52</v>
      </c>
      <c r="H6" s="116"/>
      <c r="I6" s="116"/>
      <c r="J6" s="116"/>
    </row>
    <row r="7" spans="1:10" ht="12.75">
      <c r="A7" s="191" t="s">
        <v>103</v>
      </c>
      <c r="B7" s="192" t="s">
        <v>66</v>
      </c>
      <c r="C7" s="193" t="s">
        <v>67</v>
      </c>
      <c r="D7" s="194"/>
      <c r="E7" s="171"/>
      <c r="F7" s="260">
        <f>SUM(G8:G10)</f>
        <v>0</v>
      </c>
      <c r="G7" s="261"/>
      <c r="H7" s="116"/>
      <c r="I7" s="116"/>
      <c r="J7" s="116"/>
    </row>
    <row r="8" spans="1:60" ht="33.75" outlineLevel="1">
      <c r="A8" s="188">
        <v>1</v>
      </c>
      <c r="B8" s="182" t="s">
        <v>104</v>
      </c>
      <c r="C8" s="200" t="s">
        <v>105</v>
      </c>
      <c r="D8" s="184" t="s">
        <v>106</v>
      </c>
      <c r="E8" s="186">
        <v>1</v>
      </c>
      <c r="F8" s="203"/>
      <c r="G8" s="190">
        <f>E8*F8</f>
        <v>0</v>
      </c>
      <c r="H8" s="173"/>
      <c r="I8" s="173"/>
      <c r="J8" s="173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</row>
    <row r="9" spans="1:60" ht="33.75" outlineLevel="1">
      <c r="A9" s="188">
        <v>2</v>
      </c>
      <c r="B9" s="182" t="s">
        <v>107</v>
      </c>
      <c r="C9" s="200" t="s">
        <v>108</v>
      </c>
      <c r="D9" s="184" t="s">
        <v>109</v>
      </c>
      <c r="E9" s="186">
        <v>1</v>
      </c>
      <c r="F9" s="203"/>
      <c r="G9" s="190">
        <f>E9*F9</f>
        <v>0</v>
      </c>
      <c r="H9" s="173"/>
      <c r="I9" s="173"/>
      <c r="J9" s="173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</row>
    <row r="10" spans="1:60" ht="33.75" outlineLevel="1">
      <c r="A10" s="188">
        <v>3</v>
      </c>
      <c r="B10" s="182" t="s">
        <v>110</v>
      </c>
      <c r="C10" s="200" t="s">
        <v>111</v>
      </c>
      <c r="D10" s="184" t="s">
        <v>109</v>
      </c>
      <c r="E10" s="186">
        <v>4</v>
      </c>
      <c r="F10" s="203"/>
      <c r="G10" s="190">
        <f>E10*F10</f>
        <v>0</v>
      </c>
      <c r="H10" s="173"/>
      <c r="I10" s="173"/>
      <c r="J10" s="173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</row>
    <row r="11" spans="1:10" ht="12.75">
      <c r="A11" s="189" t="s">
        <v>103</v>
      </c>
      <c r="B11" s="183" t="s">
        <v>68</v>
      </c>
      <c r="C11" s="201" t="s">
        <v>69</v>
      </c>
      <c r="D11" s="185"/>
      <c r="E11" s="187"/>
      <c r="F11" s="253">
        <f>SUM(G12:G12)</f>
        <v>0</v>
      </c>
      <c r="G11" s="254"/>
      <c r="H11" s="116"/>
      <c r="I11" s="116"/>
      <c r="J11" s="116"/>
    </row>
    <row r="12" spans="1:60" ht="22.5" outlineLevel="1">
      <c r="A12" s="188">
        <v>4</v>
      </c>
      <c r="B12" s="182" t="s">
        <v>112</v>
      </c>
      <c r="C12" s="200" t="s">
        <v>113</v>
      </c>
      <c r="D12" s="184" t="s">
        <v>114</v>
      </c>
      <c r="E12" s="186">
        <v>0.3</v>
      </c>
      <c r="F12" s="203"/>
      <c r="G12" s="190">
        <f>E12*F12</f>
        <v>0</v>
      </c>
      <c r="H12" s="173"/>
      <c r="I12" s="173"/>
      <c r="J12" s="173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</row>
    <row r="13" spans="1:10" ht="12.75">
      <c r="A13" s="189" t="s">
        <v>103</v>
      </c>
      <c r="B13" s="183" t="s">
        <v>70</v>
      </c>
      <c r="C13" s="201" t="s">
        <v>71</v>
      </c>
      <c r="D13" s="185"/>
      <c r="E13" s="187"/>
      <c r="F13" s="253">
        <f>SUM(G14:G16)</f>
        <v>0</v>
      </c>
      <c r="G13" s="254"/>
      <c r="H13" s="116"/>
      <c r="I13" s="116"/>
      <c r="J13" s="116"/>
    </row>
    <row r="14" spans="1:60" ht="22.5" outlineLevel="1">
      <c r="A14" s="188">
        <v>5</v>
      </c>
      <c r="B14" s="182" t="s">
        <v>115</v>
      </c>
      <c r="C14" s="200" t="s">
        <v>116</v>
      </c>
      <c r="D14" s="184" t="s">
        <v>109</v>
      </c>
      <c r="E14" s="186">
        <v>2</v>
      </c>
      <c r="F14" s="203"/>
      <c r="G14" s="190">
        <f>E14*F14</f>
        <v>0</v>
      </c>
      <c r="H14" s="173"/>
      <c r="I14" s="173"/>
      <c r="J14" s="173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</row>
    <row r="15" spans="1:60" ht="22.5" outlineLevel="1">
      <c r="A15" s="188">
        <v>6</v>
      </c>
      <c r="B15" s="182" t="s">
        <v>117</v>
      </c>
      <c r="C15" s="200" t="s">
        <v>118</v>
      </c>
      <c r="D15" s="184" t="s">
        <v>106</v>
      </c>
      <c r="E15" s="186">
        <v>1</v>
      </c>
      <c r="F15" s="203"/>
      <c r="G15" s="190">
        <f>E15*F15</f>
        <v>0</v>
      </c>
      <c r="H15" s="173"/>
      <c r="I15" s="173"/>
      <c r="J15" s="173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</row>
    <row r="16" spans="1:60" ht="12.75" outlineLevel="1">
      <c r="A16" s="188">
        <v>7</v>
      </c>
      <c r="B16" s="182" t="s">
        <v>119</v>
      </c>
      <c r="C16" s="200" t="s">
        <v>120</v>
      </c>
      <c r="D16" s="184" t="s">
        <v>106</v>
      </c>
      <c r="E16" s="186">
        <v>1</v>
      </c>
      <c r="F16" s="203"/>
      <c r="G16" s="190">
        <f>E16*F16</f>
        <v>0</v>
      </c>
      <c r="H16" s="173"/>
      <c r="I16" s="173"/>
      <c r="J16" s="173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</row>
    <row r="17" spans="1:10" ht="12.75">
      <c r="A17" s="189" t="s">
        <v>103</v>
      </c>
      <c r="B17" s="183" t="s">
        <v>72</v>
      </c>
      <c r="C17" s="201" t="s">
        <v>73</v>
      </c>
      <c r="D17" s="185"/>
      <c r="E17" s="187"/>
      <c r="F17" s="253">
        <f>SUM(G18:G21)</f>
        <v>0</v>
      </c>
      <c r="G17" s="254"/>
      <c r="H17" s="116"/>
      <c r="I17" s="116"/>
      <c r="J17" s="116"/>
    </row>
    <row r="18" spans="1:60" ht="22.5" outlineLevel="1">
      <c r="A18" s="188">
        <v>8</v>
      </c>
      <c r="B18" s="182" t="s">
        <v>121</v>
      </c>
      <c r="C18" s="200" t="s">
        <v>396</v>
      </c>
      <c r="D18" s="184" t="s">
        <v>122</v>
      </c>
      <c r="E18" s="186">
        <v>41</v>
      </c>
      <c r="F18" s="203"/>
      <c r="G18" s="190">
        <f>E18*F18</f>
        <v>0</v>
      </c>
      <c r="H18" s="173"/>
      <c r="I18" s="173"/>
      <c r="J18" s="173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</row>
    <row r="19" spans="1:60" ht="22.5" outlineLevel="1">
      <c r="A19" s="188">
        <v>9</v>
      </c>
      <c r="B19" s="182" t="s">
        <v>123</v>
      </c>
      <c r="C19" s="200" t="s">
        <v>397</v>
      </c>
      <c r="D19" s="184" t="s">
        <v>122</v>
      </c>
      <c r="E19" s="186">
        <v>28</v>
      </c>
      <c r="F19" s="203"/>
      <c r="G19" s="190">
        <f>E19*F19</f>
        <v>0</v>
      </c>
      <c r="H19" s="173"/>
      <c r="I19" s="173"/>
      <c r="J19" s="173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</row>
    <row r="20" spans="1:60" ht="22.5" outlineLevel="1">
      <c r="A20" s="188">
        <v>10</v>
      </c>
      <c r="B20" s="182" t="s">
        <v>124</v>
      </c>
      <c r="C20" s="200" t="s">
        <v>398</v>
      </c>
      <c r="D20" s="184" t="s">
        <v>122</v>
      </c>
      <c r="E20" s="186">
        <v>14</v>
      </c>
      <c r="F20" s="203"/>
      <c r="G20" s="190">
        <f>E20*F20</f>
        <v>0</v>
      </c>
      <c r="H20" s="173"/>
      <c r="I20" s="173"/>
      <c r="J20" s="173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</row>
    <row r="21" spans="1:60" ht="12.75" outlineLevel="1">
      <c r="A21" s="188">
        <v>11</v>
      </c>
      <c r="B21" s="182" t="s">
        <v>125</v>
      </c>
      <c r="C21" s="200" t="s">
        <v>126</v>
      </c>
      <c r="D21" s="184" t="s">
        <v>127</v>
      </c>
      <c r="E21" s="186">
        <f>SUM(G18:G20)/100</f>
        <v>0</v>
      </c>
      <c r="F21" s="203"/>
      <c r="G21" s="190">
        <f>E21*F21</f>
        <v>0</v>
      </c>
      <c r="H21" s="173"/>
      <c r="I21" s="173"/>
      <c r="J21" s="173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</row>
    <row r="22" spans="1:10" ht="12.75">
      <c r="A22" s="189" t="s">
        <v>103</v>
      </c>
      <c r="B22" s="183" t="s">
        <v>74</v>
      </c>
      <c r="C22" s="201" t="s">
        <v>75</v>
      </c>
      <c r="D22" s="185"/>
      <c r="E22" s="187"/>
      <c r="F22" s="253">
        <f>SUM(G23:G28)</f>
        <v>0</v>
      </c>
      <c r="G22" s="254"/>
      <c r="H22" s="116"/>
      <c r="I22" s="116"/>
      <c r="J22" s="116"/>
    </row>
    <row r="23" spans="1:60" ht="12.75" outlineLevel="1">
      <c r="A23" s="188">
        <v>12</v>
      </c>
      <c r="B23" s="182" t="s">
        <v>128</v>
      </c>
      <c r="C23" s="200" t="s">
        <v>129</v>
      </c>
      <c r="D23" s="184" t="s">
        <v>122</v>
      </c>
      <c r="E23" s="186">
        <v>22</v>
      </c>
      <c r="F23" s="203"/>
      <c r="G23" s="190">
        <f aca="true" t="shared" si="0" ref="G23:G28">E23*F23</f>
        <v>0</v>
      </c>
      <c r="H23" s="173"/>
      <c r="I23" s="173"/>
      <c r="J23" s="173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</row>
    <row r="24" spans="1:60" ht="12.75" outlineLevel="1">
      <c r="A24" s="188">
        <v>13</v>
      </c>
      <c r="B24" s="182" t="s">
        <v>130</v>
      </c>
      <c r="C24" s="200" t="s">
        <v>131</v>
      </c>
      <c r="D24" s="184" t="s">
        <v>109</v>
      </c>
      <c r="E24" s="186">
        <v>2</v>
      </c>
      <c r="F24" s="203"/>
      <c r="G24" s="190">
        <f t="shared" si="0"/>
        <v>0</v>
      </c>
      <c r="H24" s="173"/>
      <c r="I24" s="173"/>
      <c r="J24" s="173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</row>
    <row r="25" spans="1:60" ht="12.75" outlineLevel="1">
      <c r="A25" s="188">
        <v>14</v>
      </c>
      <c r="B25" s="182" t="s">
        <v>132</v>
      </c>
      <c r="C25" s="200" t="s">
        <v>133</v>
      </c>
      <c r="D25" s="184" t="s">
        <v>134</v>
      </c>
      <c r="E25" s="186">
        <v>1</v>
      </c>
      <c r="F25" s="203"/>
      <c r="G25" s="190">
        <f t="shared" si="0"/>
        <v>0</v>
      </c>
      <c r="H25" s="173"/>
      <c r="I25" s="173"/>
      <c r="J25" s="173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</row>
    <row r="26" spans="1:60" ht="22.5" outlineLevel="1">
      <c r="A26" s="188">
        <v>15</v>
      </c>
      <c r="B26" s="182" t="s">
        <v>135</v>
      </c>
      <c r="C26" s="200" t="s">
        <v>136</v>
      </c>
      <c r="D26" s="184" t="s">
        <v>122</v>
      </c>
      <c r="E26" s="186">
        <v>3</v>
      </c>
      <c r="F26" s="203"/>
      <c r="G26" s="190">
        <f t="shared" si="0"/>
        <v>0</v>
      </c>
      <c r="H26" s="173"/>
      <c r="I26" s="173"/>
      <c r="J26" s="173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</row>
    <row r="27" spans="1:60" ht="22.5" outlineLevel="1">
      <c r="A27" s="188">
        <v>16</v>
      </c>
      <c r="B27" s="182" t="s">
        <v>137</v>
      </c>
      <c r="C27" s="200" t="s">
        <v>138</v>
      </c>
      <c r="D27" s="184" t="s">
        <v>106</v>
      </c>
      <c r="E27" s="186">
        <v>1</v>
      </c>
      <c r="F27" s="203"/>
      <c r="G27" s="190">
        <f t="shared" si="0"/>
        <v>0</v>
      </c>
      <c r="H27" s="173"/>
      <c r="I27" s="173"/>
      <c r="J27" s="173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</row>
    <row r="28" spans="1:60" ht="12.75" outlineLevel="1">
      <c r="A28" s="188">
        <v>17</v>
      </c>
      <c r="B28" s="182" t="s">
        <v>139</v>
      </c>
      <c r="C28" s="200" t="s">
        <v>140</v>
      </c>
      <c r="D28" s="184" t="s">
        <v>127</v>
      </c>
      <c r="E28" s="186">
        <f>SUM(G23:G27)/100</f>
        <v>0</v>
      </c>
      <c r="F28" s="203"/>
      <c r="G28" s="190">
        <f t="shared" si="0"/>
        <v>0</v>
      </c>
      <c r="H28" s="173"/>
      <c r="I28" s="173"/>
      <c r="J28" s="173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</row>
    <row r="29" spans="1:10" ht="12.75">
      <c r="A29" s="189" t="s">
        <v>103</v>
      </c>
      <c r="B29" s="183" t="s">
        <v>76</v>
      </c>
      <c r="C29" s="201" t="s">
        <v>77</v>
      </c>
      <c r="D29" s="185"/>
      <c r="E29" s="187"/>
      <c r="F29" s="253">
        <f>SUM(G30:G58)</f>
        <v>0</v>
      </c>
      <c r="G29" s="254"/>
      <c r="H29" s="116"/>
      <c r="I29" s="116"/>
      <c r="J29" s="116"/>
    </row>
    <row r="30" spans="1:60" ht="12.75" outlineLevel="1">
      <c r="A30" s="188">
        <v>18</v>
      </c>
      <c r="B30" s="182" t="s">
        <v>141</v>
      </c>
      <c r="C30" s="200" t="s">
        <v>392</v>
      </c>
      <c r="D30" s="184" t="s">
        <v>122</v>
      </c>
      <c r="E30" s="186">
        <v>7</v>
      </c>
      <c r="F30" s="203"/>
      <c r="G30" s="190">
        <f aca="true" t="shared" si="1" ref="G30:G58">E30*F30</f>
        <v>0</v>
      </c>
      <c r="H30" s="173"/>
      <c r="I30" s="173"/>
      <c r="J30" s="173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</row>
    <row r="31" spans="1:60" ht="12.75" outlineLevel="1">
      <c r="A31" s="188">
        <v>19</v>
      </c>
      <c r="B31" s="182" t="s">
        <v>142</v>
      </c>
      <c r="C31" s="200" t="s">
        <v>393</v>
      </c>
      <c r="D31" s="184" t="s">
        <v>122</v>
      </c>
      <c r="E31" s="186">
        <v>6</v>
      </c>
      <c r="F31" s="203"/>
      <c r="G31" s="190">
        <f t="shared" si="1"/>
        <v>0</v>
      </c>
      <c r="H31" s="173"/>
      <c r="I31" s="173"/>
      <c r="J31" s="173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</row>
    <row r="32" spans="1:60" ht="22.5" outlineLevel="1">
      <c r="A32" s="188">
        <v>20</v>
      </c>
      <c r="B32" s="182" t="s">
        <v>143</v>
      </c>
      <c r="C32" s="200" t="s">
        <v>394</v>
      </c>
      <c r="D32" s="184" t="s">
        <v>122</v>
      </c>
      <c r="E32" s="186">
        <v>7</v>
      </c>
      <c r="F32" s="203"/>
      <c r="G32" s="190">
        <f t="shared" si="1"/>
        <v>0</v>
      </c>
      <c r="H32" s="173"/>
      <c r="I32" s="173"/>
      <c r="J32" s="173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</row>
    <row r="33" spans="1:60" ht="22.5" outlineLevel="1">
      <c r="A33" s="188">
        <v>21</v>
      </c>
      <c r="B33" s="182" t="s">
        <v>144</v>
      </c>
      <c r="C33" s="200" t="s">
        <v>395</v>
      </c>
      <c r="D33" s="184" t="s">
        <v>122</v>
      </c>
      <c r="E33" s="186">
        <v>6</v>
      </c>
      <c r="F33" s="203"/>
      <c r="G33" s="190">
        <f t="shared" si="1"/>
        <v>0</v>
      </c>
      <c r="H33" s="173"/>
      <c r="I33" s="173"/>
      <c r="J33" s="173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</row>
    <row r="34" spans="1:60" ht="12.75" outlineLevel="1">
      <c r="A34" s="188">
        <v>22</v>
      </c>
      <c r="B34" s="182" t="s">
        <v>145</v>
      </c>
      <c r="C34" s="200" t="s">
        <v>399</v>
      </c>
      <c r="D34" s="184" t="s">
        <v>109</v>
      </c>
      <c r="E34" s="186">
        <v>1</v>
      </c>
      <c r="F34" s="203"/>
      <c r="G34" s="190">
        <f t="shared" si="1"/>
        <v>0</v>
      </c>
      <c r="H34" s="173"/>
      <c r="I34" s="173"/>
      <c r="J34" s="173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</row>
    <row r="35" spans="1:60" ht="12.75" outlineLevel="1">
      <c r="A35" s="188">
        <v>23</v>
      </c>
      <c r="B35" s="182" t="s">
        <v>146</v>
      </c>
      <c r="C35" s="200" t="s">
        <v>400</v>
      </c>
      <c r="D35" s="184" t="s">
        <v>109</v>
      </c>
      <c r="E35" s="186">
        <v>3</v>
      </c>
      <c r="F35" s="203"/>
      <c r="G35" s="190">
        <f t="shared" si="1"/>
        <v>0</v>
      </c>
      <c r="H35" s="173"/>
      <c r="I35" s="173"/>
      <c r="J35" s="173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</row>
    <row r="36" spans="1:60" ht="12.75" outlineLevel="1">
      <c r="A36" s="188">
        <v>24</v>
      </c>
      <c r="B36" s="182" t="s">
        <v>147</v>
      </c>
      <c r="C36" s="200" t="s">
        <v>401</v>
      </c>
      <c r="D36" s="184" t="s">
        <v>109</v>
      </c>
      <c r="E36" s="186">
        <v>1</v>
      </c>
      <c r="F36" s="203"/>
      <c r="G36" s="190">
        <f t="shared" si="1"/>
        <v>0</v>
      </c>
      <c r="H36" s="173"/>
      <c r="I36" s="173"/>
      <c r="J36" s="173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</row>
    <row r="37" spans="1:60" ht="12.75" outlineLevel="1">
      <c r="A37" s="188">
        <v>25</v>
      </c>
      <c r="B37" s="182" t="s">
        <v>148</v>
      </c>
      <c r="C37" s="200" t="s">
        <v>402</v>
      </c>
      <c r="D37" s="184" t="s">
        <v>109</v>
      </c>
      <c r="E37" s="186">
        <v>1</v>
      </c>
      <c r="F37" s="203"/>
      <c r="G37" s="190">
        <f t="shared" si="1"/>
        <v>0</v>
      </c>
      <c r="H37" s="173"/>
      <c r="I37" s="173"/>
      <c r="J37" s="173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</row>
    <row r="38" spans="1:60" ht="12.75" outlineLevel="1">
      <c r="A38" s="188">
        <v>26</v>
      </c>
      <c r="B38" s="182" t="s">
        <v>149</v>
      </c>
      <c r="C38" s="200" t="s">
        <v>403</v>
      </c>
      <c r="D38" s="184" t="s">
        <v>109</v>
      </c>
      <c r="E38" s="186">
        <v>1</v>
      </c>
      <c r="F38" s="203"/>
      <c r="G38" s="190">
        <f t="shared" si="1"/>
        <v>0</v>
      </c>
      <c r="H38" s="173"/>
      <c r="I38" s="173"/>
      <c r="J38" s="173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</row>
    <row r="39" spans="1:60" ht="12.75" outlineLevel="1">
      <c r="A39" s="188">
        <v>27</v>
      </c>
      <c r="B39" s="182" t="s">
        <v>150</v>
      </c>
      <c r="C39" s="200" t="s">
        <v>404</v>
      </c>
      <c r="D39" s="184" t="s">
        <v>109</v>
      </c>
      <c r="E39" s="186">
        <v>1</v>
      </c>
      <c r="F39" s="203"/>
      <c r="G39" s="190">
        <f t="shared" si="1"/>
        <v>0</v>
      </c>
      <c r="H39" s="173"/>
      <c r="I39" s="173"/>
      <c r="J39" s="173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</row>
    <row r="40" spans="1:60" ht="12.75" outlineLevel="1">
      <c r="A40" s="188">
        <v>28</v>
      </c>
      <c r="B40" s="182" t="s">
        <v>151</v>
      </c>
      <c r="C40" s="200" t="s">
        <v>152</v>
      </c>
      <c r="D40" s="184" t="s">
        <v>109</v>
      </c>
      <c r="E40" s="186">
        <v>1</v>
      </c>
      <c r="F40" s="203"/>
      <c r="G40" s="190">
        <f t="shared" si="1"/>
        <v>0</v>
      </c>
      <c r="H40" s="173"/>
      <c r="I40" s="173"/>
      <c r="J40" s="173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</row>
    <row r="41" spans="1:60" ht="12.75" outlineLevel="1">
      <c r="A41" s="188">
        <v>29</v>
      </c>
      <c r="B41" s="182" t="s">
        <v>153</v>
      </c>
      <c r="C41" s="200" t="s">
        <v>154</v>
      </c>
      <c r="D41" s="184" t="s">
        <v>109</v>
      </c>
      <c r="E41" s="186">
        <v>1</v>
      </c>
      <c r="F41" s="203"/>
      <c r="G41" s="190">
        <f t="shared" si="1"/>
        <v>0</v>
      </c>
      <c r="H41" s="173"/>
      <c r="I41" s="173"/>
      <c r="J41" s="173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</row>
    <row r="42" spans="1:60" ht="12.75" outlineLevel="1">
      <c r="A42" s="188">
        <v>30</v>
      </c>
      <c r="B42" s="182" t="s">
        <v>155</v>
      </c>
      <c r="C42" s="200" t="s">
        <v>156</v>
      </c>
      <c r="D42" s="184" t="s">
        <v>109</v>
      </c>
      <c r="E42" s="186">
        <v>8</v>
      </c>
      <c r="F42" s="203"/>
      <c r="G42" s="190">
        <f t="shared" si="1"/>
        <v>0</v>
      </c>
      <c r="H42" s="173"/>
      <c r="I42" s="173"/>
      <c r="J42" s="173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</row>
    <row r="43" spans="1:60" ht="12.75" outlineLevel="1">
      <c r="A43" s="188">
        <v>31</v>
      </c>
      <c r="B43" s="182" t="s">
        <v>157</v>
      </c>
      <c r="C43" s="200" t="s">
        <v>158</v>
      </c>
      <c r="D43" s="184" t="s">
        <v>106</v>
      </c>
      <c r="E43" s="186">
        <v>1</v>
      </c>
      <c r="F43" s="203"/>
      <c r="G43" s="190">
        <f t="shared" si="1"/>
        <v>0</v>
      </c>
      <c r="H43" s="173"/>
      <c r="I43" s="173"/>
      <c r="J43" s="173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</row>
    <row r="44" spans="1:60" ht="12.75" outlineLevel="1">
      <c r="A44" s="188">
        <v>32</v>
      </c>
      <c r="B44" s="182" t="s">
        <v>159</v>
      </c>
      <c r="C44" s="200" t="s">
        <v>160</v>
      </c>
      <c r="D44" s="184" t="s">
        <v>106</v>
      </c>
      <c r="E44" s="186">
        <v>1</v>
      </c>
      <c r="F44" s="203"/>
      <c r="G44" s="190">
        <f t="shared" si="1"/>
        <v>0</v>
      </c>
      <c r="H44" s="173"/>
      <c r="I44" s="173"/>
      <c r="J44" s="173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</row>
    <row r="45" spans="1:60" ht="12.75" outlineLevel="1">
      <c r="A45" s="188">
        <v>33</v>
      </c>
      <c r="B45" s="182" t="s">
        <v>161</v>
      </c>
      <c r="C45" s="200" t="s">
        <v>162</v>
      </c>
      <c r="D45" s="184" t="s">
        <v>134</v>
      </c>
      <c r="E45" s="186">
        <v>1</v>
      </c>
      <c r="F45" s="203"/>
      <c r="G45" s="190">
        <f t="shared" si="1"/>
        <v>0</v>
      </c>
      <c r="H45" s="173"/>
      <c r="I45" s="173"/>
      <c r="J45" s="173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</row>
    <row r="46" spans="1:60" ht="12.75" outlineLevel="1">
      <c r="A46" s="188">
        <v>34</v>
      </c>
      <c r="B46" s="182" t="s">
        <v>163</v>
      </c>
      <c r="C46" s="200" t="s">
        <v>164</v>
      </c>
      <c r="D46" s="184" t="s">
        <v>134</v>
      </c>
      <c r="E46" s="186">
        <v>1</v>
      </c>
      <c r="F46" s="203"/>
      <c r="G46" s="190">
        <f t="shared" si="1"/>
        <v>0</v>
      </c>
      <c r="H46" s="173"/>
      <c r="I46" s="173"/>
      <c r="J46" s="173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</row>
    <row r="47" spans="1:60" ht="12.75" outlineLevel="1">
      <c r="A47" s="188">
        <v>35</v>
      </c>
      <c r="B47" s="182" t="s">
        <v>165</v>
      </c>
      <c r="C47" s="200" t="s">
        <v>405</v>
      </c>
      <c r="D47" s="184" t="s">
        <v>109</v>
      </c>
      <c r="E47" s="186">
        <v>1</v>
      </c>
      <c r="F47" s="203"/>
      <c r="G47" s="190">
        <f t="shared" si="1"/>
        <v>0</v>
      </c>
      <c r="H47" s="173"/>
      <c r="I47" s="173"/>
      <c r="J47" s="173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</row>
    <row r="48" spans="1:60" ht="12.75" outlineLevel="1">
      <c r="A48" s="188">
        <v>36</v>
      </c>
      <c r="B48" s="182" t="s">
        <v>166</v>
      </c>
      <c r="C48" s="200" t="s">
        <v>406</v>
      </c>
      <c r="D48" s="184" t="s">
        <v>109</v>
      </c>
      <c r="E48" s="186">
        <v>2</v>
      </c>
      <c r="F48" s="203"/>
      <c r="G48" s="190">
        <f t="shared" si="1"/>
        <v>0</v>
      </c>
      <c r="H48" s="173"/>
      <c r="I48" s="173"/>
      <c r="J48" s="173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</row>
    <row r="49" spans="1:60" ht="12.75" outlineLevel="1">
      <c r="A49" s="188">
        <v>37</v>
      </c>
      <c r="B49" s="182" t="s">
        <v>167</v>
      </c>
      <c r="C49" s="200" t="s">
        <v>168</v>
      </c>
      <c r="D49" s="184" t="s">
        <v>109</v>
      </c>
      <c r="E49" s="186">
        <v>1</v>
      </c>
      <c r="F49" s="203"/>
      <c r="G49" s="190">
        <f t="shared" si="1"/>
        <v>0</v>
      </c>
      <c r="H49" s="173"/>
      <c r="I49" s="173"/>
      <c r="J49" s="173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</row>
    <row r="50" spans="1:60" ht="12.75" outlineLevel="1">
      <c r="A50" s="188">
        <v>38</v>
      </c>
      <c r="B50" s="182" t="s">
        <v>169</v>
      </c>
      <c r="C50" s="200" t="s">
        <v>170</v>
      </c>
      <c r="D50" s="184" t="s">
        <v>109</v>
      </c>
      <c r="E50" s="186">
        <v>1</v>
      </c>
      <c r="F50" s="203"/>
      <c r="G50" s="190">
        <f t="shared" si="1"/>
        <v>0</v>
      </c>
      <c r="H50" s="173"/>
      <c r="I50" s="173"/>
      <c r="J50" s="173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</row>
    <row r="51" spans="1:60" ht="12.75" outlineLevel="1">
      <c r="A51" s="188">
        <v>39</v>
      </c>
      <c r="B51" s="182" t="s">
        <v>171</v>
      </c>
      <c r="C51" s="200" t="s">
        <v>407</v>
      </c>
      <c r="D51" s="184" t="s">
        <v>109</v>
      </c>
      <c r="E51" s="186">
        <v>1</v>
      </c>
      <c r="F51" s="203"/>
      <c r="G51" s="190">
        <f t="shared" si="1"/>
        <v>0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</row>
    <row r="52" spans="1:60" ht="12.75" outlineLevel="1">
      <c r="A52" s="188">
        <v>40</v>
      </c>
      <c r="B52" s="182" t="s">
        <v>172</v>
      </c>
      <c r="C52" s="200" t="s">
        <v>173</v>
      </c>
      <c r="D52" s="184" t="s">
        <v>109</v>
      </c>
      <c r="E52" s="186">
        <v>1</v>
      </c>
      <c r="F52" s="203"/>
      <c r="G52" s="190">
        <f t="shared" si="1"/>
        <v>0</v>
      </c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</row>
    <row r="53" spans="1:60" ht="22.5" outlineLevel="1">
      <c r="A53" s="188">
        <v>41</v>
      </c>
      <c r="B53" s="182" t="s">
        <v>174</v>
      </c>
      <c r="C53" s="200" t="s">
        <v>175</v>
      </c>
      <c r="D53" s="184" t="s">
        <v>106</v>
      </c>
      <c r="E53" s="186">
        <v>1</v>
      </c>
      <c r="F53" s="203"/>
      <c r="G53" s="190">
        <f t="shared" si="1"/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</row>
    <row r="54" spans="1:60" ht="12.75" outlineLevel="1">
      <c r="A54" s="188">
        <v>42</v>
      </c>
      <c r="B54" s="182" t="s">
        <v>176</v>
      </c>
      <c r="C54" s="200" t="s">
        <v>408</v>
      </c>
      <c r="D54" s="184" t="s">
        <v>109</v>
      </c>
      <c r="E54" s="186">
        <v>1</v>
      </c>
      <c r="F54" s="203"/>
      <c r="G54" s="190">
        <f t="shared" si="1"/>
        <v>0</v>
      </c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</row>
    <row r="55" spans="1:60" ht="22.5" outlineLevel="1">
      <c r="A55" s="188">
        <v>43</v>
      </c>
      <c r="B55" s="182" t="s">
        <v>177</v>
      </c>
      <c r="C55" s="200" t="s">
        <v>409</v>
      </c>
      <c r="D55" s="184" t="s">
        <v>134</v>
      </c>
      <c r="E55" s="186">
        <v>1</v>
      </c>
      <c r="F55" s="203"/>
      <c r="G55" s="190">
        <f t="shared" si="1"/>
        <v>0</v>
      </c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</row>
    <row r="56" spans="1:60" ht="12.75" outlineLevel="1">
      <c r="A56" s="188">
        <v>44</v>
      </c>
      <c r="B56" s="182" t="s">
        <v>178</v>
      </c>
      <c r="C56" s="200" t="s">
        <v>179</v>
      </c>
      <c r="D56" s="184" t="s">
        <v>109</v>
      </c>
      <c r="E56" s="186">
        <v>1</v>
      </c>
      <c r="F56" s="203"/>
      <c r="G56" s="190">
        <f t="shared" si="1"/>
        <v>0</v>
      </c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</row>
    <row r="57" spans="1:60" ht="12.75" outlineLevel="1">
      <c r="A57" s="188">
        <v>45</v>
      </c>
      <c r="B57" s="182" t="s">
        <v>180</v>
      </c>
      <c r="C57" s="200" t="s">
        <v>181</v>
      </c>
      <c r="D57" s="184" t="s">
        <v>109</v>
      </c>
      <c r="E57" s="186">
        <v>1</v>
      </c>
      <c r="F57" s="203"/>
      <c r="G57" s="190">
        <f t="shared" si="1"/>
        <v>0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</row>
    <row r="58" spans="1:60" ht="12.75" outlineLevel="1">
      <c r="A58" s="188">
        <v>46</v>
      </c>
      <c r="B58" s="182" t="s">
        <v>182</v>
      </c>
      <c r="C58" s="200" t="s">
        <v>183</v>
      </c>
      <c r="D58" s="184" t="s">
        <v>127</v>
      </c>
      <c r="E58" s="186">
        <f>SUM(G30:G57)/100</f>
        <v>0</v>
      </c>
      <c r="F58" s="203"/>
      <c r="G58" s="190">
        <f t="shared" si="1"/>
        <v>0</v>
      </c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</row>
    <row r="59" spans="1:7" ht="12.75">
      <c r="A59" s="189" t="s">
        <v>103</v>
      </c>
      <c r="B59" s="183" t="s">
        <v>78</v>
      </c>
      <c r="C59" s="201" t="s">
        <v>79</v>
      </c>
      <c r="D59" s="185"/>
      <c r="E59" s="187"/>
      <c r="F59" s="253">
        <f>SUM(G60:G76)</f>
        <v>0</v>
      </c>
      <c r="G59" s="254"/>
    </row>
    <row r="60" spans="1:60" ht="12.75" outlineLevel="1">
      <c r="A60" s="188">
        <v>47</v>
      </c>
      <c r="B60" s="182" t="s">
        <v>184</v>
      </c>
      <c r="C60" s="200" t="s">
        <v>185</v>
      </c>
      <c r="D60" s="184" t="s">
        <v>122</v>
      </c>
      <c r="E60" s="186">
        <v>3</v>
      </c>
      <c r="F60" s="203"/>
      <c r="G60" s="190">
        <f aca="true" t="shared" si="2" ref="G60:G76">E60*F60</f>
        <v>0</v>
      </c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</row>
    <row r="61" spans="1:60" ht="12.75" outlineLevel="1">
      <c r="A61" s="188">
        <v>48</v>
      </c>
      <c r="B61" s="182" t="s">
        <v>186</v>
      </c>
      <c r="C61" s="200" t="s">
        <v>187</v>
      </c>
      <c r="D61" s="184" t="s">
        <v>122</v>
      </c>
      <c r="E61" s="186">
        <v>5</v>
      </c>
      <c r="F61" s="203"/>
      <c r="G61" s="190">
        <f t="shared" si="2"/>
        <v>0</v>
      </c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</row>
    <row r="62" spans="1:60" ht="12.75" outlineLevel="1">
      <c r="A62" s="188">
        <v>49</v>
      </c>
      <c r="B62" s="182" t="s">
        <v>188</v>
      </c>
      <c r="C62" s="200" t="s">
        <v>189</v>
      </c>
      <c r="D62" s="184" t="s">
        <v>122</v>
      </c>
      <c r="E62" s="186">
        <v>62</v>
      </c>
      <c r="F62" s="203"/>
      <c r="G62" s="190">
        <f t="shared" si="2"/>
        <v>0</v>
      </c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</row>
    <row r="63" spans="1:60" ht="12.75" outlineLevel="1">
      <c r="A63" s="188">
        <v>50</v>
      </c>
      <c r="B63" s="182" t="s">
        <v>190</v>
      </c>
      <c r="C63" s="200" t="s">
        <v>191</v>
      </c>
      <c r="D63" s="184" t="s">
        <v>122</v>
      </c>
      <c r="E63" s="186">
        <v>0.5</v>
      </c>
      <c r="F63" s="203"/>
      <c r="G63" s="190">
        <f t="shared" si="2"/>
        <v>0</v>
      </c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</row>
    <row r="64" spans="1:60" ht="12.75" outlineLevel="1">
      <c r="A64" s="188">
        <v>51</v>
      </c>
      <c r="B64" s="182" t="s">
        <v>192</v>
      </c>
      <c r="C64" s="208" t="s">
        <v>193</v>
      </c>
      <c r="D64" s="184" t="s">
        <v>134</v>
      </c>
      <c r="E64" s="186">
        <v>2</v>
      </c>
      <c r="F64" s="203"/>
      <c r="G64" s="190">
        <f t="shared" si="2"/>
        <v>0</v>
      </c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</row>
    <row r="65" spans="1:60" ht="12.75" outlineLevel="1">
      <c r="A65" s="188">
        <v>52</v>
      </c>
      <c r="B65" s="182" t="s">
        <v>194</v>
      </c>
      <c r="C65" s="200" t="s">
        <v>195</v>
      </c>
      <c r="D65" s="184" t="s">
        <v>106</v>
      </c>
      <c r="E65" s="186">
        <v>1</v>
      </c>
      <c r="F65" s="203"/>
      <c r="G65" s="190">
        <f t="shared" si="2"/>
        <v>0</v>
      </c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</row>
    <row r="66" spans="1:60" ht="12.75" outlineLevel="1">
      <c r="A66" s="188">
        <v>53</v>
      </c>
      <c r="B66" s="182" t="s">
        <v>196</v>
      </c>
      <c r="C66" s="200" t="s">
        <v>197</v>
      </c>
      <c r="D66" s="184" t="s">
        <v>106</v>
      </c>
      <c r="E66" s="186">
        <v>1</v>
      </c>
      <c r="F66" s="203"/>
      <c r="G66" s="190">
        <f t="shared" si="2"/>
        <v>0</v>
      </c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</row>
    <row r="67" spans="1:60" ht="12.75" outlineLevel="1">
      <c r="A67" s="188">
        <v>54</v>
      </c>
      <c r="B67" s="182" t="s">
        <v>198</v>
      </c>
      <c r="C67" s="200" t="s">
        <v>199</v>
      </c>
      <c r="D67" s="184" t="s">
        <v>109</v>
      </c>
      <c r="E67" s="186">
        <v>1</v>
      </c>
      <c r="F67" s="203"/>
      <c r="G67" s="190">
        <f t="shared" si="2"/>
        <v>0</v>
      </c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</row>
    <row r="68" spans="1:60" ht="12.75" outlineLevel="1">
      <c r="A68" s="188">
        <v>55</v>
      </c>
      <c r="B68" s="182" t="s">
        <v>200</v>
      </c>
      <c r="C68" s="200" t="s">
        <v>201</v>
      </c>
      <c r="D68" s="184" t="s">
        <v>106</v>
      </c>
      <c r="E68" s="186">
        <v>1</v>
      </c>
      <c r="F68" s="203"/>
      <c r="G68" s="190">
        <f t="shared" si="2"/>
        <v>0</v>
      </c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</row>
    <row r="69" spans="1:60" ht="12.75" outlineLevel="1">
      <c r="A69" s="188">
        <v>56</v>
      </c>
      <c r="B69" s="182" t="s">
        <v>202</v>
      </c>
      <c r="C69" s="200" t="s">
        <v>410</v>
      </c>
      <c r="D69" s="184" t="s">
        <v>109</v>
      </c>
      <c r="E69" s="186">
        <v>2</v>
      </c>
      <c r="F69" s="203"/>
      <c r="G69" s="190">
        <f t="shared" si="2"/>
        <v>0</v>
      </c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</row>
    <row r="70" spans="1:60" ht="12.75" outlineLevel="1">
      <c r="A70" s="188">
        <v>57</v>
      </c>
      <c r="B70" s="182" t="s">
        <v>203</v>
      </c>
      <c r="C70" s="200" t="s">
        <v>204</v>
      </c>
      <c r="D70" s="184" t="s">
        <v>109</v>
      </c>
      <c r="E70" s="186">
        <v>2</v>
      </c>
      <c r="F70" s="203"/>
      <c r="G70" s="190">
        <f t="shared" si="2"/>
        <v>0</v>
      </c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</row>
    <row r="71" spans="1:60" ht="12.75" outlineLevel="1">
      <c r="A71" s="188">
        <v>58</v>
      </c>
      <c r="B71" s="182" t="s">
        <v>205</v>
      </c>
      <c r="C71" s="200" t="s">
        <v>206</v>
      </c>
      <c r="D71" s="184" t="s">
        <v>109</v>
      </c>
      <c r="E71" s="186">
        <v>1</v>
      </c>
      <c r="F71" s="203"/>
      <c r="G71" s="190">
        <f t="shared" si="2"/>
        <v>0</v>
      </c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</row>
    <row r="72" spans="1:60" ht="12.75" outlineLevel="1">
      <c r="A72" s="188">
        <v>59</v>
      </c>
      <c r="B72" s="182" t="s">
        <v>207</v>
      </c>
      <c r="C72" s="200" t="s">
        <v>208</v>
      </c>
      <c r="D72" s="184" t="s">
        <v>109</v>
      </c>
      <c r="E72" s="186">
        <v>1</v>
      </c>
      <c r="F72" s="203"/>
      <c r="G72" s="190">
        <f t="shared" si="2"/>
        <v>0</v>
      </c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</row>
    <row r="73" spans="1:60" ht="12.75" outlineLevel="1">
      <c r="A73" s="188">
        <v>60</v>
      </c>
      <c r="B73" s="182" t="s">
        <v>209</v>
      </c>
      <c r="C73" s="200" t="s">
        <v>210</v>
      </c>
      <c r="D73" s="184" t="s">
        <v>109</v>
      </c>
      <c r="E73" s="186">
        <v>1</v>
      </c>
      <c r="F73" s="203"/>
      <c r="G73" s="190">
        <f t="shared" si="2"/>
        <v>0</v>
      </c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74"/>
      <c r="BD73" s="174"/>
      <c r="BE73" s="174"/>
      <c r="BF73" s="174"/>
      <c r="BG73" s="174"/>
      <c r="BH73" s="174"/>
    </row>
    <row r="74" spans="1:60" ht="12.75" outlineLevel="1">
      <c r="A74" s="188">
        <v>61</v>
      </c>
      <c r="B74" s="182" t="s">
        <v>211</v>
      </c>
      <c r="C74" s="200" t="s">
        <v>212</v>
      </c>
      <c r="D74" s="184" t="s">
        <v>109</v>
      </c>
      <c r="E74" s="186">
        <v>8</v>
      </c>
      <c r="F74" s="203"/>
      <c r="G74" s="190">
        <f t="shared" si="2"/>
        <v>0</v>
      </c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</row>
    <row r="75" spans="1:60" ht="22.5" outlineLevel="1">
      <c r="A75" s="188">
        <v>62</v>
      </c>
      <c r="B75" s="182" t="s">
        <v>213</v>
      </c>
      <c r="C75" s="200" t="s">
        <v>214</v>
      </c>
      <c r="D75" s="184" t="s">
        <v>106</v>
      </c>
      <c r="E75" s="186">
        <v>1</v>
      </c>
      <c r="F75" s="203"/>
      <c r="G75" s="190">
        <f t="shared" si="2"/>
        <v>0</v>
      </c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</row>
    <row r="76" spans="1:60" ht="12.75" outlineLevel="1">
      <c r="A76" s="188">
        <v>63</v>
      </c>
      <c r="B76" s="182" t="s">
        <v>215</v>
      </c>
      <c r="C76" s="200" t="s">
        <v>216</v>
      </c>
      <c r="D76" s="184" t="s">
        <v>127</v>
      </c>
      <c r="E76" s="186">
        <f>SUM(G60:G75)/100</f>
        <v>0</v>
      </c>
      <c r="F76" s="203"/>
      <c r="G76" s="190">
        <f t="shared" si="2"/>
        <v>0</v>
      </c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</row>
    <row r="77" spans="1:7" ht="12.75">
      <c r="A77" s="189" t="s">
        <v>103</v>
      </c>
      <c r="B77" s="183" t="s">
        <v>80</v>
      </c>
      <c r="C77" s="201" t="s">
        <v>81</v>
      </c>
      <c r="D77" s="185"/>
      <c r="E77" s="187"/>
      <c r="F77" s="253">
        <f>SUM(G78:G80)</f>
        <v>0</v>
      </c>
      <c r="G77" s="254"/>
    </row>
    <row r="78" spans="1:60" ht="12.75" outlineLevel="1">
      <c r="A78" s="188">
        <v>64</v>
      </c>
      <c r="B78" s="182" t="s">
        <v>217</v>
      </c>
      <c r="C78" s="200" t="s">
        <v>218</v>
      </c>
      <c r="D78" s="184" t="s">
        <v>134</v>
      </c>
      <c r="E78" s="186">
        <v>1</v>
      </c>
      <c r="F78" s="203"/>
      <c r="G78" s="190">
        <f>E78*F78</f>
        <v>0</v>
      </c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</row>
    <row r="79" spans="1:60" ht="12.75" outlineLevel="1">
      <c r="A79" s="188">
        <v>65</v>
      </c>
      <c r="B79" s="182" t="s">
        <v>219</v>
      </c>
      <c r="C79" s="200" t="s">
        <v>220</v>
      </c>
      <c r="D79" s="184" t="s">
        <v>134</v>
      </c>
      <c r="E79" s="186">
        <v>4</v>
      </c>
      <c r="F79" s="203"/>
      <c r="G79" s="190">
        <f>E79*F79</f>
        <v>0</v>
      </c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BG79" s="174"/>
      <c r="BH79" s="174"/>
    </row>
    <row r="80" spans="1:60" ht="12.75" outlineLevel="1">
      <c r="A80" s="188">
        <v>66</v>
      </c>
      <c r="B80" s="182" t="s">
        <v>221</v>
      </c>
      <c r="C80" s="200" t="s">
        <v>222</v>
      </c>
      <c r="D80" s="184" t="s">
        <v>134</v>
      </c>
      <c r="E80" s="186">
        <v>1</v>
      </c>
      <c r="F80" s="203"/>
      <c r="G80" s="190">
        <f>E80*F80</f>
        <v>0</v>
      </c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4"/>
      <c r="BH80" s="174"/>
    </row>
    <row r="81" spans="1:7" ht="12.75">
      <c r="A81" s="189" t="s">
        <v>103</v>
      </c>
      <c r="B81" s="183" t="s">
        <v>82</v>
      </c>
      <c r="C81" s="201" t="s">
        <v>83</v>
      </c>
      <c r="D81" s="185"/>
      <c r="E81" s="187"/>
      <c r="F81" s="253">
        <f>SUM(G82:G88)</f>
        <v>0</v>
      </c>
      <c r="G81" s="254"/>
    </row>
    <row r="82" spans="1:60" ht="12.75" outlineLevel="1">
      <c r="A82" s="188">
        <v>67</v>
      </c>
      <c r="B82" s="182" t="s">
        <v>223</v>
      </c>
      <c r="C82" s="208" t="s">
        <v>224</v>
      </c>
      <c r="D82" s="184" t="s">
        <v>109</v>
      </c>
      <c r="E82" s="186">
        <v>1</v>
      </c>
      <c r="F82" s="203"/>
      <c r="G82" s="190">
        <f aca="true" t="shared" si="3" ref="G82:G88">E82*F82</f>
        <v>0</v>
      </c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  <c r="BD82" s="174"/>
      <c r="BE82" s="174"/>
      <c r="BF82" s="174"/>
      <c r="BG82" s="174"/>
      <c r="BH82" s="174"/>
    </row>
    <row r="83" spans="1:60" ht="12.75" outlineLevel="1">
      <c r="A83" s="188">
        <v>68</v>
      </c>
      <c r="B83" s="182" t="s">
        <v>225</v>
      </c>
      <c r="C83" s="200" t="s">
        <v>226</v>
      </c>
      <c r="D83" s="184" t="s">
        <v>134</v>
      </c>
      <c r="E83" s="186">
        <v>2</v>
      </c>
      <c r="F83" s="203"/>
      <c r="G83" s="190">
        <f t="shared" si="3"/>
        <v>0</v>
      </c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4"/>
      <c r="BC83" s="174"/>
      <c r="BD83" s="174"/>
      <c r="BE83" s="174"/>
      <c r="BF83" s="174"/>
      <c r="BG83" s="174"/>
      <c r="BH83" s="174"/>
    </row>
    <row r="84" spans="1:60" ht="12.75" outlineLevel="1">
      <c r="A84" s="188">
        <v>69</v>
      </c>
      <c r="B84" s="182" t="s">
        <v>227</v>
      </c>
      <c r="C84" s="200" t="s">
        <v>228</v>
      </c>
      <c r="D84" s="184" t="s">
        <v>122</v>
      </c>
      <c r="E84" s="186">
        <v>3</v>
      </c>
      <c r="F84" s="203"/>
      <c r="G84" s="190">
        <f t="shared" si="3"/>
        <v>0</v>
      </c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4"/>
      <c r="BH84" s="174"/>
    </row>
    <row r="85" spans="1:60" ht="22.5" outlineLevel="1">
      <c r="A85" s="188">
        <v>70</v>
      </c>
      <c r="B85" s="182" t="s">
        <v>229</v>
      </c>
      <c r="C85" s="200" t="s">
        <v>411</v>
      </c>
      <c r="D85" s="184" t="s">
        <v>109</v>
      </c>
      <c r="E85" s="186">
        <v>2</v>
      </c>
      <c r="F85" s="203"/>
      <c r="G85" s="190">
        <f t="shared" si="3"/>
        <v>0</v>
      </c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4"/>
      <c r="BD85" s="174"/>
      <c r="BE85" s="174"/>
      <c r="BF85" s="174"/>
      <c r="BG85" s="174"/>
      <c r="BH85" s="174"/>
    </row>
    <row r="86" spans="1:60" ht="22.5" outlineLevel="1">
      <c r="A86" s="188">
        <v>71</v>
      </c>
      <c r="B86" s="182" t="s">
        <v>230</v>
      </c>
      <c r="C86" s="200" t="s">
        <v>231</v>
      </c>
      <c r="D86" s="184" t="s">
        <v>106</v>
      </c>
      <c r="E86" s="186">
        <v>1</v>
      </c>
      <c r="F86" s="203"/>
      <c r="G86" s="190">
        <f t="shared" si="3"/>
        <v>0</v>
      </c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 s="174"/>
      <c r="BE86" s="174"/>
      <c r="BF86" s="174"/>
      <c r="BG86" s="174"/>
      <c r="BH86" s="174"/>
    </row>
    <row r="87" spans="1:60" ht="12.75" outlineLevel="1">
      <c r="A87" s="188">
        <v>72</v>
      </c>
      <c r="B87" s="182" t="s">
        <v>232</v>
      </c>
      <c r="C87" s="200" t="s">
        <v>233</v>
      </c>
      <c r="D87" s="184" t="s">
        <v>106</v>
      </c>
      <c r="E87" s="186">
        <v>1</v>
      </c>
      <c r="F87" s="203"/>
      <c r="G87" s="190">
        <f t="shared" si="3"/>
        <v>0</v>
      </c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 s="174"/>
      <c r="BE87" s="174"/>
      <c r="BF87" s="174"/>
      <c r="BG87" s="174"/>
      <c r="BH87" s="174"/>
    </row>
    <row r="88" spans="1:60" ht="12.75" outlineLevel="1">
      <c r="A88" s="188">
        <v>73</v>
      </c>
      <c r="B88" s="182" t="s">
        <v>234</v>
      </c>
      <c r="C88" s="200" t="s">
        <v>235</v>
      </c>
      <c r="D88" s="184" t="s">
        <v>127</v>
      </c>
      <c r="E88" s="186">
        <f>SUM(G82:G87)/100</f>
        <v>0</v>
      </c>
      <c r="F88" s="203"/>
      <c r="G88" s="190">
        <f t="shared" si="3"/>
        <v>0</v>
      </c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  <c r="BA88" s="174"/>
      <c r="BB88" s="174"/>
      <c r="BC88" s="174"/>
      <c r="BD88" s="174"/>
      <c r="BE88" s="174"/>
      <c r="BF88" s="174"/>
      <c r="BG88" s="174"/>
      <c r="BH88" s="174"/>
    </row>
    <row r="89" spans="1:7" ht="12.75">
      <c r="A89" s="189" t="s">
        <v>103</v>
      </c>
      <c r="B89" s="183" t="s">
        <v>84</v>
      </c>
      <c r="C89" s="201" t="s">
        <v>85</v>
      </c>
      <c r="D89" s="185"/>
      <c r="E89" s="187"/>
      <c r="F89" s="253">
        <f>SUM(G90:G102)</f>
        <v>0</v>
      </c>
      <c r="G89" s="254"/>
    </row>
    <row r="90" spans="1:60" ht="12.75" outlineLevel="1">
      <c r="A90" s="188">
        <v>74</v>
      </c>
      <c r="B90" s="182" t="s">
        <v>236</v>
      </c>
      <c r="C90" s="200" t="s">
        <v>412</v>
      </c>
      <c r="D90" s="184" t="s">
        <v>134</v>
      </c>
      <c r="E90" s="186">
        <v>1</v>
      </c>
      <c r="F90" s="203"/>
      <c r="G90" s="190">
        <f aca="true" t="shared" si="4" ref="G90:G102">E90*F90</f>
        <v>0</v>
      </c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4"/>
      <c r="AR90" s="174"/>
      <c r="AS90" s="174"/>
      <c r="AT90" s="174"/>
      <c r="AU90" s="174"/>
      <c r="AV90" s="174"/>
      <c r="AW90" s="174"/>
      <c r="AX90" s="174"/>
      <c r="AY90" s="174"/>
      <c r="AZ90" s="174"/>
      <c r="BA90" s="174"/>
      <c r="BB90" s="174"/>
      <c r="BC90" s="174"/>
      <c r="BD90" s="174"/>
      <c r="BE90" s="174"/>
      <c r="BF90" s="174"/>
      <c r="BG90" s="174"/>
      <c r="BH90" s="174"/>
    </row>
    <row r="91" spans="1:60" ht="12.75" outlineLevel="1">
      <c r="A91" s="188">
        <v>75</v>
      </c>
      <c r="B91" s="182" t="s">
        <v>237</v>
      </c>
      <c r="C91" s="200" t="s">
        <v>238</v>
      </c>
      <c r="D91" s="184" t="s">
        <v>134</v>
      </c>
      <c r="E91" s="186">
        <v>1</v>
      </c>
      <c r="F91" s="203"/>
      <c r="G91" s="190">
        <f t="shared" si="4"/>
        <v>0</v>
      </c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74"/>
      <c r="AZ91" s="174"/>
      <c r="BA91" s="174"/>
      <c r="BB91" s="174"/>
      <c r="BC91" s="174"/>
      <c r="BD91" s="174"/>
      <c r="BE91" s="174"/>
      <c r="BF91" s="174"/>
      <c r="BG91" s="174"/>
      <c r="BH91" s="174"/>
    </row>
    <row r="92" spans="1:60" ht="12.75" outlineLevel="1">
      <c r="A92" s="188">
        <v>76</v>
      </c>
      <c r="B92" s="182" t="s">
        <v>239</v>
      </c>
      <c r="C92" s="200" t="s">
        <v>240</v>
      </c>
      <c r="D92" s="184" t="s">
        <v>134</v>
      </c>
      <c r="E92" s="186">
        <v>4</v>
      </c>
      <c r="F92" s="203"/>
      <c r="G92" s="190">
        <f t="shared" si="4"/>
        <v>0</v>
      </c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4"/>
      <c r="AR92" s="174"/>
      <c r="AS92" s="174"/>
      <c r="AT92" s="174"/>
      <c r="AU92" s="174"/>
      <c r="AV92" s="174"/>
      <c r="AW92" s="174"/>
      <c r="AX92" s="174"/>
      <c r="AY92" s="174"/>
      <c r="AZ92" s="174"/>
      <c r="BA92" s="174"/>
      <c r="BB92" s="174"/>
      <c r="BC92" s="174"/>
      <c r="BD92" s="174"/>
      <c r="BE92" s="174"/>
      <c r="BF92" s="174"/>
      <c r="BG92" s="174"/>
      <c r="BH92" s="174"/>
    </row>
    <row r="93" spans="1:60" ht="12.75" outlineLevel="1">
      <c r="A93" s="188">
        <v>77</v>
      </c>
      <c r="B93" s="182" t="s">
        <v>241</v>
      </c>
      <c r="C93" s="200" t="s">
        <v>242</v>
      </c>
      <c r="D93" s="184" t="s">
        <v>109</v>
      </c>
      <c r="E93" s="186">
        <v>8</v>
      </c>
      <c r="F93" s="203"/>
      <c r="G93" s="190">
        <f t="shared" si="4"/>
        <v>0</v>
      </c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4"/>
      <c r="BA93" s="174"/>
      <c r="BB93" s="174"/>
      <c r="BC93" s="174"/>
      <c r="BD93" s="174"/>
      <c r="BE93" s="174"/>
      <c r="BF93" s="174"/>
      <c r="BG93" s="174"/>
      <c r="BH93" s="174"/>
    </row>
    <row r="94" spans="1:60" ht="22.5" outlineLevel="1">
      <c r="A94" s="188">
        <v>78</v>
      </c>
      <c r="B94" s="182" t="s">
        <v>174</v>
      </c>
      <c r="C94" s="200" t="s">
        <v>175</v>
      </c>
      <c r="D94" s="184" t="s">
        <v>106</v>
      </c>
      <c r="E94" s="186">
        <v>1</v>
      </c>
      <c r="F94" s="203"/>
      <c r="G94" s="190">
        <f t="shared" si="4"/>
        <v>0</v>
      </c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  <c r="BB94" s="174"/>
      <c r="BC94" s="174"/>
      <c r="BD94" s="174"/>
      <c r="BE94" s="174"/>
      <c r="BF94" s="174"/>
      <c r="BG94" s="174"/>
      <c r="BH94" s="174"/>
    </row>
    <row r="95" spans="1:60" ht="12.75" outlineLevel="1">
      <c r="A95" s="188">
        <v>79</v>
      </c>
      <c r="B95" s="182" t="s">
        <v>243</v>
      </c>
      <c r="C95" s="200" t="s">
        <v>244</v>
      </c>
      <c r="D95" s="184" t="s">
        <v>109</v>
      </c>
      <c r="E95" s="186">
        <v>1</v>
      </c>
      <c r="F95" s="203"/>
      <c r="G95" s="190">
        <f t="shared" si="4"/>
        <v>0</v>
      </c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</row>
    <row r="96" spans="1:60" ht="12.75" outlineLevel="1">
      <c r="A96" s="188">
        <v>80</v>
      </c>
      <c r="B96" s="182" t="s">
        <v>245</v>
      </c>
      <c r="C96" s="200" t="s">
        <v>246</v>
      </c>
      <c r="D96" s="184" t="s">
        <v>109</v>
      </c>
      <c r="E96" s="186">
        <v>1</v>
      </c>
      <c r="F96" s="203"/>
      <c r="G96" s="190">
        <f t="shared" si="4"/>
        <v>0</v>
      </c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74"/>
      <c r="AZ96" s="174"/>
      <c r="BA96" s="174"/>
      <c r="BB96" s="174"/>
      <c r="BC96" s="174"/>
      <c r="BD96" s="174"/>
      <c r="BE96" s="174"/>
      <c r="BF96" s="174"/>
      <c r="BG96" s="174"/>
      <c r="BH96" s="174"/>
    </row>
    <row r="97" spans="1:60" ht="22.5" outlineLevel="1">
      <c r="A97" s="188">
        <v>81</v>
      </c>
      <c r="B97" s="182" t="s">
        <v>247</v>
      </c>
      <c r="C97" s="200" t="s">
        <v>248</v>
      </c>
      <c r="D97" s="184" t="s">
        <v>109</v>
      </c>
      <c r="E97" s="186">
        <v>1</v>
      </c>
      <c r="F97" s="203"/>
      <c r="G97" s="190">
        <f t="shared" si="4"/>
        <v>0</v>
      </c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74"/>
      <c r="BD97" s="174"/>
      <c r="BE97" s="174"/>
      <c r="BF97" s="174"/>
      <c r="BG97" s="174"/>
      <c r="BH97" s="174"/>
    </row>
    <row r="98" spans="1:60" ht="22.5" outlineLevel="1">
      <c r="A98" s="188">
        <v>82</v>
      </c>
      <c r="B98" s="182" t="s">
        <v>479</v>
      </c>
      <c r="C98" s="200" t="s">
        <v>481</v>
      </c>
      <c r="D98" s="184" t="s">
        <v>134</v>
      </c>
      <c r="E98" s="186">
        <v>1</v>
      </c>
      <c r="F98" s="203"/>
      <c r="G98" s="190">
        <f t="shared" si="4"/>
        <v>0</v>
      </c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74"/>
      <c r="AS98" s="174"/>
      <c r="AT98" s="174"/>
      <c r="AU98" s="174"/>
      <c r="AV98" s="174"/>
      <c r="AW98" s="174"/>
      <c r="AX98" s="174"/>
      <c r="AY98" s="174"/>
      <c r="AZ98" s="174"/>
      <c r="BA98" s="174"/>
      <c r="BB98" s="174"/>
      <c r="BC98" s="174"/>
      <c r="BD98" s="174"/>
      <c r="BE98" s="174"/>
      <c r="BF98" s="174"/>
      <c r="BG98" s="174"/>
      <c r="BH98" s="174"/>
    </row>
    <row r="99" spans="1:60" ht="12.75" outlineLevel="1">
      <c r="A99" s="188">
        <v>83</v>
      </c>
      <c r="B99" s="182" t="s">
        <v>480</v>
      </c>
      <c r="C99" s="200" t="s">
        <v>482</v>
      </c>
      <c r="D99" s="184" t="s">
        <v>134</v>
      </c>
      <c r="E99" s="186">
        <v>1</v>
      </c>
      <c r="F99" s="203"/>
      <c r="G99" s="190">
        <f t="shared" si="4"/>
        <v>0</v>
      </c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/>
      <c r="AX99" s="174"/>
      <c r="AY99" s="174"/>
      <c r="AZ99" s="174"/>
      <c r="BA99" s="174"/>
      <c r="BB99" s="174"/>
      <c r="BC99" s="174"/>
      <c r="BD99" s="174"/>
      <c r="BE99" s="174"/>
      <c r="BF99" s="174"/>
      <c r="BG99" s="174"/>
      <c r="BH99" s="174"/>
    </row>
    <row r="100" spans="1:60" ht="12.75" outlineLevel="1">
      <c r="A100" s="188">
        <v>84</v>
      </c>
      <c r="B100" s="182" t="s">
        <v>249</v>
      </c>
      <c r="C100" s="200" t="s">
        <v>413</v>
      </c>
      <c r="D100" s="184" t="s">
        <v>109</v>
      </c>
      <c r="E100" s="186">
        <v>3</v>
      </c>
      <c r="F100" s="203"/>
      <c r="G100" s="190">
        <f t="shared" si="4"/>
        <v>0</v>
      </c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74"/>
      <c r="AW100" s="174"/>
      <c r="AX100" s="174"/>
      <c r="AY100" s="174"/>
      <c r="AZ100" s="174"/>
      <c r="BA100" s="174"/>
      <c r="BB100" s="174"/>
      <c r="BC100" s="174"/>
      <c r="BD100" s="174"/>
      <c r="BE100" s="174"/>
      <c r="BF100" s="174"/>
      <c r="BG100" s="174"/>
      <c r="BH100" s="174"/>
    </row>
    <row r="101" spans="1:60" ht="12.75" outlineLevel="1">
      <c r="A101" s="188">
        <v>85</v>
      </c>
      <c r="B101" s="182" t="s">
        <v>250</v>
      </c>
      <c r="C101" s="200" t="s">
        <v>414</v>
      </c>
      <c r="D101" s="184" t="s">
        <v>109</v>
      </c>
      <c r="E101" s="186">
        <v>1</v>
      </c>
      <c r="F101" s="203"/>
      <c r="G101" s="190">
        <f t="shared" si="4"/>
        <v>0</v>
      </c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  <c r="BC101" s="174"/>
      <c r="BD101" s="174"/>
      <c r="BE101" s="174"/>
      <c r="BF101" s="174"/>
      <c r="BG101" s="174"/>
      <c r="BH101" s="174"/>
    </row>
    <row r="102" spans="1:60" ht="12.75" outlineLevel="1">
      <c r="A102" s="188">
        <v>86</v>
      </c>
      <c r="B102" s="182" t="s">
        <v>251</v>
      </c>
      <c r="C102" s="200" t="s">
        <v>252</v>
      </c>
      <c r="D102" s="184" t="s">
        <v>127</v>
      </c>
      <c r="E102" s="186">
        <f>SUM(G90:G101)/100</f>
        <v>0</v>
      </c>
      <c r="F102" s="203"/>
      <c r="G102" s="190">
        <f t="shared" si="4"/>
        <v>0</v>
      </c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4"/>
      <c r="AT102" s="174"/>
      <c r="AU102" s="174"/>
      <c r="AV102" s="174"/>
      <c r="AW102" s="174"/>
      <c r="AX102" s="174"/>
      <c r="AY102" s="174"/>
      <c r="AZ102" s="174"/>
      <c r="BA102" s="174"/>
      <c r="BB102" s="174"/>
      <c r="BC102" s="174"/>
      <c r="BD102" s="174"/>
      <c r="BE102" s="174"/>
      <c r="BF102" s="174"/>
      <c r="BG102" s="174"/>
      <c r="BH102" s="174"/>
    </row>
    <row r="103" spans="1:7" ht="12.75">
      <c r="A103" s="189" t="s">
        <v>103</v>
      </c>
      <c r="B103" s="183" t="s">
        <v>86</v>
      </c>
      <c r="C103" s="201" t="s">
        <v>87</v>
      </c>
      <c r="D103" s="185"/>
      <c r="E103" s="187"/>
      <c r="F103" s="253">
        <f>SUM(G104:G112)</f>
        <v>0</v>
      </c>
      <c r="G103" s="254"/>
    </row>
    <row r="104" spans="1:60" ht="12.75" outlineLevel="1">
      <c r="A104" s="188">
        <v>87</v>
      </c>
      <c r="B104" s="182" t="s">
        <v>253</v>
      </c>
      <c r="C104" s="208" t="s">
        <v>254</v>
      </c>
      <c r="D104" s="184" t="s">
        <v>109</v>
      </c>
      <c r="E104" s="186">
        <v>30</v>
      </c>
      <c r="F104" s="203"/>
      <c r="G104" s="190">
        <f aca="true" t="shared" si="5" ref="G104:G112">E104*F104</f>
        <v>0</v>
      </c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  <c r="AJ104" s="174"/>
      <c r="AK104" s="174"/>
      <c r="AL104" s="174"/>
      <c r="AM104" s="174"/>
      <c r="AN104" s="174"/>
      <c r="AO104" s="174"/>
      <c r="AP104" s="174"/>
      <c r="AQ104" s="174"/>
      <c r="AR104" s="174"/>
      <c r="AS104" s="174"/>
      <c r="AT104" s="174"/>
      <c r="AU104" s="174"/>
      <c r="AV104" s="174"/>
      <c r="AW104" s="174"/>
      <c r="AX104" s="174"/>
      <c r="AY104" s="174"/>
      <c r="AZ104" s="174"/>
      <c r="BA104" s="174"/>
      <c r="BB104" s="174"/>
      <c r="BC104" s="174"/>
      <c r="BD104" s="174"/>
      <c r="BE104" s="174"/>
      <c r="BF104" s="174"/>
      <c r="BG104" s="174"/>
      <c r="BH104" s="174"/>
    </row>
    <row r="105" spans="1:60" ht="12.75" outlineLevel="1">
      <c r="A105" s="188">
        <v>88</v>
      </c>
      <c r="B105" s="182" t="s">
        <v>255</v>
      </c>
      <c r="C105" s="200" t="s">
        <v>256</v>
      </c>
      <c r="D105" s="184" t="s">
        <v>122</v>
      </c>
      <c r="E105" s="186">
        <v>46</v>
      </c>
      <c r="F105" s="203"/>
      <c r="G105" s="190">
        <f t="shared" si="5"/>
        <v>0</v>
      </c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4"/>
      <c r="AT105" s="174"/>
      <c r="AU105" s="174"/>
      <c r="AV105" s="174"/>
      <c r="AW105" s="174"/>
      <c r="AX105" s="174"/>
      <c r="AY105" s="174"/>
      <c r="AZ105" s="174"/>
      <c r="BA105" s="174"/>
      <c r="BB105" s="174"/>
      <c r="BC105" s="174"/>
      <c r="BD105" s="174"/>
      <c r="BE105" s="174"/>
      <c r="BF105" s="174"/>
      <c r="BG105" s="174"/>
      <c r="BH105" s="174"/>
    </row>
    <row r="106" spans="1:60" ht="12.75" outlineLevel="1">
      <c r="A106" s="188">
        <v>89</v>
      </c>
      <c r="B106" s="182" t="s">
        <v>257</v>
      </c>
      <c r="C106" s="200" t="s">
        <v>258</v>
      </c>
      <c r="D106" s="184" t="s">
        <v>122</v>
      </c>
      <c r="E106" s="186">
        <v>92</v>
      </c>
      <c r="F106" s="203"/>
      <c r="G106" s="190">
        <f t="shared" si="5"/>
        <v>0</v>
      </c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174"/>
      <c r="AZ106" s="174"/>
      <c r="BA106" s="174"/>
      <c r="BB106" s="174"/>
      <c r="BC106" s="174"/>
      <c r="BD106" s="174"/>
      <c r="BE106" s="174"/>
      <c r="BF106" s="174"/>
      <c r="BG106" s="174"/>
      <c r="BH106" s="174"/>
    </row>
    <row r="107" spans="1:60" ht="12.75" outlineLevel="1">
      <c r="A107" s="188">
        <v>90</v>
      </c>
      <c r="B107" s="182" t="s">
        <v>259</v>
      </c>
      <c r="C107" s="200" t="s">
        <v>260</v>
      </c>
      <c r="D107" s="184" t="s">
        <v>122</v>
      </c>
      <c r="E107" s="186">
        <v>98</v>
      </c>
      <c r="F107" s="203"/>
      <c r="G107" s="190">
        <f t="shared" si="5"/>
        <v>0</v>
      </c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4"/>
      <c r="BC107" s="174"/>
      <c r="BD107" s="174"/>
      <c r="BE107" s="174"/>
      <c r="BF107" s="174"/>
      <c r="BG107" s="174"/>
      <c r="BH107" s="174"/>
    </row>
    <row r="108" spans="1:60" ht="12.75" outlineLevel="1">
      <c r="A108" s="188">
        <v>91</v>
      </c>
      <c r="B108" s="182" t="s">
        <v>261</v>
      </c>
      <c r="C108" s="200" t="s">
        <v>262</v>
      </c>
      <c r="D108" s="184" t="s">
        <v>122</v>
      </c>
      <c r="E108" s="186">
        <v>29</v>
      </c>
      <c r="F108" s="203"/>
      <c r="G108" s="190">
        <f t="shared" si="5"/>
        <v>0</v>
      </c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174"/>
      <c r="AN108" s="174"/>
      <c r="AO108" s="174"/>
      <c r="AP108" s="174"/>
      <c r="AQ108" s="174"/>
      <c r="AR108" s="174"/>
      <c r="AS108" s="174"/>
      <c r="AT108" s="174"/>
      <c r="AU108" s="174"/>
      <c r="AV108" s="174"/>
      <c r="AW108" s="174"/>
      <c r="AX108" s="174"/>
      <c r="AY108" s="174"/>
      <c r="AZ108" s="174"/>
      <c r="BA108" s="174"/>
      <c r="BB108" s="174"/>
      <c r="BC108" s="174"/>
      <c r="BD108" s="174"/>
      <c r="BE108" s="174"/>
      <c r="BF108" s="174"/>
      <c r="BG108" s="174"/>
      <c r="BH108" s="174"/>
    </row>
    <row r="109" spans="1:60" ht="12.75" outlineLevel="1">
      <c r="A109" s="188">
        <v>92</v>
      </c>
      <c r="B109" s="182" t="s">
        <v>263</v>
      </c>
      <c r="C109" s="200" t="s">
        <v>264</v>
      </c>
      <c r="D109" s="184" t="s">
        <v>122</v>
      </c>
      <c r="E109" s="186">
        <v>14</v>
      </c>
      <c r="F109" s="203"/>
      <c r="G109" s="190">
        <f t="shared" si="5"/>
        <v>0</v>
      </c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74"/>
      <c r="AL109" s="174"/>
      <c r="AM109" s="174"/>
      <c r="AN109" s="174"/>
      <c r="AO109" s="174"/>
      <c r="AP109" s="174"/>
      <c r="AQ109" s="174"/>
      <c r="AR109" s="174"/>
      <c r="AS109" s="174"/>
      <c r="AT109" s="174"/>
      <c r="AU109" s="174"/>
      <c r="AV109" s="174"/>
      <c r="AW109" s="174"/>
      <c r="AX109" s="174"/>
      <c r="AY109" s="174"/>
      <c r="AZ109" s="174"/>
      <c r="BA109" s="174"/>
      <c r="BB109" s="174"/>
      <c r="BC109" s="174"/>
      <c r="BD109" s="174"/>
      <c r="BE109" s="174"/>
      <c r="BF109" s="174"/>
      <c r="BG109" s="174"/>
      <c r="BH109" s="174"/>
    </row>
    <row r="110" spans="1:60" ht="12.75" outlineLevel="1">
      <c r="A110" s="188">
        <v>93</v>
      </c>
      <c r="B110" s="182" t="s">
        <v>265</v>
      </c>
      <c r="C110" s="200" t="s">
        <v>266</v>
      </c>
      <c r="D110" s="184" t="s">
        <v>122</v>
      </c>
      <c r="E110" s="186">
        <v>265</v>
      </c>
      <c r="F110" s="203"/>
      <c r="G110" s="190">
        <f t="shared" si="5"/>
        <v>0</v>
      </c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  <c r="AJ110" s="174"/>
      <c r="AK110" s="174"/>
      <c r="AL110" s="174"/>
      <c r="AM110" s="174"/>
      <c r="AN110" s="174"/>
      <c r="AO110" s="174"/>
      <c r="AP110" s="174"/>
      <c r="AQ110" s="174"/>
      <c r="AR110" s="174"/>
      <c r="AS110" s="174"/>
      <c r="AT110" s="174"/>
      <c r="AU110" s="174"/>
      <c r="AV110" s="174"/>
      <c r="AW110" s="174"/>
      <c r="AX110" s="174"/>
      <c r="AY110" s="174"/>
      <c r="AZ110" s="174"/>
      <c r="BA110" s="174"/>
      <c r="BB110" s="174"/>
      <c r="BC110" s="174"/>
      <c r="BD110" s="174"/>
      <c r="BE110" s="174"/>
      <c r="BF110" s="174"/>
      <c r="BG110" s="174"/>
      <c r="BH110" s="174"/>
    </row>
    <row r="111" spans="1:60" ht="12.75" outlineLevel="1">
      <c r="A111" s="188">
        <v>94</v>
      </c>
      <c r="B111" s="182" t="s">
        <v>267</v>
      </c>
      <c r="C111" s="200" t="s">
        <v>268</v>
      </c>
      <c r="D111" s="184" t="s">
        <v>122</v>
      </c>
      <c r="E111" s="186">
        <v>14</v>
      </c>
      <c r="F111" s="203"/>
      <c r="G111" s="190">
        <f t="shared" si="5"/>
        <v>0</v>
      </c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/>
      <c r="AQ111" s="174"/>
      <c r="AR111" s="174"/>
      <c r="AS111" s="174"/>
      <c r="AT111" s="174"/>
      <c r="AU111" s="174"/>
      <c r="AV111" s="174"/>
      <c r="AW111" s="174"/>
      <c r="AX111" s="174"/>
      <c r="AY111" s="174"/>
      <c r="AZ111" s="174"/>
      <c r="BA111" s="174"/>
      <c r="BB111" s="174"/>
      <c r="BC111" s="174"/>
      <c r="BD111" s="174"/>
      <c r="BE111" s="174"/>
      <c r="BF111" s="174"/>
      <c r="BG111" s="174"/>
      <c r="BH111" s="174"/>
    </row>
    <row r="112" spans="1:60" ht="12.75" outlineLevel="1">
      <c r="A112" s="188">
        <v>95</v>
      </c>
      <c r="B112" s="182" t="s">
        <v>269</v>
      </c>
      <c r="C112" s="200" t="s">
        <v>270</v>
      </c>
      <c r="D112" s="184" t="s">
        <v>127</v>
      </c>
      <c r="E112" s="186">
        <f>SUM(G104:G111)/100</f>
        <v>0</v>
      </c>
      <c r="F112" s="203"/>
      <c r="G112" s="190">
        <f t="shared" si="5"/>
        <v>0</v>
      </c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4"/>
      <c r="AK112" s="174"/>
      <c r="AL112" s="174"/>
      <c r="AM112" s="174"/>
      <c r="AN112" s="174"/>
      <c r="AO112" s="174"/>
      <c r="AP112" s="174"/>
      <c r="AQ112" s="174"/>
      <c r="AR112" s="174"/>
      <c r="AS112" s="174"/>
      <c r="AT112" s="174"/>
      <c r="AU112" s="174"/>
      <c r="AV112" s="174"/>
      <c r="AW112" s="174"/>
      <c r="AX112" s="174"/>
      <c r="AY112" s="174"/>
      <c r="AZ112" s="174"/>
      <c r="BA112" s="174"/>
      <c r="BB112" s="174"/>
      <c r="BC112" s="174"/>
      <c r="BD112" s="174"/>
      <c r="BE112" s="174"/>
      <c r="BF112" s="174"/>
      <c r="BG112" s="174"/>
      <c r="BH112" s="174"/>
    </row>
    <row r="113" spans="1:7" ht="12.75">
      <c r="A113" s="189" t="s">
        <v>103</v>
      </c>
      <c r="B113" s="183" t="s">
        <v>88</v>
      </c>
      <c r="C113" s="201" t="s">
        <v>89</v>
      </c>
      <c r="D113" s="185"/>
      <c r="E113" s="187"/>
      <c r="F113" s="253">
        <f>SUM(G114:G154)</f>
        <v>0</v>
      </c>
      <c r="G113" s="254"/>
    </row>
    <row r="114" spans="1:60" ht="12.75" outlineLevel="1">
      <c r="A114" s="188">
        <v>96</v>
      </c>
      <c r="B114" s="182" t="s">
        <v>271</v>
      </c>
      <c r="C114" s="200" t="s">
        <v>272</v>
      </c>
      <c r="D114" s="184" t="s">
        <v>134</v>
      </c>
      <c r="E114" s="186">
        <v>2</v>
      </c>
      <c r="F114" s="203"/>
      <c r="G114" s="190">
        <f aca="true" t="shared" si="6" ref="G114:G154">E114*F114</f>
        <v>0</v>
      </c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174"/>
      <c r="AI114" s="174"/>
      <c r="AJ114" s="174"/>
      <c r="AK114" s="174"/>
      <c r="AL114" s="174"/>
      <c r="AM114" s="174"/>
      <c r="AN114" s="174"/>
      <c r="AO114" s="174"/>
      <c r="AP114" s="174"/>
      <c r="AQ114" s="174"/>
      <c r="AR114" s="174"/>
      <c r="AS114" s="174"/>
      <c r="AT114" s="174"/>
      <c r="AU114" s="174"/>
      <c r="AV114" s="174"/>
      <c r="AW114" s="174"/>
      <c r="AX114" s="174"/>
      <c r="AY114" s="174"/>
      <c r="AZ114" s="174"/>
      <c r="BA114" s="174"/>
      <c r="BB114" s="174"/>
      <c r="BC114" s="174"/>
      <c r="BD114" s="174"/>
      <c r="BE114" s="174"/>
      <c r="BF114" s="174"/>
      <c r="BG114" s="174"/>
      <c r="BH114" s="174"/>
    </row>
    <row r="115" spans="1:60" ht="12.75" outlineLevel="1">
      <c r="A115" s="188">
        <v>97</v>
      </c>
      <c r="B115" s="182" t="s">
        <v>273</v>
      </c>
      <c r="C115" s="200" t="s">
        <v>274</v>
      </c>
      <c r="D115" s="184" t="s">
        <v>109</v>
      </c>
      <c r="E115" s="186">
        <v>31</v>
      </c>
      <c r="F115" s="203"/>
      <c r="G115" s="190">
        <f t="shared" si="6"/>
        <v>0</v>
      </c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4"/>
      <c r="AK115" s="174"/>
      <c r="AL115" s="174"/>
      <c r="AM115" s="174"/>
      <c r="AN115" s="174"/>
      <c r="AO115" s="174"/>
      <c r="AP115" s="174"/>
      <c r="AQ115" s="174"/>
      <c r="AR115" s="174"/>
      <c r="AS115" s="174"/>
      <c r="AT115" s="174"/>
      <c r="AU115" s="174"/>
      <c r="AV115" s="174"/>
      <c r="AW115" s="174"/>
      <c r="AX115" s="174"/>
      <c r="AY115" s="174"/>
      <c r="AZ115" s="174"/>
      <c r="BA115" s="174"/>
      <c r="BB115" s="174"/>
      <c r="BC115" s="174"/>
      <c r="BD115" s="174"/>
      <c r="BE115" s="174"/>
      <c r="BF115" s="174"/>
      <c r="BG115" s="174"/>
      <c r="BH115" s="174"/>
    </row>
    <row r="116" spans="1:60" ht="12.75" outlineLevel="1">
      <c r="A116" s="188">
        <v>98</v>
      </c>
      <c r="B116" s="182" t="s">
        <v>275</v>
      </c>
      <c r="C116" s="200" t="s">
        <v>276</v>
      </c>
      <c r="D116" s="184" t="s">
        <v>109</v>
      </c>
      <c r="E116" s="186">
        <v>10</v>
      </c>
      <c r="F116" s="203"/>
      <c r="G116" s="190">
        <f t="shared" si="6"/>
        <v>0</v>
      </c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4"/>
      <c r="AI116" s="174"/>
      <c r="AJ116" s="174"/>
      <c r="AK116" s="174"/>
      <c r="AL116" s="174"/>
      <c r="AM116" s="174"/>
      <c r="AN116" s="174"/>
      <c r="AO116" s="174"/>
      <c r="AP116" s="174"/>
      <c r="AQ116" s="174"/>
      <c r="AR116" s="174"/>
      <c r="AS116" s="174"/>
      <c r="AT116" s="174"/>
      <c r="AU116" s="174"/>
      <c r="AV116" s="174"/>
      <c r="AW116" s="174"/>
      <c r="AX116" s="174"/>
      <c r="AY116" s="174"/>
      <c r="AZ116" s="174"/>
      <c r="BA116" s="174"/>
      <c r="BB116" s="174"/>
      <c r="BC116" s="174"/>
      <c r="BD116" s="174"/>
      <c r="BE116" s="174"/>
      <c r="BF116" s="174"/>
      <c r="BG116" s="174"/>
      <c r="BH116" s="174"/>
    </row>
    <row r="117" spans="1:60" ht="12.75" outlineLevel="1">
      <c r="A117" s="188">
        <v>99</v>
      </c>
      <c r="B117" s="182" t="s">
        <v>277</v>
      </c>
      <c r="C117" s="200" t="s">
        <v>278</v>
      </c>
      <c r="D117" s="184" t="s">
        <v>109</v>
      </c>
      <c r="E117" s="186">
        <v>10</v>
      </c>
      <c r="F117" s="203"/>
      <c r="G117" s="190">
        <f t="shared" si="6"/>
        <v>0</v>
      </c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74"/>
      <c r="AK117" s="174"/>
      <c r="AL117" s="174"/>
      <c r="AM117" s="174"/>
      <c r="AN117" s="174"/>
      <c r="AO117" s="174"/>
      <c r="AP117" s="174"/>
      <c r="AQ117" s="174"/>
      <c r="AR117" s="174"/>
      <c r="AS117" s="174"/>
      <c r="AT117" s="174"/>
      <c r="AU117" s="174"/>
      <c r="AV117" s="174"/>
      <c r="AW117" s="174"/>
      <c r="AX117" s="174"/>
      <c r="AY117" s="174"/>
      <c r="AZ117" s="174"/>
      <c r="BA117" s="174"/>
      <c r="BB117" s="174"/>
      <c r="BC117" s="174"/>
      <c r="BD117" s="174"/>
      <c r="BE117" s="174"/>
      <c r="BF117" s="174"/>
      <c r="BG117" s="174"/>
      <c r="BH117" s="174"/>
    </row>
    <row r="118" spans="1:60" ht="12.75" outlineLevel="1">
      <c r="A118" s="188">
        <v>100</v>
      </c>
      <c r="B118" s="182" t="s">
        <v>279</v>
      </c>
      <c r="C118" s="200" t="s">
        <v>280</v>
      </c>
      <c r="D118" s="184" t="s">
        <v>109</v>
      </c>
      <c r="E118" s="186">
        <v>26</v>
      </c>
      <c r="F118" s="203"/>
      <c r="G118" s="190">
        <f t="shared" si="6"/>
        <v>0</v>
      </c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/>
      <c r="AL118" s="174"/>
      <c r="AM118" s="174"/>
      <c r="AN118" s="174"/>
      <c r="AO118" s="174"/>
      <c r="AP118" s="174"/>
      <c r="AQ118" s="174"/>
      <c r="AR118" s="174"/>
      <c r="AS118" s="174"/>
      <c r="AT118" s="174"/>
      <c r="AU118" s="174"/>
      <c r="AV118" s="174"/>
      <c r="AW118" s="174"/>
      <c r="AX118" s="174"/>
      <c r="AY118" s="174"/>
      <c r="AZ118" s="174"/>
      <c r="BA118" s="174"/>
      <c r="BB118" s="174"/>
      <c r="BC118" s="174"/>
      <c r="BD118" s="174"/>
      <c r="BE118" s="174"/>
      <c r="BF118" s="174"/>
      <c r="BG118" s="174"/>
      <c r="BH118" s="174"/>
    </row>
    <row r="119" spans="1:60" ht="12.75" outlineLevel="1">
      <c r="A119" s="188">
        <v>101</v>
      </c>
      <c r="B119" s="182" t="s">
        <v>281</v>
      </c>
      <c r="C119" s="200" t="s">
        <v>282</v>
      </c>
      <c r="D119" s="184" t="s">
        <v>109</v>
      </c>
      <c r="E119" s="186">
        <v>8</v>
      </c>
      <c r="F119" s="203"/>
      <c r="G119" s="190">
        <f t="shared" si="6"/>
        <v>0</v>
      </c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4"/>
      <c r="AN119" s="174"/>
      <c r="AO119" s="174"/>
      <c r="AP119" s="174"/>
      <c r="AQ119" s="174"/>
      <c r="AR119" s="174"/>
      <c r="AS119" s="174"/>
      <c r="AT119" s="174"/>
      <c r="AU119" s="174"/>
      <c r="AV119" s="174"/>
      <c r="AW119" s="174"/>
      <c r="AX119" s="174"/>
      <c r="AY119" s="174"/>
      <c r="AZ119" s="174"/>
      <c r="BA119" s="174"/>
      <c r="BB119" s="174"/>
      <c r="BC119" s="174"/>
      <c r="BD119" s="174"/>
      <c r="BE119" s="174"/>
      <c r="BF119" s="174"/>
      <c r="BG119" s="174"/>
      <c r="BH119" s="174"/>
    </row>
    <row r="120" spans="1:60" ht="12.75" outlineLevel="1">
      <c r="A120" s="188">
        <v>102</v>
      </c>
      <c r="B120" s="182" t="s">
        <v>283</v>
      </c>
      <c r="C120" s="200" t="s">
        <v>284</v>
      </c>
      <c r="D120" s="184" t="s">
        <v>109</v>
      </c>
      <c r="E120" s="186">
        <v>2</v>
      </c>
      <c r="F120" s="203"/>
      <c r="G120" s="190">
        <f t="shared" si="6"/>
        <v>0</v>
      </c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  <c r="AJ120" s="174"/>
      <c r="AK120" s="174"/>
      <c r="AL120" s="174"/>
      <c r="AM120" s="174"/>
      <c r="AN120" s="174"/>
      <c r="AO120" s="174"/>
      <c r="AP120" s="174"/>
      <c r="AQ120" s="174"/>
      <c r="AR120" s="174"/>
      <c r="AS120" s="174"/>
      <c r="AT120" s="174"/>
      <c r="AU120" s="174"/>
      <c r="AV120" s="174"/>
      <c r="AW120" s="174"/>
      <c r="AX120" s="174"/>
      <c r="AY120" s="174"/>
      <c r="AZ120" s="174"/>
      <c r="BA120" s="174"/>
      <c r="BB120" s="174"/>
      <c r="BC120" s="174"/>
      <c r="BD120" s="174"/>
      <c r="BE120" s="174"/>
      <c r="BF120" s="174"/>
      <c r="BG120" s="174"/>
      <c r="BH120" s="174"/>
    </row>
    <row r="121" spans="1:60" ht="12.75" outlineLevel="1">
      <c r="A121" s="188">
        <v>103</v>
      </c>
      <c r="B121" s="182" t="s">
        <v>285</v>
      </c>
      <c r="C121" s="200" t="s">
        <v>286</v>
      </c>
      <c r="D121" s="184" t="s">
        <v>109</v>
      </c>
      <c r="E121" s="186">
        <v>2</v>
      </c>
      <c r="F121" s="203"/>
      <c r="G121" s="190">
        <f t="shared" si="6"/>
        <v>0</v>
      </c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174"/>
      <c r="AG121" s="174"/>
      <c r="AH121" s="174"/>
      <c r="AI121" s="174"/>
      <c r="AJ121" s="174"/>
      <c r="AK121" s="174"/>
      <c r="AL121" s="174"/>
      <c r="AM121" s="174"/>
      <c r="AN121" s="174"/>
      <c r="AO121" s="174"/>
      <c r="AP121" s="174"/>
      <c r="AQ121" s="174"/>
      <c r="AR121" s="174"/>
      <c r="AS121" s="174"/>
      <c r="AT121" s="174"/>
      <c r="AU121" s="174"/>
      <c r="AV121" s="174"/>
      <c r="AW121" s="174"/>
      <c r="AX121" s="174"/>
      <c r="AY121" s="174"/>
      <c r="AZ121" s="174"/>
      <c r="BA121" s="174"/>
      <c r="BB121" s="174"/>
      <c r="BC121" s="174"/>
      <c r="BD121" s="174"/>
      <c r="BE121" s="174"/>
      <c r="BF121" s="174"/>
      <c r="BG121" s="174"/>
      <c r="BH121" s="174"/>
    </row>
    <row r="122" spans="1:60" ht="12.75" outlineLevel="1">
      <c r="A122" s="188">
        <v>104</v>
      </c>
      <c r="B122" s="182" t="s">
        <v>287</v>
      </c>
      <c r="C122" s="200" t="s">
        <v>288</v>
      </c>
      <c r="D122" s="184" t="s">
        <v>109</v>
      </c>
      <c r="E122" s="186">
        <v>3</v>
      </c>
      <c r="F122" s="203"/>
      <c r="G122" s="190">
        <f t="shared" si="6"/>
        <v>0</v>
      </c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74"/>
      <c r="AK122" s="174"/>
      <c r="AL122" s="174"/>
      <c r="AM122" s="174"/>
      <c r="AN122" s="174"/>
      <c r="AO122" s="174"/>
      <c r="AP122" s="174"/>
      <c r="AQ122" s="174"/>
      <c r="AR122" s="174"/>
      <c r="AS122" s="174"/>
      <c r="AT122" s="174"/>
      <c r="AU122" s="174"/>
      <c r="AV122" s="174"/>
      <c r="AW122" s="174"/>
      <c r="AX122" s="174"/>
      <c r="AY122" s="174"/>
      <c r="AZ122" s="174"/>
      <c r="BA122" s="174"/>
      <c r="BB122" s="174"/>
      <c r="BC122" s="174"/>
      <c r="BD122" s="174"/>
      <c r="BE122" s="174"/>
      <c r="BF122" s="174"/>
      <c r="BG122" s="174"/>
      <c r="BH122" s="174"/>
    </row>
    <row r="123" spans="1:60" ht="12.75" outlineLevel="1">
      <c r="A123" s="188">
        <v>105</v>
      </c>
      <c r="B123" s="182" t="s">
        <v>439</v>
      </c>
      <c r="C123" s="200" t="s">
        <v>440</v>
      </c>
      <c r="D123" s="184" t="s">
        <v>109</v>
      </c>
      <c r="E123" s="186">
        <v>14</v>
      </c>
      <c r="F123" s="203"/>
      <c r="G123" s="190">
        <f t="shared" si="6"/>
        <v>0</v>
      </c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174"/>
      <c r="AL123" s="174"/>
      <c r="AM123" s="174"/>
      <c r="AN123" s="174"/>
      <c r="AO123" s="174"/>
      <c r="AP123" s="174"/>
      <c r="AQ123" s="174"/>
      <c r="AR123" s="174"/>
      <c r="AS123" s="174"/>
      <c r="AT123" s="174"/>
      <c r="AU123" s="174"/>
      <c r="AV123" s="174"/>
      <c r="AW123" s="174"/>
      <c r="AX123" s="174"/>
      <c r="AY123" s="174"/>
      <c r="AZ123" s="174"/>
      <c r="BA123" s="174"/>
      <c r="BB123" s="174"/>
      <c r="BC123" s="174"/>
      <c r="BD123" s="174"/>
      <c r="BE123" s="174"/>
      <c r="BF123" s="174"/>
      <c r="BG123" s="174"/>
      <c r="BH123" s="174"/>
    </row>
    <row r="124" spans="1:60" ht="12.75" outlineLevel="1">
      <c r="A124" s="188">
        <v>106</v>
      </c>
      <c r="B124" s="182" t="s">
        <v>289</v>
      </c>
      <c r="C124" s="200" t="s">
        <v>428</v>
      </c>
      <c r="D124" s="184" t="s">
        <v>109</v>
      </c>
      <c r="E124" s="186">
        <v>8</v>
      </c>
      <c r="F124" s="203"/>
      <c r="G124" s="190">
        <f t="shared" si="6"/>
        <v>0</v>
      </c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/>
      <c r="AQ124" s="174"/>
      <c r="AR124" s="174"/>
      <c r="AS124" s="174"/>
      <c r="AT124" s="174"/>
      <c r="AU124" s="174"/>
      <c r="AV124" s="174"/>
      <c r="AW124" s="174"/>
      <c r="AX124" s="174"/>
      <c r="AY124" s="174"/>
      <c r="AZ124" s="174"/>
      <c r="BA124" s="174"/>
      <c r="BB124" s="174"/>
      <c r="BC124" s="174"/>
      <c r="BD124" s="174"/>
      <c r="BE124" s="174"/>
      <c r="BF124" s="174"/>
      <c r="BG124" s="174"/>
      <c r="BH124" s="174"/>
    </row>
    <row r="125" spans="1:60" ht="12.75" outlineLevel="1">
      <c r="A125" s="188">
        <v>107</v>
      </c>
      <c r="B125" s="182" t="s">
        <v>441</v>
      </c>
      <c r="C125" s="200" t="s">
        <v>442</v>
      </c>
      <c r="D125" s="184" t="s">
        <v>109</v>
      </c>
      <c r="E125" s="186">
        <v>15</v>
      </c>
      <c r="F125" s="203"/>
      <c r="G125" s="190">
        <f t="shared" si="6"/>
        <v>0</v>
      </c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4"/>
      <c r="AL125" s="174"/>
      <c r="AM125" s="174"/>
      <c r="AN125" s="174"/>
      <c r="AO125" s="174"/>
      <c r="AP125" s="174"/>
      <c r="AQ125" s="174"/>
      <c r="AR125" s="174"/>
      <c r="AS125" s="174"/>
      <c r="AT125" s="174"/>
      <c r="AU125" s="174"/>
      <c r="AV125" s="174"/>
      <c r="AW125" s="174"/>
      <c r="AX125" s="174"/>
      <c r="AY125" s="174"/>
      <c r="AZ125" s="174"/>
      <c r="BA125" s="174"/>
      <c r="BB125" s="174"/>
      <c r="BC125" s="174"/>
      <c r="BD125" s="174"/>
      <c r="BE125" s="174"/>
      <c r="BF125" s="174"/>
      <c r="BG125" s="174"/>
      <c r="BH125" s="174"/>
    </row>
    <row r="126" spans="1:60" ht="12.75" outlineLevel="1">
      <c r="A126" s="188">
        <v>108</v>
      </c>
      <c r="B126" s="182" t="s">
        <v>443</v>
      </c>
      <c r="C126" s="200" t="s">
        <v>444</v>
      </c>
      <c r="D126" s="184" t="s">
        <v>109</v>
      </c>
      <c r="E126" s="186">
        <v>1</v>
      </c>
      <c r="F126" s="203"/>
      <c r="G126" s="190">
        <f t="shared" si="6"/>
        <v>0</v>
      </c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174"/>
      <c r="AL126" s="174"/>
      <c r="AM126" s="174"/>
      <c r="AN126" s="174"/>
      <c r="AO126" s="174"/>
      <c r="AP126" s="174"/>
      <c r="AQ126" s="174"/>
      <c r="AR126" s="174"/>
      <c r="AS126" s="174"/>
      <c r="AT126" s="174"/>
      <c r="AU126" s="174"/>
      <c r="AV126" s="174"/>
      <c r="AW126" s="174"/>
      <c r="AX126" s="174"/>
      <c r="AY126" s="174"/>
      <c r="AZ126" s="174"/>
      <c r="BA126" s="174"/>
      <c r="BB126" s="174"/>
      <c r="BC126" s="174"/>
      <c r="BD126" s="174"/>
      <c r="BE126" s="174"/>
      <c r="BF126" s="174"/>
      <c r="BG126" s="174"/>
      <c r="BH126" s="174"/>
    </row>
    <row r="127" spans="1:60" ht="12.75" outlineLevel="1">
      <c r="A127" s="188">
        <v>109</v>
      </c>
      <c r="B127" s="182" t="s">
        <v>445</v>
      </c>
      <c r="C127" s="200" t="s">
        <v>446</v>
      </c>
      <c r="D127" s="184" t="s">
        <v>109</v>
      </c>
      <c r="E127" s="186">
        <v>15</v>
      </c>
      <c r="F127" s="203"/>
      <c r="G127" s="190">
        <f t="shared" si="6"/>
        <v>0</v>
      </c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74"/>
      <c r="AD127" s="174"/>
      <c r="AE127" s="174"/>
      <c r="AF127" s="174"/>
      <c r="AG127" s="174"/>
      <c r="AH127" s="174"/>
      <c r="AI127" s="174"/>
      <c r="AJ127" s="174"/>
      <c r="AK127" s="174"/>
      <c r="AL127" s="174"/>
      <c r="AM127" s="174"/>
      <c r="AN127" s="174"/>
      <c r="AO127" s="174"/>
      <c r="AP127" s="174"/>
      <c r="AQ127" s="174"/>
      <c r="AR127" s="174"/>
      <c r="AS127" s="174"/>
      <c r="AT127" s="174"/>
      <c r="AU127" s="174"/>
      <c r="AV127" s="174"/>
      <c r="AW127" s="174"/>
      <c r="AX127" s="174"/>
      <c r="AY127" s="174"/>
      <c r="AZ127" s="174"/>
      <c r="BA127" s="174"/>
      <c r="BB127" s="174"/>
      <c r="BC127" s="174"/>
      <c r="BD127" s="174"/>
      <c r="BE127" s="174"/>
      <c r="BF127" s="174"/>
      <c r="BG127" s="174"/>
      <c r="BH127" s="174"/>
    </row>
    <row r="128" spans="1:60" ht="12.75" outlineLevel="1">
      <c r="A128" s="188">
        <v>110</v>
      </c>
      <c r="B128" s="182" t="s">
        <v>290</v>
      </c>
      <c r="C128" s="200" t="s">
        <v>415</v>
      </c>
      <c r="D128" s="184" t="s">
        <v>109</v>
      </c>
      <c r="E128" s="186">
        <v>4</v>
      </c>
      <c r="F128" s="203"/>
      <c r="G128" s="190">
        <f t="shared" si="6"/>
        <v>0</v>
      </c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 s="174"/>
      <c r="AM128" s="174"/>
      <c r="AN128" s="174"/>
      <c r="AO128" s="174"/>
      <c r="AP128" s="174"/>
      <c r="AQ128" s="174"/>
      <c r="AR128" s="174"/>
      <c r="AS128" s="174"/>
      <c r="AT128" s="174"/>
      <c r="AU128" s="174"/>
      <c r="AV128" s="174"/>
      <c r="AW128" s="174"/>
      <c r="AX128" s="174"/>
      <c r="AY128" s="174"/>
      <c r="AZ128" s="174"/>
      <c r="BA128" s="174"/>
      <c r="BB128" s="174"/>
      <c r="BC128" s="174"/>
      <c r="BD128" s="174"/>
      <c r="BE128" s="174"/>
      <c r="BF128" s="174"/>
      <c r="BG128" s="174"/>
      <c r="BH128" s="174"/>
    </row>
    <row r="129" spans="1:60" ht="12.75" outlineLevel="1">
      <c r="A129" s="188">
        <v>111</v>
      </c>
      <c r="B129" s="182" t="s">
        <v>291</v>
      </c>
      <c r="C129" s="200" t="s">
        <v>400</v>
      </c>
      <c r="D129" s="184" t="s">
        <v>109</v>
      </c>
      <c r="E129" s="186">
        <v>12</v>
      </c>
      <c r="F129" s="203"/>
      <c r="G129" s="190">
        <f t="shared" si="6"/>
        <v>0</v>
      </c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174"/>
      <c r="AI129" s="174"/>
      <c r="AJ129" s="174"/>
      <c r="AK129" s="174"/>
      <c r="AL129" s="174"/>
      <c r="AM129" s="174"/>
      <c r="AN129" s="174"/>
      <c r="AO129" s="174"/>
      <c r="AP129" s="174"/>
      <c r="AQ129" s="174"/>
      <c r="AR129" s="174"/>
      <c r="AS129" s="174"/>
      <c r="AT129" s="174"/>
      <c r="AU129" s="174"/>
      <c r="AV129" s="174"/>
      <c r="AW129" s="174"/>
      <c r="AX129" s="174"/>
      <c r="AY129" s="174"/>
      <c r="AZ129" s="174"/>
      <c r="BA129" s="174"/>
      <c r="BB129" s="174"/>
      <c r="BC129" s="174"/>
      <c r="BD129" s="174"/>
      <c r="BE129" s="174"/>
      <c r="BF129" s="174"/>
      <c r="BG129" s="174"/>
      <c r="BH129" s="174"/>
    </row>
    <row r="130" spans="1:60" ht="12.75" outlineLevel="1">
      <c r="A130" s="188">
        <v>112</v>
      </c>
      <c r="B130" s="182" t="s">
        <v>292</v>
      </c>
      <c r="C130" s="200" t="s">
        <v>416</v>
      </c>
      <c r="D130" s="184" t="s">
        <v>109</v>
      </c>
      <c r="E130" s="186">
        <v>4</v>
      </c>
      <c r="F130" s="203"/>
      <c r="G130" s="190">
        <f t="shared" si="6"/>
        <v>0</v>
      </c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174"/>
      <c r="AL130" s="174"/>
      <c r="AM130" s="174"/>
      <c r="AN130" s="174"/>
      <c r="AO130" s="174"/>
      <c r="AP130" s="174"/>
      <c r="AQ130" s="174"/>
      <c r="AR130" s="174"/>
      <c r="AS130" s="174"/>
      <c r="AT130" s="174"/>
      <c r="AU130" s="174"/>
      <c r="AV130" s="174"/>
      <c r="AW130" s="174"/>
      <c r="AX130" s="174"/>
      <c r="AY130" s="174"/>
      <c r="AZ130" s="174"/>
      <c r="BA130" s="174"/>
      <c r="BB130" s="174"/>
      <c r="BC130" s="174"/>
      <c r="BD130" s="174"/>
      <c r="BE130" s="174"/>
      <c r="BF130" s="174"/>
      <c r="BG130" s="174"/>
      <c r="BH130" s="174"/>
    </row>
    <row r="131" spans="1:60" ht="12.75" outlineLevel="1">
      <c r="A131" s="188">
        <v>113</v>
      </c>
      <c r="B131" s="182" t="s">
        <v>293</v>
      </c>
      <c r="C131" s="200" t="s">
        <v>417</v>
      </c>
      <c r="D131" s="184" t="s">
        <v>109</v>
      </c>
      <c r="E131" s="186">
        <v>2</v>
      </c>
      <c r="F131" s="203"/>
      <c r="G131" s="190">
        <f t="shared" si="6"/>
        <v>0</v>
      </c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4"/>
      <c r="BC131" s="174"/>
      <c r="BD131" s="174"/>
      <c r="BE131" s="174"/>
      <c r="BF131" s="174"/>
      <c r="BG131" s="174"/>
      <c r="BH131" s="174"/>
    </row>
    <row r="132" spans="1:60" ht="12.75" outlineLevel="1">
      <c r="A132" s="188">
        <v>114</v>
      </c>
      <c r="B132" s="182" t="s">
        <v>294</v>
      </c>
      <c r="C132" s="200" t="s">
        <v>418</v>
      </c>
      <c r="D132" s="184" t="s">
        <v>109</v>
      </c>
      <c r="E132" s="186">
        <v>2</v>
      </c>
      <c r="F132" s="203"/>
      <c r="G132" s="190">
        <f t="shared" si="6"/>
        <v>0</v>
      </c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4"/>
      <c r="AT132" s="174"/>
      <c r="AU132" s="174"/>
      <c r="AV132" s="174"/>
      <c r="AW132" s="174"/>
      <c r="AX132" s="174"/>
      <c r="AY132" s="174"/>
      <c r="AZ132" s="174"/>
      <c r="BA132" s="174"/>
      <c r="BB132" s="174"/>
      <c r="BC132" s="174"/>
      <c r="BD132" s="174"/>
      <c r="BE132" s="174"/>
      <c r="BF132" s="174"/>
      <c r="BG132" s="174"/>
      <c r="BH132" s="174"/>
    </row>
    <row r="133" spans="1:60" ht="12.75" outlineLevel="1">
      <c r="A133" s="188">
        <v>115</v>
      </c>
      <c r="B133" s="182" t="s">
        <v>295</v>
      </c>
      <c r="C133" s="200" t="s">
        <v>419</v>
      </c>
      <c r="D133" s="184" t="s">
        <v>109</v>
      </c>
      <c r="E133" s="186">
        <v>2</v>
      </c>
      <c r="F133" s="203"/>
      <c r="G133" s="190">
        <f t="shared" si="6"/>
        <v>0</v>
      </c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</row>
    <row r="134" spans="1:60" ht="12.75" outlineLevel="1">
      <c r="A134" s="188">
        <v>116</v>
      </c>
      <c r="B134" s="182" t="s">
        <v>296</v>
      </c>
      <c r="C134" s="200" t="s">
        <v>420</v>
      </c>
      <c r="D134" s="184" t="s">
        <v>109</v>
      </c>
      <c r="E134" s="186">
        <v>3</v>
      </c>
      <c r="F134" s="203"/>
      <c r="G134" s="190">
        <f t="shared" si="6"/>
        <v>0</v>
      </c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74"/>
      <c r="AY134" s="174"/>
      <c r="AZ134" s="174"/>
      <c r="BA134" s="174"/>
      <c r="BB134" s="174"/>
      <c r="BC134" s="174"/>
      <c r="BD134" s="174"/>
      <c r="BE134" s="174"/>
      <c r="BF134" s="174"/>
      <c r="BG134" s="174"/>
      <c r="BH134" s="174"/>
    </row>
    <row r="135" spans="1:60" ht="12.75" outlineLevel="1">
      <c r="A135" s="188">
        <v>117</v>
      </c>
      <c r="B135" s="182" t="s">
        <v>297</v>
      </c>
      <c r="C135" s="200" t="s">
        <v>421</v>
      </c>
      <c r="D135" s="184" t="s">
        <v>109</v>
      </c>
      <c r="E135" s="186">
        <v>1</v>
      </c>
      <c r="F135" s="203"/>
      <c r="G135" s="190">
        <f t="shared" si="6"/>
        <v>0</v>
      </c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4"/>
      <c r="AT135" s="174"/>
      <c r="AU135" s="174"/>
      <c r="AV135" s="174"/>
      <c r="AW135" s="174"/>
      <c r="AX135" s="174"/>
      <c r="AY135" s="174"/>
      <c r="AZ135" s="174"/>
      <c r="BA135" s="174"/>
      <c r="BB135" s="174"/>
      <c r="BC135" s="174"/>
      <c r="BD135" s="174"/>
      <c r="BE135" s="174"/>
      <c r="BF135" s="174"/>
      <c r="BG135" s="174"/>
      <c r="BH135" s="174"/>
    </row>
    <row r="136" spans="1:60" ht="12.75" outlineLevel="1">
      <c r="A136" s="188">
        <v>118</v>
      </c>
      <c r="B136" s="182" t="s">
        <v>298</v>
      </c>
      <c r="C136" s="200" t="s">
        <v>422</v>
      </c>
      <c r="D136" s="184" t="s">
        <v>109</v>
      </c>
      <c r="E136" s="186">
        <v>8</v>
      </c>
      <c r="F136" s="203"/>
      <c r="G136" s="190">
        <f t="shared" si="6"/>
        <v>0</v>
      </c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4"/>
      <c r="AL136" s="174"/>
      <c r="AM136" s="174"/>
      <c r="AN136" s="174"/>
      <c r="AO136" s="174"/>
      <c r="AP136" s="174"/>
      <c r="AQ136" s="174"/>
      <c r="AR136" s="174"/>
      <c r="AS136" s="174"/>
      <c r="AT136" s="174"/>
      <c r="AU136" s="174"/>
      <c r="AV136" s="174"/>
      <c r="AW136" s="174"/>
      <c r="AX136" s="174"/>
      <c r="AY136" s="174"/>
      <c r="AZ136" s="174"/>
      <c r="BA136" s="174"/>
      <c r="BB136" s="174"/>
      <c r="BC136" s="174"/>
      <c r="BD136" s="174"/>
      <c r="BE136" s="174"/>
      <c r="BF136" s="174"/>
      <c r="BG136" s="174"/>
      <c r="BH136" s="174"/>
    </row>
    <row r="137" spans="1:60" ht="12.75" outlineLevel="1">
      <c r="A137" s="188">
        <v>119</v>
      </c>
      <c r="B137" s="182" t="s">
        <v>299</v>
      </c>
      <c r="C137" s="200" t="s">
        <v>433</v>
      </c>
      <c r="D137" s="184" t="s">
        <v>109</v>
      </c>
      <c r="E137" s="186">
        <v>1</v>
      </c>
      <c r="F137" s="203"/>
      <c r="G137" s="190">
        <f t="shared" si="6"/>
        <v>0</v>
      </c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74"/>
      <c r="AK137" s="174"/>
      <c r="AL137" s="174"/>
      <c r="AM137" s="174"/>
      <c r="AN137" s="174"/>
      <c r="AO137" s="174"/>
      <c r="AP137" s="174"/>
      <c r="AQ137" s="174"/>
      <c r="AR137" s="174"/>
      <c r="AS137" s="174"/>
      <c r="AT137" s="174"/>
      <c r="AU137" s="174"/>
      <c r="AV137" s="174"/>
      <c r="AW137" s="174"/>
      <c r="AX137" s="174"/>
      <c r="AY137" s="174"/>
      <c r="AZ137" s="174"/>
      <c r="BA137" s="174"/>
      <c r="BB137" s="174"/>
      <c r="BC137" s="174"/>
      <c r="BD137" s="174"/>
      <c r="BE137" s="174"/>
      <c r="BF137" s="174"/>
      <c r="BG137" s="174"/>
      <c r="BH137" s="174"/>
    </row>
    <row r="138" spans="1:60" ht="12.75" outlineLevel="1">
      <c r="A138" s="188">
        <v>120</v>
      </c>
      <c r="B138" s="182" t="s">
        <v>166</v>
      </c>
      <c r="C138" s="200" t="s">
        <v>406</v>
      </c>
      <c r="D138" s="184" t="s">
        <v>109</v>
      </c>
      <c r="E138" s="186">
        <v>8</v>
      </c>
      <c r="F138" s="203"/>
      <c r="G138" s="190">
        <f t="shared" si="6"/>
        <v>0</v>
      </c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  <c r="AG138" s="174"/>
      <c r="AH138" s="174"/>
      <c r="AI138" s="174"/>
      <c r="AJ138" s="174"/>
      <c r="AK138" s="174"/>
      <c r="AL138" s="174"/>
      <c r="AM138" s="174"/>
      <c r="AN138" s="174"/>
      <c r="AO138" s="174"/>
      <c r="AP138" s="174"/>
      <c r="AQ138" s="174"/>
      <c r="AR138" s="174"/>
      <c r="AS138" s="174"/>
      <c r="AT138" s="174"/>
      <c r="AU138" s="174"/>
      <c r="AV138" s="174"/>
      <c r="AW138" s="174"/>
      <c r="AX138" s="174"/>
      <c r="AY138" s="174"/>
      <c r="AZ138" s="174"/>
      <c r="BA138" s="174"/>
      <c r="BB138" s="174"/>
      <c r="BC138" s="174"/>
      <c r="BD138" s="174"/>
      <c r="BE138" s="174"/>
      <c r="BF138" s="174"/>
      <c r="BG138" s="174"/>
      <c r="BH138" s="174"/>
    </row>
    <row r="139" spans="1:60" ht="12.75" outlineLevel="1">
      <c r="A139" s="188">
        <v>121</v>
      </c>
      <c r="B139" s="182" t="s">
        <v>300</v>
      </c>
      <c r="C139" s="200" t="s">
        <v>423</v>
      </c>
      <c r="D139" s="184" t="s">
        <v>109</v>
      </c>
      <c r="E139" s="186">
        <v>2</v>
      </c>
      <c r="F139" s="203"/>
      <c r="G139" s="190">
        <f t="shared" si="6"/>
        <v>0</v>
      </c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  <c r="AC139" s="174"/>
      <c r="AD139" s="174"/>
      <c r="AE139" s="174"/>
      <c r="AF139" s="174"/>
      <c r="AG139" s="174"/>
      <c r="AH139" s="174"/>
      <c r="AI139" s="174"/>
      <c r="AJ139" s="174"/>
      <c r="AK139" s="174"/>
      <c r="AL139" s="174"/>
      <c r="AM139" s="174"/>
      <c r="AN139" s="174"/>
      <c r="AO139" s="174"/>
      <c r="AP139" s="174"/>
      <c r="AQ139" s="174"/>
      <c r="AR139" s="174"/>
      <c r="AS139" s="174"/>
      <c r="AT139" s="174"/>
      <c r="AU139" s="174"/>
      <c r="AV139" s="174"/>
      <c r="AW139" s="174"/>
      <c r="AX139" s="174"/>
      <c r="AY139" s="174"/>
      <c r="AZ139" s="174"/>
      <c r="BA139" s="174"/>
      <c r="BB139" s="174"/>
      <c r="BC139" s="174"/>
      <c r="BD139" s="174"/>
      <c r="BE139" s="174"/>
      <c r="BF139" s="174"/>
      <c r="BG139" s="174"/>
      <c r="BH139" s="174"/>
    </row>
    <row r="140" spans="1:60" ht="12.75" outlineLevel="1">
      <c r="A140" s="188">
        <v>122</v>
      </c>
      <c r="B140" s="182" t="s">
        <v>447</v>
      </c>
      <c r="C140" s="200" t="s">
        <v>448</v>
      </c>
      <c r="D140" s="184" t="s">
        <v>109</v>
      </c>
      <c r="E140" s="186">
        <v>1</v>
      </c>
      <c r="F140" s="203"/>
      <c r="G140" s="190">
        <f t="shared" si="6"/>
        <v>0</v>
      </c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4"/>
      <c r="AL140" s="174"/>
      <c r="AM140" s="174"/>
      <c r="AN140" s="174"/>
      <c r="AO140" s="174"/>
      <c r="AP140" s="174"/>
      <c r="AQ140" s="174"/>
      <c r="AR140" s="174"/>
      <c r="AS140" s="174"/>
      <c r="AT140" s="174"/>
      <c r="AU140" s="174"/>
      <c r="AV140" s="174"/>
      <c r="AW140" s="174"/>
      <c r="AX140" s="174"/>
      <c r="AY140" s="174"/>
      <c r="AZ140" s="174"/>
      <c r="BA140" s="174"/>
      <c r="BB140" s="174"/>
      <c r="BC140" s="174"/>
      <c r="BD140" s="174"/>
      <c r="BE140" s="174"/>
      <c r="BF140" s="174"/>
      <c r="BG140" s="174"/>
      <c r="BH140" s="174"/>
    </row>
    <row r="141" spans="1:60" ht="12.75" outlineLevel="1">
      <c r="A141" s="188">
        <v>123</v>
      </c>
      <c r="B141" s="182" t="s">
        <v>449</v>
      </c>
      <c r="C141" s="208" t="s">
        <v>450</v>
      </c>
      <c r="D141" s="184" t="s">
        <v>109</v>
      </c>
      <c r="E141" s="186">
        <v>14</v>
      </c>
      <c r="F141" s="203"/>
      <c r="G141" s="190">
        <f t="shared" si="6"/>
        <v>0</v>
      </c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  <c r="AC141" s="174"/>
      <c r="AD141" s="174"/>
      <c r="AE141" s="174"/>
      <c r="AF141" s="174"/>
      <c r="AG141" s="174"/>
      <c r="AH141" s="174"/>
      <c r="AI141" s="174"/>
      <c r="AJ141" s="174"/>
      <c r="AK141" s="174"/>
      <c r="AL141" s="174"/>
      <c r="AM141" s="174"/>
      <c r="AN141" s="174"/>
      <c r="AO141" s="174"/>
      <c r="AP141" s="174"/>
      <c r="AQ141" s="174"/>
      <c r="AR141" s="174"/>
      <c r="AS141" s="174"/>
      <c r="AT141" s="174"/>
      <c r="AU141" s="174"/>
      <c r="AV141" s="174"/>
      <c r="AW141" s="174"/>
      <c r="AX141" s="174"/>
      <c r="AY141" s="174"/>
      <c r="AZ141" s="174"/>
      <c r="BA141" s="174"/>
      <c r="BB141" s="174"/>
      <c r="BC141" s="174"/>
      <c r="BD141" s="174"/>
      <c r="BE141" s="174"/>
      <c r="BF141" s="174"/>
      <c r="BG141" s="174"/>
      <c r="BH141" s="174"/>
    </row>
    <row r="142" spans="1:60" ht="12.75" outlineLevel="1">
      <c r="A142" s="188">
        <v>124</v>
      </c>
      <c r="B142" s="182" t="s">
        <v>451</v>
      </c>
      <c r="C142" s="208" t="s">
        <v>452</v>
      </c>
      <c r="D142" s="184" t="s">
        <v>109</v>
      </c>
      <c r="E142" s="186">
        <v>30</v>
      </c>
      <c r="F142" s="203"/>
      <c r="G142" s="190">
        <f t="shared" si="6"/>
        <v>0</v>
      </c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74"/>
      <c r="AN142" s="174"/>
      <c r="AO142" s="174"/>
      <c r="AP142" s="174"/>
      <c r="AQ142" s="174"/>
      <c r="AR142" s="174"/>
      <c r="AS142" s="174"/>
      <c r="AT142" s="174"/>
      <c r="AU142" s="174"/>
      <c r="AV142" s="174"/>
      <c r="AW142" s="174"/>
      <c r="AX142" s="174"/>
      <c r="AY142" s="174"/>
      <c r="AZ142" s="174"/>
      <c r="BA142" s="174"/>
      <c r="BB142" s="174"/>
      <c r="BC142" s="174"/>
      <c r="BD142" s="174"/>
      <c r="BE142" s="174"/>
      <c r="BF142" s="174"/>
      <c r="BG142" s="174"/>
      <c r="BH142" s="174"/>
    </row>
    <row r="143" spans="1:60" ht="12.75" outlineLevel="1">
      <c r="A143" s="188">
        <v>125</v>
      </c>
      <c r="B143" s="182" t="s">
        <v>301</v>
      </c>
      <c r="C143" s="200" t="s">
        <v>429</v>
      </c>
      <c r="D143" s="184" t="s">
        <v>109</v>
      </c>
      <c r="E143" s="186">
        <v>12</v>
      </c>
      <c r="F143" s="203"/>
      <c r="G143" s="190">
        <f t="shared" si="6"/>
        <v>0</v>
      </c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4"/>
      <c r="AL143" s="174"/>
      <c r="AM143" s="174"/>
      <c r="AN143" s="174"/>
      <c r="AO143" s="174"/>
      <c r="AP143" s="174"/>
      <c r="AQ143" s="174"/>
      <c r="AR143" s="174"/>
      <c r="AS143" s="174"/>
      <c r="AT143" s="174"/>
      <c r="AU143" s="174"/>
      <c r="AV143" s="174"/>
      <c r="AW143" s="174"/>
      <c r="AX143" s="174"/>
      <c r="AY143" s="174"/>
      <c r="AZ143" s="174"/>
      <c r="BA143" s="174"/>
      <c r="BB143" s="174"/>
      <c r="BC143" s="174"/>
      <c r="BD143" s="174"/>
      <c r="BE143" s="174"/>
      <c r="BF143" s="174"/>
      <c r="BG143" s="174"/>
      <c r="BH143" s="174"/>
    </row>
    <row r="144" spans="1:60" ht="12.75" outlineLevel="1">
      <c r="A144" s="188">
        <v>126</v>
      </c>
      <c r="B144" s="182" t="s">
        <v>302</v>
      </c>
      <c r="C144" s="200" t="s">
        <v>424</v>
      </c>
      <c r="D144" s="184" t="s">
        <v>109</v>
      </c>
      <c r="E144" s="186">
        <v>2</v>
      </c>
      <c r="F144" s="203"/>
      <c r="G144" s="190">
        <f t="shared" si="6"/>
        <v>0</v>
      </c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  <c r="AC144" s="174"/>
      <c r="AD144" s="174"/>
      <c r="AE144" s="174"/>
      <c r="AF144" s="174"/>
      <c r="AG144" s="174"/>
      <c r="AH144" s="174"/>
      <c r="AI144" s="174"/>
      <c r="AJ144" s="174"/>
      <c r="AK144" s="174"/>
      <c r="AL144" s="174"/>
      <c r="AM144" s="174"/>
      <c r="AN144" s="174"/>
      <c r="AO144" s="174"/>
      <c r="AP144" s="174"/>
      <c r="AQ144" s="174"/>
      <c r="AR144" s="174"/>
      <c r="AS144" s="174"/>
      <c r="AT144" s="174"/>
      <c r="AU144" s="174"/>
      <c r="AV144" s="174"/>
      <c r="AW144" s="174"/>
      <c r="AX144" s="174"/>
      <c r="AY144" s="174"/>
      <c r="AZ144" s="174"/>
      <c r="BA144" s="174"/>
      <c r="BB144" s="174"/>
      <c r="BC144" s="174"/>
      <c r="BD144" s="174"/>
      <c r="BE144" s="174"/>
      <c r="BF144" s="174"/>
      <c r="BG144" s="174"/>
      <c r="BH144" s="174"/>
    </row>
    <row r="145" spans="1:60" ht="12.75" outlineLevel="1">
      <c r="A145" s="188">
        <v>127</v>
      </c>
      <c r="B145" s="182" t="s">
        <v>303</v>
      </c>
      <c r="C145" s="200" t="s">
        <v>425</v>
      </c>
      <c r="D145" s="184" t="s">
        <v>109</v>
      </c>
      <c r="E145" s="186">
        <v>3</v>
      </c>
      <c r="F145" s="203"/>
      <c r="G145" s="190">
        <f t="shared" si="6"/>
        <v>0</v>
      </c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  <c r="AC145" s="174"/>
      <c r="AD145" s="174"/>
      <c r="AE145" s="174"/>
      <c r="AF145" s="174"/>
      <c r="AG145" s="174"/>
      <c r="AH145" s="174"/>
      <c r="AI145" s="174"/>
      <c r="AJ145" s="174"/>
      <c r="AK145" s="174"/>
      <c r="AL145" s="174"/>
      <c r="AM145" s="174"/>
      <c r="AN145" s="174"/>
      <c r="AO145" s="174"/>
      <c r="AP145" s="174"/>
      <c r="AQ145" s="174"/>
      <c r="AR145" s="174"/>
      <c r="AS145" s="174"/>
      <c r="AT145" s="174"/>
      <c r="AU145" s="174"/>
      <c r="AV145" s="174"/>
      <c r="AW145" s="174"/>
      <c r="AX145" s="174"/>
      <c r="AY145" s="174"/>
      <c r="AZ145" s="174"/>
      <c r="BA145" s="174"/>
      <c r="BB145" s="174"/>
      <c r="BC145" s="174"/>
      <c r="BD145" s="174"/>
      <c r="BE145" s="174"/>
      <c r="BF145" s="174"/>
      <c r="BG145" s="174"/>
      <c r="BH145" s="174"/>
    </row>
    <row r="146" spans="1:60" ht="22.5" outlineLevel="1">
      <c r="A146" s="188">
        <v>128</v>
      </c>
      <c r="B146" s="182" t="s">
        <v>304</v>
      </c>
      <c r="C146" s="200" t="s">
        <v>426</v>
      </c>
      <c r="D146" s="184" t="s">
        <v>109</v>
      </c>
      <c r="E146" s="186">
        <v>3</v>
      </c>
      <c r="F146" s="203"/>
      <c r="G146" s="190">
        <f t="shared" si="6"/>
        <v>0</v>
      </c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  <c r="AC146" s="174"/>
      <c r="AD146" s="174"/>
      <c r="AE146" s="174"/>
      <c r="AF146" s="174"/>
      <c r="AG146" s="174"/>
      <c r="AH146" s="174"/>
      <c r="AI146" s="174"/>
      <c r="AJ146" s="174"/>
      <c r="AK146" s="174"/>
      <c r="AL146" s="174"/>
      <c r="AM146" s="174"/>
      <c r="AN146" s="174"/>
      <c r="AO146" s="174"/>
      <c r="AP146" s="174"/>
      <c r="AQ146" s="174"/>
      <c r="AR146" s="174"/>
      <c r="AS146" s="174"/>
      <c r="AT146" s="174"/>
      <c r="AU146" s="174"/>
      <c r="AV146" s="174"/>
      <c r="AW146" s="174"/>
      <c r="AX146" s="174"/>
      <c r="AY146" s="174"/>
      <c r="AZ146" s="174"/>
      <c r="BA146" s="174"/>
      <c r="BB146" s="174"/>
      <c r="BC146" s="174"/>
      <c r="BD146" s="174"/>
      <c r="BE146" s="174"/>
      <c r="BF146" s="174"/>
      <c r="BG146" s="174"/>
      <c r="BH146" s="174"/>
    </row>
    <row r="147" spans="1:60" ht="12.75" outlineLevel="1">
      <c r="A147" s="188">
        <v>129</v>
      </c>
      <c r="B147" s="182" t="s">
        <v>305</v>
      </c>
      <c r="C147" s="200" t="s">
        <v>427</v>
      </c>
      <c r="D147" s="184" t="s">
        <v>109</v>
      </c>
      <c r="E147" s="186">
        <v>10</v>
      </c>
      <c r="F147" s="203"/>
      <c r="G147" s="190">
        <f t="shared" si="6"/>
        <v>0</v>
      </c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  <c r="AC147" s="174"/>
      <c r="AD147" s="174"/>
      <c r="AE147" s="174"/>
      <c r="AF147" s="174"/>
      <c r="AG147" s="174"/>
      <c r="AH147" s="174"/>
      <c r="AI147" s="174"/>
      <c r="AJ147" s="174"/>
      <c r="AK147" s="174"/>
      <c r="AL147" s="174"/>
      <c r="AM147" s="174"/>
      <c r="AN147" s="174"/>
      <c r="AO147" s="174"/>
      <c r="AP147" s="174"/>
      <c r="AQ147" s="174"/>
      <c r="AR147" s="174"/>
      <c r="AS147" s="174"/>
      <c r="AT147" s="174"/>
      <c r="AU147" s="174"/>
      <c r="AV147" s="174"/>
      <c r="AW147" s="174"/>
      <c r="AX147" s="174"/>
      <c r="AY147" s="174"/>
      <c r="AZ147" s="174"/>
      <c r="BA147" s="174"/>
      <c r="BB147" s="174"/>
      <c r="BC147" s="174"/>
      <c r="BD147" s="174"/>
      <c r="BE147" s="174"/>
      <c r="BF147" s="174"/>
      <c r="BG147" s="174"/>
      <c r="BH147" s="174"/>
    </row>
    <row r="148" spans="1:60" ht="12.75" outlineLevel="1">
      <c r="A148" s="188">
        <v>130</v>
      </c>
      <c r="B148" s="182" t="s">
        <v>306</v>
      </c>
      <c r="C148" s="200" t="s">
        <v>307</v>
      </c>
      <c r="D148" s="184" t="s">
        <v>109</v>
      </c>
      <c r="E148" s="186">
        <v>1</v>
      </c>
      <c r="F148" s="203"/>
      <c r="G148" s="190">
        <f t="shared" si="6"/>
        <v>0</v>
      </c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  <c r="AC148" s="174"/>
      <c r="AD148" s="174"/>
      <c r="AE148" s="174"/>
      <c r="AF148" s="174"/>
      <c r="AG148" s="174"/>
      <c r="AH148" s="174"/>
      <c r="AI148" s="174"/>
      <c r="AJ148" s="174"/>
      <c r="AK148" s="174"/>
      <c r="AL148" s="174"/>
      <c r="AM148" s="174"/>
      <c r="AN148" s="174"/>
      <c r="AO148" s="174"/>
      <c r="AP148" s="174"/>
      <c r="AQ148" s="174"/>
      <c r="AR148" s="174"/>
      <c r="AS148" s="174"/>
      <c r="AT148" s="174"/>
      <c r="AU148" s="174"/>
      <c r="AV148" s="174"/>
      <c r="AW148" s="174"/>
      <c r="AX148" s="174"/>
      <c r="AY148" s="174"/>
      <c r="AZ148" s="174"/>
      <c r="BA148" s="174"/>
      <c r="BB148" s="174"/>
      <c r="BC148" s="174"/>
      <c r="BD148" s="174"/>
      <c r="BE148" s="174"/>
      <c r="BF148" s="174"/>
      <c r="BG148" s="174"/>
      <c r="BH148" s="174"/>
    </row>
    <row r="149" spans="1:60" ht="12.75" outlineLevel="1">
      <c r="A149" s="188">
        <v>131</v>
      </c>
      <c r="B149" s="182" t="s">
        <v>167</v>
      </c>
      <c r="C149" s="200" t="s">
        <v>168</v>
      </c>
      <c r="D149" s="184" t="s">
        <v>109</v>
      </c>
      <c r="E149" s="186">
        <v>1</v>
      </c>
      <c r="F149" s="203"/>
      <c r="G149" s="190">
        <f t="shared" si="6"/>
        <v>0</v>
      </c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  <c r="AC149" s="174"/>
      <c r="AD149" s="174"/>
      <c r="AE149" s="174"/>
      <c r="AF149" s="174"/>
      <c r="AG149" s="174"/>
      <c r="AH149" s="174"/>
      <c r="AI149" s="174"/>
      <c r="AJ149" s="174"/>
      <c r="AK149" s="174"/>
      <c r="AL149" s="174"/>
      <c r="AM149" s="174"/>
      <c r="AN149" s="174"/>
      <c r="AO149" s="174"/>
      <c r="AP149" s="174"/>
      <c r="AQ149" s="174"/>
      <c r="AR149" s="174"/>
      <c r="AS149" s="174"/>
      <c r="AT149" s="174"/>
      <c r="AU149" s="174"/>
      <c r="AV149" s="174"/>
      <c r="AW149" s="174"/>
      <c r="AX149" s="174"/>
      <c r="AY149" s="174"/>
      <c r="AZ149" s="174"/>
      <c r="BA149" s="174"/>
      <c r="BB149" s="174"/>
      <c r="BC149" s="174"/>
      <c r="BD149" s="174"/>
      <c r="BE149" s="174"/>
      <c r="BF149" s="174"/>
      <c r="BG149" s="174"/>
      <c r="BH149" s="174"/>
    </row>
    <row r="150" spans="1:60" ht="12.75" outlineLevel="1">
      <c r="A150" s="188">
        <v>132</v>
      </c>
      <c r="B150" s="182" t="s">
        <v>308</v>
      </c>
      <c r="C150" s="200" t="s">
        <v>309</v>
      </c>
      <c r="D150" s="184" t="s">
        <v>109</v>
      </c>
      <c r="E150" s="186">
        <v>20</v>
      </c>
      <c r="F150" s="203"/>
      <c r="G150" s="190">
        <f t="shared" si="6"/>
        <v>0</v>
      </c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4"/>
      <c r="AJ150" s="174"/>
      <c r="AK150" s="174"/>
      <c r="AL150" s="174"/>
      <c r="AM150" s="174"/>
      <c r="AN150" s="174"/>
      <c r="AO150" s="174"/>
      <c r="AP150" s="174"/>
      <c r="AQ150" s="174"/>
      <c r="AR150" s="174"/>
      <c r="AS150" s="174"/>
      <c r="AT150" s="174"/>
      <c r="AU150" s="174"/>
      <c r="AV150" s="174"/>
      <c r="AW150" s="174"/>
      <c r="AX150" s="174"/>
      <c r="AY150" s="174"/>
      <c r="AZ150" s="174"/>
      <c r="BA150" s="174"/>
      <c r="BB150" s="174"/>
      <c r="BC150" s="174"/>
      <c r="BD150" s="174"/>
      <c r="BE150" s="174"/>
      <c r="BF150" s="174"/>
      <c r="BG150" s="174"/>
      <c r="BH150" s="174"/>
    </row>
    <row r="151" spans="1:60" ht="12.75" outlineLevel="1">
      <c r="A151" s="188">
        <v>133</v>
      </c>
      <c r="B151" s="182" t="s">
        <v>169</v>
      </c>
      <c r="C151" s="200" t="s">
        <v>170</v>
      </c>
      <c r="D151" s="184" t="s">
        <v>109</v>
      </c>
      <c r="E151" s="186">
        <v>1</v>
      </c>
      <c r="F151" s="203"/>
      <c r="G151" s="190">
        <f t="shared" si="6"/>
        <v>0</v>
      </c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  <c r="AC151" s="174"/>
      <c r="AD151" s="174"/>
      <c r="AE151" s="174"/>
      <c r="AF151" s="174"/>
      <c r="AG151" s="174"/>
      <c r="AH151" s="174"/>
      <c r="AI151" s="174"/>
      <c r="AJ151" s="174"/>
      <c r="AK151" s="174"/>
      <c r="AL151" s="174"/>
      <c r="AM151" s="174"/>
      <c r="AN151" s="174"/>
      <c r="AO151" s="174"/>
      <c r="AP151" s="174"/>
      <c r="AQ151" s="174"/>
      <c r="AR151" s="174"/>
      <c r="AS151" s="174"/>
      <c r="AT151" s="174"/>
      <c r="AU151" s="174"/>
      <c r="AV151" s="174"/>
      <c r="AW151" s="174"/>
      <c r="AX151" s="174"/>
      <c r="AY151" s="174"/>
      <c r="AZ151" s="174"/>
      <c r="BA151" s="174"/>
      <c r="BB151" s="174"/>
      <c r="BC151" s="174"/>
      <c r="BD151" s="174"/>
      <c r="BE151" s="174"/>
      <c r="BF151" s="174"/>
      <c r="BG151" s="174"/>
      <c r="BH151" s="174"/>
    </row>
    <row r="152" spans="1:60" ht="12.75" outlineLevel="1">
      <c r="A152" s="188">
        <v>134</v>
      </c>
      <c r="B152" s="182" t="s">
        <v>310</v>
      </c>
      <c r="C152" s="200" t="s">
        <v>430</v>
      </c>
      <c r="D152" s="184" t="s">
        <v>109</v>
      </c>
      <c r="E152" s="186">
        <v>2</v>
      </c>
      <c r="F152" s="203"/>
      <c r="G152" s="190">
        <f t="shared" si="6"/>
        <v>0</v>
      </c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74"/>
      <c r="AJ152" s="174"/>
      <c r="AK152" s="174"/>
      <c r="AL152" s="174"/>
      <c r="AM152" s="174"/>
      <c r="AN152" s="174"/>
      <c r="AO152" s="174"/>
      <c r="AP152" s="174"/>
      <c r="AQ152" s="174"/>
      <c r="AR152" s="174"/>
      <c r="AS152" s="174"/>
      <c r="AT152" s="174"/>
      <c r="AU152" s="174"/>
      <c r="AV152" s="174"/>
      <c r="AW152" s="174"/>
      <c r="AX152" s="174"/>
      <c r="AY152" s="174"/>
      <c r="AZ152" s="174"/>
      <c r="BA152" s="174"/>
      <c r="BB152" s="174"/>
      <c r="BC152" s="174"/>
      <c r="BD152" s="174"/>
      <c r="BE152" s="174"/>
      <c r="BF152" s="174"/>
      <c r="BG152" s="174"/>
      <c r="BH152" s="174"/>
    </row>
    <row r="153" spans="1:60" ht="12.75" outlineLevel="1">
      <c r="A153" s="188">
        <v>135</v>
      </c>
      <c r="B153" s="182" t="s">
        <v>180</v>
      </c>
      <c r="C153" s="200" t="s">
        <v>181</v>
      </c>
      <c r="D153" s="184" t="s">
        <v>109</v>
      </c>
      <c r="E153" s="186">
        <v>1</v>
      </c>
      <c r="F153" s="203"/>
      <c r="G153" s="190">
        <f t="shared" si="6"/>
        <v>0</v>
      </c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  <c r="AJ153" s="174"/>
      <c r="AK153" s="174"/>
      <c r="AL153" s="174"/>
      <c r="AM153" s="174"/>
      <c r="AN153" s="174"/>
      <c r="AO153" s="174"/>
      <c r="AP153" s="174"/>
      <c r="AQ153" s="174"/>
      <c r="AR153" s="174"/>
      <c r="AS153" s="174"/>
      <c r="AT153" s="174"/>
      <c r="AU153" s="174"/>
      <c r="AV153" s="174"/>
      <c r="AW153" s="174"/>
      <c r="AX153" s="174"/>
      <c r="AY153" s="174"/>
      <c r="AZ153" s="174"/>
      <c r="BA153" s="174"/>
      <c r="BB153" s="174"/>
      <c r="BC153" s="174"/>
      <c r="BD153" s="174"/>
      <c r="BE153" s="174"/>
      <c r="BF153" s="174"/>
      <c r="BG153" s="174"/>
      <c r="BH153" s="174"/>
    </row>
    <row r="154" spans="1:60" ht="12.75" outlineLevel="1">
      <c r="A154" s="188">
        <v>136</v>
      </c>
      <c r="B154" s="182" t="s">
        <v>311</v>
      </c>
      <c r="C154" s="200" t="s">
        <v>312</v>
      </c>
      <c r="D154" s="184" t="s">
        <v>127</v>
      </c>
      <c r="E154" s="186">
        <f>SUM(G114:G153)/100</f>
        <v>0</v>
      </c>
      <c r="F154" s="203"/>
      <c r="G154" s="190">
        <f t="shared" si="6"/>
        <v>0</v>
      </c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74"/>
      <c r="AL154" s="174"/>
      <c r="AM154" s="174"/>
      <c r="AN154" s="174"/>
      <c r="AO154" s="174"/>
      <c r="AP154" s="174"/>
      <c r="AQ154" s="174"/>
      <c r="AR154" s="174"/>
      <c r="AS154" s="174"/>
      <c r="AT154" s="174"/>
      <c r="AU154" s="174"/>
      <c r="AV154" s="174"/>
      <c r="AW154" s="174"/>
      <c r="AX154" s="174"/>
      <c r="AY154" s="174"/>
      <c r="AZ154" s="174"/>
      <c r="BA154" s="174"/>
      <c r="BB154" s="174"/>
      <c r="BC154" s="174"/>
      <c r="BD154" s="174"/>
      <c r="BE154" s="174"/>
      <c r="BF154" s="174"/>
      <c r="BG154" s="174"/>
      <c r="BH154" s="174"/>
    </row>
    <row r="155" spans="1:7" ht="12.75">
      <c r="A155" s="189" t="s">
        <v>103</v>
      </c>
      <c r="B155" s="183" t="s">
        <v>90</v>
      </c>
      <c r="C155" s="201" t="s">
        <v>91</v>
      </c>
      <c r="D155" s="185"/>
      <c r="E155" s="187"/>
      <c r="F155" s="253">
        <f>SUM(G156:G171)</f>
        <v>0</v>
      </c>
      <c r="G155" s="254"/>
    </row>
    <row r="156" spans="1:60" ht="12.75" outlineLevel="1">
      <c r="A156" s="188">
        <v>137</v>
      </c>
      <c r="B156" s="182" t="s">
        <v>453</v>
      </c>
      <c r="C156" s="200" t="s">
        <v>454</v>
      </c>
      <c r="D156" s="184" t="s">
        <v>109</v>
      </c>
      <c r="E156" s="186">
        <v>1</v>
      </c>
      <c r="F156" s="203"/>
      <c r="G156" s="190">
        <f aca="true" t="shared" si="7" ref="G156:G171">E156*F156</f>
        <v>0</v>
      </c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174"/>
      <c r="AL156" s="174"/>
      <c r="AM156" s="174"/>
      <c r="AN156" s="174"/>
      <c r="AO156" s="174"/>
      <c r="AP156" s="174"/>
      <c r="AQ156" s="174"/>
      <c r="AR156" s="174"/>
      <c r="AS156" s="174"/>
      <c r="AT156" s="174"/>
      <c r="AU156" s="174"/>
      <c r="AV156" s="174"/>
      <c r="AW156" s="174"/>
      <c r="AX156" s="174"/>
      <c r="AY156" s="174"/>
      <c r="AZ156" s="174"/>
      <c r="BA156" s="174"/>
      <c r="BB156" s="174"/>
      <c r="BC156" s="174"/>
      <c r="BD156" s="174"/>
      <c r="BE156" s="174"/>
      <c r="BF156" s="174"/>
      <c r="BG156" s="174"/>
      <c r="BH156" s="174"/>
    </row>
    <row r="157" spans="1:60" ht="12.75" outlineLevel="1">
      <c r="A157" s="188">
        <v>138</v>
      </c>
      <c r="B157" s="182" t="s">
        <v>313</v>
      </c>
      <c r="C157" s="200" t="s">
        <v>434</v>
      </c>
      <c r="D157" s="184" t="s">
        <v>109</v>
      </c>
      <c r="E157" s="186">
        <v>4</v>
      </c>
      <c r="F157" s="203"/>
      <c r="G157" s="190">
        <f aca="true" t="shared" si="8" ref="G157">E157*F157</f>
        <v>0</v>
      </c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174"/>
      <c r="AJ157" s="174"/>
      <c r="AK157" s="174"/>
      <c r="AL157" s="174"/>
      <c r="AM157" s="174"/>
      <c r="AN157" s="174"/>
      <c r="AO157" s="174"/>
      <c r="AP157" s="174"/>
      <c r="AQ157" s="174"/>
      <c r="AR157" s="174"/>
      <c r="AS157" s="174"/>
      <c r="AT157" s="174"/>
      <c r="AU157" s="174"/>
      <c r="AV157" s="174"/>
      <c r="AW157" s="174"/>
      <c r="AX157" s="174"/>
      <c r="AY157" s="174"/>
      <c r="AZ157" s="174"/>
      <c r="BA157" s="174"/>
      <c r="BB157" s="174"/>
      <c r="BC157" s="174"/>
      <c r="BD157" s="174"/>
      <c r="BE157" s="174"/>
      <c r="BF157" s="174"/>
      <c r="BG157" s="174"/>
      <c r="BH157" s="174"/>
    </row>
    <row r="158" spans="1:60" ht="12.75" outlineLevel="1">
      <c r="A158" s="188">
        <v>139</v>
      </c>
      <c r="B158" s="182" t="s">
        <v>314</v>
      </c>
      <c r="C158" s="200" t="s">
        <v>435</v>
      </c>
      <c r="D158" s="184" t="s">
        <v>109</v>
      </c>
      <c r="E158" s="186">
        <v>4</v>
      </c>
      <c r="F158" s="203"/>
      <c r="G158" s="190">
        <f t="shared" si="7"/>
        <v>0</v>
      </c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  <c r="AC158" s="174"/>
      <c r="AD158" s="174"/>
      <c r="AE158" s="174"/>
      <c r="AF158" s="174"/>
      <c r="AG158" s="174"/>
      <c r="AH158" s="174"/>
      <c r="AI158" s="174"/>
      <c r="AJ158" s="174"/>
      <c r="AK158" s="174"/>
      <c r="AL158" s="174"/>
      <c r="AM158" s="174"/>
      <c r="AN158" s="174"/>
      <c r="AO158" s="174"/>
      <c r="AP158" s="174"/>
      <c r="AQ158" s="174"/>
      <c r="AR158" s="174"/>
      <c r="AS158" s="174"/>
      <c r="AT158" s="174"/>
      <c r="AU158" s="174"/>
      <c r="AV158" s="174"/>
      <c r="AW158" s="174"/>
      <c r="AX158" s="174"/>
      <c r="AY158" s="174"/>
      <c r="AZ158" s="174"/>
      <c r="BA158" s="174"/>
      <c r="BB158" s="174"/>
      <c r="BC158" s="174"/>
      <c r="BD158" s="174"/>
      <c r="BE158" s="174"/>
      <c r="BF158" s="174"/>
      <c r="BG158" s="174"/>
      <c r="BH158" s="174"/>
    </row>
    <row r="159" spans="1:60" ht="12.75" outlineLevel="1">
      <c r="A159" s="188">
        <v>140</v>
      </c>
      <c r="B159" s="182" t="s">
        <v>315</v>
      </c>
      <c r="C159" s="200" t="s">
        <v>436</v>
      </c>
      <c r="D159" s="184" t="s">
        <v>109</v>
      </c>
      <c r="E159" s="186">
        <v>4</v>
      </c>
      <c r="F159" s="203"/>
      <c r="G159" s="190">
        <f t="shared" si="7"/>
        <v>0</v>
      </c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  <c r="AC159" s="174"/>
      <c r="AD159" s="174"/>
      <c r="AE159" s="174"/>
      <c r="AF159" s="174"/>
      <c r="AG159" s="174"/>
      <c r="AH159" s="174"/>
      <c r="AI159" s="174"/>
      <c r="AJ159" s="174"/>
      <c r="AK159" s="174"/>
      <c r="AL159" s="174"/>
      <c r="AM159" s="174"/>
      <c r="AN159" s="174"/>
      <c r="AO159" s="174"/>
      <c r="AP159" s="174"/>
      <c r="AQ159" s="174"/>
      <c r="AR159" s="174"/>
      <c r="AS159" s="174"/>
      <c r="AT159" s="174"/>
      <c r="AU159" s="174"/>
      <c r="AV159" s="174"/>
      <c r="AW159" s="174"/>
      <c r="AX159" s="174"/>
      <c r="AY159" s="174"/>
      <c r="AZ159" s="174"/>
      <c r="BA159" s="174"/>
      <c r="BB159" s="174"/>
      <c r="BC159" s="174"/>
      <c r="BD159" s="174"/>
      <c r="BE159" s="174"/>
      <c r="BF159" s="174"/>
      <c r="BG159" s="174"/>
      <c r="BH159" s="174"/>
    </row>
    <row r="160" spans="1:60" ht="12.75" outlineLevel="1">
      <c r="A160" s="188">
        <v>141</v>
      </c>
      <c r="B160" s="182" t="s">
        <v>316</v>
      </c>
      <c r="C160" s="200" t="s">
        <v>437</v>
      </c>
      <c r="D160" s="184" t="s">
        <v>109</v>
      </c>
      <c r="E160" s="186">
        <v>1</v>
      </c>
      <c r="F160" s="203"/>
      <c r="G160" s="190">
        <f t="shared" si="7"/>
        <v>0</v>
      </c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  <c r="AB160" s="174"/>
      <c r="AC160" s="174"/>
      <c r="AD160" s="174"/>
      <c r="AE160" s="174"/>
      <c r="AF160" s="174"/>
      <c r="AG160" s="174"/>
      <c r="AH160" s="174"/>
      <c r="AI160" s="174"/>
      <c r="AJ160" s="174"/>
      <c r="AK160" s="174"/>
      <c r="AL160" s="174"/>
      <c r="AM160" s="174"/>
      <c r="AN160" s="174"/>
      <c r="AO160" s="174"/>
      <c r="AP160" s="174"/>
      <c r="AQ160" s="174"/>
      <c r="AR160" s="174"/>
      <c r="AS160" s="174"/>
      <c r="AT160" s="174"/>
      <c r="AU160" s="174"/>
      <c r="AV160" s="174"/>
      <c r="AW160" s="174"/>
      <c r="AX160" s="174"/>
      <c r="AY160" s="174"/>
      <c r="AZ160" s="174"/>
      <c r="BA160" s="174"/>
      <c r="BB160" s="174"/>
      <c r="BC160" s="174"/>
      <c r="BD160" s="174"/>
      <c r="BE160" s="174"/>
      <c r="BF160" s="174"/>
      <c r="BG160" s="174"/>
      <c r="BH160" s="174"/>
    </row>
    <row r="161" spans="1:60" ht="12.75" outlineLevel="1">
      <c r="A161" s="188">
        <v>142</v>
      </c>
      <c r="B161" s="182" t="s">
        <v>317</v>
      </c>
      <c r="C161" s="200" t="s">
        <v>438</v>
      </c>
      <c r="D161" s="184" t="s">
        <v>109</v>
      </c>
      <c r="E161" s="186">
        <v>1</v>
      </c>
      <c r="F161" s="203"/>
      <c r="G161" s="190">
        <f t="shared" si="7"/>
        <v>0</v>
      </c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  <c r="AC161" s="174"/>
      <c r="AD161" s="174"/>
      <c r="AE161" s="174"/>
      <c r="AF161" s="174"/>
      <c r="AG161" s="174"/>
      <c r="AH161" s="174"/>
      <c r="AI161" s="174"/>
      <c r="AJ161" s="174"/>
      <c r="AK161" s="174"/>
      <c r="AL161" s="174"/>
      <c r="AM161" s="174"/>
      <c r="AN161" s="174"/>
      <c r="AO161" s="174"/>
      <c r="AP161" s="174"/>
      <c r="AQ161" s="174"/>
      <c r="AR161" s="174"/>
      <c r="AS161" s="174"/>
      <c r="AT161" s="174"/>
      <c r="AU161" s="174"/>
      <c r="AV161" s="174"/>
      <c r="AW161" s="174"/>
      <c r="AX161" s="174"/>
      <c r="AY161" s="174"/>
      <c r="AZ161" s="174"/>
      <c r="BA161" s="174"/>
      <c r="BB161" s="174"/>
      <c r="BC161" s="174"/>
      <c r="BD161" s="174"/>
      <c r="BE161" s="174"/>
      <c r="BF161" s="174"/>
      <c r="BG161" s="174"/>
      <c r="BH161" s="174"/>
    </row>
    <row r="162" spans="1:60" ht="12.75" outlineLevel="1">
      <c r="A162" s="188">
        <v>143</v>
      </c>
      <c r="B162" s="182" t="s">
        <v>318</v>
      </c>
      <c r="C162" s="200" t="s">
        <v>319</v>
      </c>
      <c r="D162" s="184" t="s">
        <v>109</v>
      </c>
      <c r="E162" s="186">
        <v>13</v>
      </c>
      <c r="F162" s="203"/>
      <c r="G162" s="190">
        <f t="shared" si="7"/>
        <v>0</v>
      </c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  <c r="AB162" s="174"/>
      <c r="AC162" s="174"/>
      <c r="AD162" s="174"/>
      <c r="AE162" s="174"/>
      <c r="AF162" s="174"/>
      <c r="AG162" s="174"/>
      <c r="AH162" s="174"/>
      <c r="AI162" s="174"/>
      <c r="AJ162" s="174"/>
      <c r="AK162" s="174"/>
      <c r="AL162" s="174"/>
      <c r="AM162" s="174"/>
      <c r="AN162" s="174"/>
      <c r="AO162" s="174"/>
      <c r="AP162" s="174"/>
      <c r="AQ162" s="174"/>
      <c r="AR162" s="174"/>
      <c r="AS162" s="174"/>
      <c r="AT162" s="174"/>
      <c r="AU162" s="174"/>
      <c r="AV162" s="174"/>
      <c r="AW162" s="174"/>
      <c r="AX162" s="174"/>
      <c r="AY162" s="174"/>
      <c r="AZ162" s="174"/>
      <c r="BA162" s="174"/>
      <c r="BB162" s="174"/>
      <c r="BC162" s="174"/>
      <c r="BD162" s="174"/>
      <c r="BE162" s="174"/>
      <c r="BF162" s="174"/>
      <c r="BG162" s="174"/>
      <c r="BH162" s="174"/>
    </row>
    <row r="163" spans="1:60" ht="12.75" outlineLevel="1">
      <c r="A163" s="188">
        <v>144</v>
      </c>
      <c r="B163" s="182" t="s">
        <v>320</v>
      </c>
      <c r="C163" s="200" t="s">
        <v>321</v>
      </c>
      <c r="D163" s="184" t="s">
        <v>109</v>
      </c>
      <c r="E163" s="186">
        <v>2</v>
      </c>
      <c r="F163" s="203"/>
      <c r="G163" s="190">
        <f t="shared" si="7"/>
        <v>0</v>
      </c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  <c r="AC163" s="174"/>
      <c r="AD163" s="174"/>
      <c r="AE163" s="174"/>
      <c r="AF163" s="174"/>
      <c r="AG163" s="174"/>
      <c r="AH163" s="174"/>
      <c r="AI163" s="174"/>
      <c r="AJ163" s="174"/>
      <c r="AK163" s="174"/>
      <c r="AL163" s="174"/>
      <c r="AM163" s="174"/>
      <c r="AN163" s="174"/>
      <c r="AO163" s="174"/>
      <c r="AP163" s="174"/>
      <c r="AQ163" s="174"/>
      <c r="AR163" s="174"/>
      <c r="AS163" s="174"/>
      <c r="AT163" s="174"/>
      <c r="AU163" s="174"/>
      <c r="AV163" s="174"/>
      <c r="AW163" s="174"/>
      <c r="AX163" s="174"/>
      <c r="AY163" s="174"/>
      <c r="AZ163" s="174"/>
      <c r="BA163" s="174"/>
      <c r="BB163" s="174"/>
      <c r="BC163" s="174"/>
      <c r="BD163" s="174"/>
      <c r="BE163" s="174"/>
      <c r="BF163" s="174"/>
      <c r="BG163" s="174"/>
      <c r="BH163" s="174"/>
    </row>
    <row r="164" spans="1:60" ht="12.75" outlineLevel="1">
      <c r="A164" s="188">
        <v>145</v>
      </c>
      <c r="B164" s="182" t="s">
        <v>322</v>
      </c>
      <c r="C164" s="200" t="s">
        <v>323</v>
      </c>
      <c r="D164" s="184" t="s">
        <v>109</v>
      </c>
      <c r="E164" s="186">
        <v>4</v>
      </c>
      <c r="F164" s="203"/>
      <c r="G164" s="190">
        <f t="shared" si="7"/>
        <v>0</v>
      </c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  <c r="AC164" s="174"/>
      <c r="AD164" s="174"/>
      <c r="AE164" s="174"/>
      <c r="AF164" s="174"/>
      <c r="AG164" s="174"/>
      <c r="AH164" s="174"/>
      <c r="AI164" s="174"/>
      <c r="AJ164" s="174"/>
      <c r="AK164" s="174"/>
      <c r="AL164" s="174"/>
      <c r="AM164" s="174"/>
      <c r="AN164" s="174"/>
      <c r="AO164" s="174"/>
      <c r="AP164" s="174"/>
      <c r="AQ164" s="174"/>
      <c r="AR164" s="174"/>
      <c r="AS164" s="174"/>
      <c r="AT164" s="174"/>
      <c r="AU164" s="174"/>
      <c r="AV164" s="174"/>
      <c r="AW164" s="174"/>
      <c r="AX164" s="174"/>
      <c r="AY164" s="174"/>
      <c r="AZ164" s="174"/>
      <c r="BA164" s="174"/>
      <c r="BB164" s="174"/>
      <c r="BC164" s="174"/>
      <c r="BD164" s="174"/>
      <c r="BE164" s="174"/>
      <c r="BF164" s="174"/>
      <c r="BG164" s="174"/>
      <c r="BH164" s="174"/>
    </row>
    <row r="165" spans="1:60" ht="12.75" outlineLevel="1">
      <c r="A165" s="188">
        <v>146</v>
      </c>
      <c r="B165" s="182" t="s">
        <v>324</v>
      </c>
      <c r="C165" s="200" t="s">
        <v>325</v>
      </c>
      <c r="D165" s="184" t="s">
        <v>109</v>
      </c>
      <c r="E165" s="186">
        <v>5</v>
      </c>
      <c r="F165" s="203"/>
      <c r="G165" s="190">
        <f t="shared" si="7"/>
        <v>0</v>
      </c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  <c r="AC165" s="174"/>
      <c r="AD165" s="174"/>
      <c r="AE165" s="174"/>
      <c r="AF165" s="174"/>
      <c r="AG165" s="174"/>
      <c r="AH165" s="174"/>
      <c r="AI165" s="174"/>
      <c r="AJ165" s="174"/>
      <c r="AK165" s="174"/>
      <c r="AL165" s="174"/>
      <c r="AM165" s="174"/>
      <c r="AN165" s="174"/>
      <c r="AO165" s="174"/>
      <c r="AP165" s="174"/>
      <c r="AQ165" s="174"/>
      <c r="AR165" s="174"/>
      <c r="AS165" s="174"/>
      <c r="AT165" s="174"/>
      <c r="AU165" s="174"/>
      <c r="AV165" s="174"/>
      <c r="AW165" s="174"/>
      <c r="AX165" s="174"/>
      <c r="AY165" s="174"/>
      <c r="AZ165" s="174"/>
      <c r="BA165" s="174"/>
      <c r="BB165" s="174"/>
      <c r="BC165" s="174"/>
      <c r="BD165" s="174"/>
      <c r="BE165" s="174"/>
      <c r="BF165" s="174"/>
      <c r="BG165" s="174"/>
      <c r="BH165" s="174"/>
    </row>
    <row r="166" spans="1:60" ht="12.75" outlineLevel="1">
      <c r="A166" s="188">
        <v>147</v>
      </c>
      <c r="B166" s="182" t="s">
        <v>326</v>
      </c>
      <c r="C166" s="200" t="s">
        <v>327</v>
      </c>
      <c r="D166" s="184" t="s">
        <v>109</v>
      </c>
      <c r="E166" s="186">
        <v>5</v>
      </c>
      <c r="F166" s="203"/>
      <c r="G166" s="190">
        <f t="shared" si="7"/>
        <v>0</v>
      </c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  <c r="AC166" s="174"/>
      <c r="AD166" s="174"/>
      <c r="AE166" s="174"/>
      <c r="AF166" s="174"/>
      <c r="AG166" s="174"/>
      <c r="AH166" s="174"/>
      <c r="AI166" s="174"/>
      <c r="AJ166" s="174"/>
      <c r="AK166" s="174"/>
      <c r="AL166" s="174"/>
      <c r="AM166" s="174"/>
      <c r="AN166" s="174"/>
      <c r="AO166" s="174"/>
      <c r="AP166" s="174"/>
      <c r="AQ166" s="174"/>
      <c r="AR166" s="174"/>
      <c r="AS166" s="174"/>
      <c r="AT166" s="174"/>
      <c r="AU166" s="174"/>
      <c r="AV166" s="174"/>
      <c r="AW166" s="174"/>
      <c r="AX166" s="174"/>
      <c r="AY166" s="174"/>
      <c r="AZ166" s="174"/>
      <c r="BA166" s="174"/>
      <c r="BB166" s="174"/>
      <c r="BC166" s="174"/>
      <c r="BD166" s="174"/>
      <c r="BE166" s="174"/>
      <c r="BF166" s="174"/>
      <c r="BG166" s="174"/>
      <c r="BH166" s="174"/>
    </row>
    <row r="167" spans="1:60" ht="12.75" outlineLevel="1">
      <c r="A167" s="188">
        <v>148</v>
      </c>
      <c r="B167" s="182" t="s">
        <v>328</v>
      </c>
      <c r="C167" s="200" t="s">
        <v>329</v>
      </c>
      <c r="D167" s="184" t="s">
        <v>109</v>
      </c>
      <c r="E167" s="186">
        <v>1</v>
      </c>
      <c r="F167" s="203"/>
      <c r="G167" s="190">
        <f t="shared" si="7"/>
        <v>0</v>
      </c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  <c r="AC167" s="174"/>
      <c r="AD167" s="174"/>
      <c r="AE167" s="174"/>
      <c r="AF167" s="174"/>
      <c r="AG167" s="174"/>
      <c r="AH167" s="174"/>
      <c r="AI167" s="174"/>
      <c r="AJ167" s="174"/>
      <c r="AK167" s="174"/>
      <c r="AL167" s="174"/>
      <c r="AM167" s="174"/>
      <c r="AN167" s="174"/>
      <c r="AO167" s="174"/>
      <c r="AP167" s="174"/>
      <c r="AQ167" s="174"/>
      <c r="AR167" s="174"/>
      <c r="AS167" s="174"/>
      <c r="AT167" s="174"/>
      <c r="AU167" s="174"/>
      <c r="AV167" s="174"/>
      <c r="AW167" s="174"/>
      <c r="AX167" s="174"/>
      <c r="AY167" s="174"/>
      <c r="AZ167" s="174"/>
      <c r="BA167" s="174"/>
      <c r="BB167" s="174"/>
      <c r="BC167" s="174"/>
      <c r="BD167" s="174"/>
      <c r="BE167" s="174"/>
      <c r="BF167" s="174"/>
      <c r="BG167" s="174"/>
      <c r="BH167" s="174"/>
    </row>
    <row r="168" spans="1:60" ht="12.75" outlineLevel="1">
      <c r="A168" s="188">
        <v>149</v>
      </c>
      <c r="B168" s="182" t="s">
        <v>330</v>
      </c>
      <c r="C168" s="200" t="s">
        <v>331</v>
      </c>
      <c r="D168" s="184" t="s">
        <v>109</v>
      </c>
      <c r="E168" s="186">
        <v>1</v>
      </c>
      <c r="F168" s="203"/>
      <c r="G168" s="190">
        <f t="shared" si="7"/>
        <v>0</v>
      </c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  <c r="AC168" s="174"/>
      <c r="AD168" s="174"/>
      <c r="AE168" s="174"/>
      <c r="AF168" s="174"/>
      <c r="AG168" s="174"/>
      <c r="AH168" s="174"/>
      <c r="AI168" s="174"/>
      <c r="AJ168" s="174"/>
      <c r="AK168" s="174"/>
      <c r="AL168" s="174"/>
      <c r="AM168" s="174"/>
      <c r="AN168" s="174"/>
      <c r="AO168" s="174"/>
      <c r="AP168" s="174"/>
      <c r="AQ168" s="174"/>
      <c r="AR168" s="174"/>
      <c r="AS168" s="174"/>
      <c r="AT168" s="174"/>
      <c r="AU168" s="174"/>
      <c r="AV168" s="174"/>
      <c r="AW168" s="174"/>
      <c r="AX168" s="174"/>
      <c r="AY168" s="174"/>
      <c r="AZ168" s="174"/>
      <c r="BA168" s="174"/>
      <c r="BB168" s="174"/>
      <c r="BC168" s="174"/>
      <c r="BD168" s="174"/>
      <c r="BE168" s="174"/>
      <c r="BF168" s="174"/>
      <c r="BG168" s="174"/>
      <c r="BH168" s="174"/>
    </row>
    <row r="169" spans="1:60" ht="12.75" outlineLevel="1">
      <c r="A169" s="188">
        <v>150</v>
      </c>
      <c r="B169" s="182" t="s">
        <v>332</v>
      </c>
      <c r="C169" s="200" t="s">
        <v>333</v>
      </c>
      <c r="D169" s="184" t="s">
        <v>114</v>
      </c>
      <c r="E169" s="186">
        <v>223.42</v>
      </c>
      <c r="F169" s="203"/>
      <c r="G169" s="190">
        <f t="shared" si="7"/>
        <v>0</v>
      </c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  <c r="AC169" s="174"/>
      <c r="AD169" s="174"/>
      <c r="AE169" s="174"/>
      <c r="AF169" s="174"/>
      <c r="AG169" s="174"/>
      <c r="AH169" s="174"/>
      <c r="AI169" s="174"/>
      <c r="AJ169" s="174"/>
      <c r="AK169" s="174"/>
      <c r="AL169" s="174"/>
      <c r="AM169" s="174"/>
      <c r="AN169" s="174"/>
      <c r="AO169" s="174"/>
      <c r="AP169" s="174"/>
      <c r="AQ169" s="174"/>
      <c r="AR169" s="174"/>
      <c r="AS169" s="174"/>
      <c r="AT169" s="174"/>
      <c r="AU169" s="174"/>
      <c r="AV169" s="174"/>
      <c r="AW169" s="174"/>
      <c r="AX169" s="174"/>
      <c r="AY169" s="174"/>
      <c r="AZ169" s="174"/>
      <c r="BA169" s="174"/>
      <c r="BB169" s="174"/>
      <c r="BC169" s="174"/>
      <c r="BD169" s="174"/>
      <c r="BE169" s="174"/>
      <c r="BF169" s="174"/>
      <c r="BG169" s="174"/>
      <c r="BH169" s="174"/>
    </row>
    <row r="170" spans="1:60" ht="12.75" outlineLevel="1">
      <c r="A170" s="188">
        <v>151</v>
      </c>
      <c r="B170" s="182" t="s">
        <v>334</v>
      </c>
      <c r="C170" s="200" t="s">
        <v>335</v>
      </c>
      <c r="D170" s="184" t="s">
        <v>336</v>
      </c>
      <c r="E170" s="186">
        <v>10</v>
      </c>
      <c r="F170" s="203"/>
      <c r="G170" s="190">
        <f t="shared" si="7"/>
        <v>0</v>
      </c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74"/>
      <c r="AC170" s="174"/>
      <c r="AD170" s="174"/>
      <c r="AE170" s="174"/>
      <c r="AF170" s="174"/>
      <c r="AG170" s="174"/>
      <c r="AH170" s="174"/>
      <c r="AI170" s="174"/>
      <c r="AJ170" s="174"/>
      <c r="AK170" s="174"/>
      <c r="AL170" s="174"/>
      <c r="AM170" s="174"/>
      <c r="AN170" s="174"/>
      <c r="AO170" s="174"/>
      <c r="AP170" s="174"/>
      <c r="AQ170" s="174"/>
      <c r="AR170" s="174"/>
      <c r="AS170" s="174"/>
      <c r="AT170" s="174"/>
      <c r="AU170" s="174"/>
      <c r="AV170" s="174"/>
      <c r="AW170" s="174"/>
      <c r="AX170" s="174"/>
      <c r="AY170" s="174"/>
      <c r="AZ170" s="174"/>
      <c r="BA170" s="174"/>
      <c r="BB170" s="174"/>
      <c r="BC170" s="174"/>
      <c r="BD170" s="174"/>
      <c r="BE170" s="174"/>
      <c r="BF170" s="174"/>
      <c r="BG170" s="174"/>
      <c r="BH170" s="174"/>
    </row>
    <row r="171" spans="1:60" ht="12.75" outlineLevel="1">
      <c r="A171" s="188">
        <v>152</v>
      </c>
      <c r="B171" s="182" t="s">
        <v>337</v>
      </c>
      <c r="C171" s="200" t="s">
        <v>338</v>
      </c>
      <c r="D171" s="184" t="s">
        <v>127</v>
      </c>
      <c r="E171" s="186">
        <f>SUM(G156:G170)/100</f>
        <v>0</v>
      </c>
      <c r="F171" s="203"/>
      <c r="G171" s="190">
        <f t="shared" si="7"/>
        <v>0</v>
      </c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  <c r="AC171" s="174"/>
      <c r="AD171" s="174"/>
      <c r="AE171" s="174"/>
      <c r="AF171" s="174"/>
      <c r="AG171" s="174"/>
      <c r="AH171" s="174"/>
      <c r="AI171" s="174"/>
      <c r="AJ171" s="174"/>
      <c r="AK171" s="174"/>
      <c r="AL171" s="174"/>
      <c r="AM171" s="174"/>
      <c r="AN171" s="174"/>
      <c r="AO171" s="174"/>
      <c r="AP171" s="174"/>
      <c r="AQ171" s="174"/>
      <c r="AR171" s="174"/>
      <c r="AS171" s="174"/>
      <c r="AT171" s="174"/>
      <c r="AU171" s="174"/>
      <c r="AV171" s="174"/>
      <c r="AW171" s="174"/>
      <c r="AX171" s="174"/>
      <c r="AY171" s="174"/>
      <c r="AZ171" s="174"/>
      <c r="BA171" s="174"/>
      <c r="BB171" s="174"/>
      <c r="BC171" s="174"/>
      <c r="BD171" s="174"/>
      <c r="BE171" s="174"/>
      <c r="BF171" s="174"/>
      <c r="BG171" s="174"/>
      <c r="BH171" s="174"/>
    </row>
    <row r="172" spans="1:7" ht="12.75">
      <c r="A172" s="189" t="s">
        <v>103</v>
      </c>
      <c r="B172" s="183" t="s">
        <v>92</v>
      </c>
      <c r="C172" s="201" t="s">
        <v>93</v>
      </c>
      <c r="D172" s="185"/>
      <c r="E172" s="187"/>
      <c r="F172" s="253">
        <f>SUM(G173:G179)</f>
        <v>0</v>
      </c>
      <c r="G172" s="254"/>
    </row>
    <row r="173" spans="1:60" ht="12.75" outlineLevel="1">
      <c r="A173" s="188">
        <v>153</v>
      </c>
      <c r="B173" s="182" t="s">
        <v>339</v>
      </c>
      <c r="C173" s="200" t="s">
        <v>340</v>
      </c>
      <c r="D173" s="184" t="s">
        <v>341</v>
      </c>
      <c r="E173" s="186">
        <v>0.062</v>
      </c>
      <c r="F173" s="203"/>
      <c r="G173" s="190">
        <f aca="true" t="shared" si="9" ref="G173:G179">E173*F173</f>
        <v>0</v>
      </c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174"/>
      <c r="AG173" s="174"/>
      <c r="AH173" s="174"/>
      <c r="AI173" s="174"/>
      <c r="AJ173" s="174"/>
      <c r="AK173" s="174"/>
      <c r="AL173" s="174"/>
      <c r="AM173" s="174"/>
      <c r="AN173" s="174"/>
      <c r="AO173" s="174"/>
      <c r="AP173" s="174"/>
      <c r="AQ173" s="174"/>
      <c r="AR173" s="174"/>
      <c r="AS173" s="174"/>
      <c r="AT173" s="174"/>
      <c r="AU173" s="174"/>
      <c r="AV173" s="174"/>
      <c r="AW173" s="174"/>
      <c r="AX173" s="174"/>
      <c r="AY173" s="174"/>
      <c r="AZ173" s="174"/>
      <c r="BA173" s="174"/>
      <c r="BB173" s="174"/>
      <c r="BC173" s="174"/>
      <c r="BD173" s="174"/>
      <c r="BE173" s="174"/>
      <c r="BF173" s="174"/>
      <c r="BG173" s="174"/>
      <c r="BH173" s="174"/>
    </row>
    <row r="174" spans="1:60" ht="12.75" outlineLevel="1">
      <c r="A174" s="188">
        <v>154</v>
      </c>
      <c r="B174" s="182" t="s">
        <v>342</v>
      </c>
      <c r="C174" s="200" t="s">
        <v>343</v>
      </c>
      <c r="D174" s="184" t="s">
        <v>106</v>
      </c>
      <c r="E174" s="186">
        <v>2</v>
      </c>
      <c r="F174" s="203"/>
      <c r="G174" s="190">
        <f t="shared" si="9"/>
        <v>0</v>
      </c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  <c r="AC174" s="174"/>
      <c r="AD174" s="174"/>
      <c r="AE174" s="174"/>
      <c r="AF174" s="174"/>
      <c r="AG174" s="174"/>
      <c r="AH174" s="174"/>
      <c r="AI174" s="174"/>
      <c r="AJ174" s="174"/>
      <c r="AK174" s="174"/>
      <c r="AL174" s="174"/>
      <c r="AM174" s="174"/>
      <c r="AN174" s="174"/>
      <c r="AO174" s="174"/>
      <c r="AP174" s="174"/>
      <c r="AQ174" s="174"/>
      <c r="AR174" s="174"/>
      <c r="AS174" s="174"/>
      <c r="AT174" s="174"/>
      <c r="AU174" s="174"/>
      <c r="AV174" s="174"/>
      <c r="AW174" s="174"/>
      <c r="AX174" s="174"/>
      <c r="AY174" s="174"/>
      <c r="AZ174" s="174"/>
      <c r="BA174" s="174"/>
      <c r="BB174" s="174"/>
      <c r="BC174" s="174"/>
      <c r="BD174" s="174"/>
      <c r="BE174" s="174"/>
      <c r="BF174" s="174"/>
      <c r="BG174" s="174"/>
      <c r="BH174" s="174"/>
    </row>
    <row r="175" spans="1:60" ht="22.5" outlineLevel="1">
      <c r="A175" s="188">
        <v>155</v>
      </c>
      <c r="B175" s="182" t="s">
        <v>344</v>
      </c>
      <c r="C175" s="200" t="s">
        <v>345</v>
      </c>
      <c r="D175" s="184" t="s">
        <v>109</v>
      </c>
      <c r="E175" s="186">
        <v>2</v>
      </c>
      <c r="F175" s="203"/>
      <c r="G175" s="190">
        <f t="shared" si="9"/>
        <v>0</v>
      </c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4"/>
      <c r="AG175" s="174"/>
      <c r="AH175" s="174"/>
      <c r="AI175" s="174"/>
      <c r="AJ175" s="174"/>
      <c r="AK175" s="174"/>
      <c r="AL175" s="174"/>
      <c r="AM175" s="174"/>
      <c r="AN175" s="174"/>
      <c r="AO175" s="174"/>
      <c r="AP175" s="174"/>
      <c r="AQ175" s="174"/>
      <c r="AR175" s="174"/>
      <c r="AS175" s="174"/>
      <c r="AT175" s="174"/>
      <c r="AU175" s="174"/>
      <c r="AV175" s="174"/>
      <c r="AW175" s="174"/>
      <c r="AX175" s="174"/>
      <c r="AY175" s="174"/>
      <c r="AZ175" s="174"/>
      <c r="BA175" s="174"/>
      <c r="BB175" s="174"/>
      <c r="BC175" s="174"/>
      <c r="BD175" s="174"/>
      <c r="BE175" s="174"/>
      <c r="BF175" s="174"/>
      <c r="BG175" s="174"/>
      <c r="BH175" s="174"/>
    </row>
    <row r="176" spans="1:60" ht="12.75" outlineLevel="1">
      <c r="A176" s="188">
        <v>156</v>
      </c>
      <c r="B176" s="182" t="s">
        <v>346</v>
      </c>
      <c r="C176" s="200" t="s">
        <v>347</v>
      </c>
      <c r="D176" s="184" t="s">
        <v>109</v>
      </c>
      <c r="E176" s="186">
        <v>2</v>
      </c>
      <c r="F176" s="203"/>
      <c r="G176" s="190">
        <f t="shared" si="9"/>
        <v>0</v>
      </c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  <c r="AC176" s="174"/>
      <c r="AD176" s="174"/>
      <c r="AE176" s="174"/>
      <c r="AF176" s="174"/>
      <c r="AG176" s="174"/>
      <c r="AH176" s="174"/>
      <c r="AI176" s="174"/>
      <c r="AJ176" s="174"/>
      <c r="AK176" s="174"/>
      <c r="AL176" s="174"/>
      <c r="AM176" s="174"/>
      <c r="AN176" s="174"/>
      <c r="AO176" s="174"/>
      <c r="AP176" s="174"/>
      <c r="AQ176" s="174"/>
      <c r="AR176" s="174"/>
      <c r="AS176" s="174"/>
      <c r="AT176" s="174"/>
      <c r="AU176" s="174"/>
      <c r="AV176" s="174"/>
      <c r="AW176" s="174"/>
      <c r="AX176" s="174"/>
      <c r="AY176" s="174"/>
      <c r="AZ176" s="174"/>
      <c r="BA176" s="174"/>
      <c r="BB176" s="174"/>
      <c r="BC176" s="174"/>
      <c r="BD176" s="174"/>
      <c r="BE176" s="174"/>
      <c r="BF176" s="174"/>
      <c r="BG176" s="174"/>
      <c r="BH176" s="174"/>
    </row>
    <row r="177" spans="1:60" ht="12.75" outlineLevel="1">
      <c r="A177" s="188">
        <v>157</v>
      </c>
      <c r="B177" s="182" t="s">
        <v>348</v>
      </c>
      <c r="C177" s="200" t="s">
        <v>349</v>
      </c>
      <c r="D177" s="184" t="s">
        <v>109</v>
      </c>
      <c r="E177" s="186">
        <v>2</v>
      </c>
      <c r="F177" s="203"/>
      <c r="G177" s="190">
        <f t="shared" si="9"/>
        <v>0</v>
      </c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  <c r="AC177" s="174"/>
      <c r="AD177" s="174"/>
      <c r="AE177" s="174"/>
      <c r="AF177" s="174"/>
      <c r="AG177" s="174"/>
      <c r="AH177" s="174"/>
      <c r="AI177" s="174"/>
      <c r="AJ177" s="174"/>
      <c r="AK177" s="174"/>
      <c r="AL177" s="174"/>
      <c r="AM177" s="174"/>
      <c r="AN177" s="174"/>
      <c r="AO177" s="174"/>
      <c r="AP177" s="174"/>
      <c r="AQ177" s="174"/>
      <c r="AR177" s="174"/>
      <c r="AS177" s="174"/>
      <c r="AT177" s="174"/>
      <c r="AU177" s="174"/>
      <c r="AV177" s="174"/>
      <c r="AW177" s="174"/>
      <c r="AX177" s="174"/>
      <c r="AY177" s="174"/>
      <c r="AZ177" s="174"/>
      <c r="BA177" s="174"/>
      <c r="BB177" s="174"/>
      <c r="BC177" s="174"/>
      <c r="BD177" s="174"/>
      <c r="BE177" s="174"/>
      <c r="BF177" s="174"/>
      <c r="BG177" s="174"/>
      <c r="BH177" s="174"/>
    </row>
    <row r="178" spans="1:60" ht="22.5" outlineLevel="1">
      <c r="A178" s="188">
        <v>158</v>
      </c>
      <c r="B178" s="182" t="s">
        <v>350</v>
      </c>
      <c r="C178" s="200" t="s">
        <v>351</v>
      </c>
      <c r="D178" s="184" t="s">
        <v>109</v>
      </c>
      <c r="E178" s="186">
        <v>2</v>
      </c>
      <c r="F178" s="203"/>
      <c r="G178" s="190">
        <f t="shared" si="9"/>
        <v>0</v>
      </c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  <c r="AB178" s="174"/>
      <c r="AC178" s="174"/>
      <c r="AD178" s="174"/>
      <c r="AE178" s="174"/>
      <c r="AF178" s="174"/>
      <c r="AG178" s="174"/>
      <c r="AH178" s="174"/>
      <c r="AI178" s="174"/>
      <c r="AJ178" s="174"/>
      <c r="AK178" s="174"/>
      <c r="AL178" s="174"/>
      <c r="AM178" s="174"/>
      <c r="AN178" s="174"/>
      <c r="AO178" s="174"/>
      <c r="AP178" s="174"/>
      <c r="AQ178" s="174"/>
      <c r="AR178" s="174"/>
      <c r="AS178" s="174"/>
      <c r="AT178" s="174"/>
      <c r="AU178" s="174"/>
      <c r="AV178" s="174"/>
      <c r="AW178" s="174"/>
      <c r="AX178" s="174"/>
      <c r="AY178" s="174"/>
      <c r="AZ178" s="174"/>
      <c r="BA178" s="174"/>
      <c r="BB178" s="174"/>
      <c r="BC178" s="174"/>
      <c r="BD178" s="174"/>
      <c r="BE178" s="174"/>
      <c r="BF178" s="174"/>
      <c r="BG178" s="174"/>
      <c r="BH178" s="174"/>
    </row>
    <row r="179" spans="1:60" ht="12.75" outlineLevel="1">
      <c r="A179" s="188">
        <v>159</v>
      </c>
      <c r="B179" s="182" t="s">
        <v>352</v>
      </c>
      <c r="C179" s="200" t="s">
        <v>353</v>
      </c>
      <c r="D179" s="184" t="s">
        <v>109</v>
      </c>
      <c r="E179" s="186">
        <v>2</v>
      </c>
      <c r="F179" s="203"/>
      <c r="G179" s="190">
        <f t="shared" si="9"/>
        <v>0</v>
      </c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4"/>
      <c r="BC179" s="174"/>
      <c r="BD179" s="174"/>
      <c r="BE179" s="174"/>
      <c r="BF179" s="174"/>
      <c r="BG179" s="174"/>
      <c r="BH179" s="174"/>
    </row>
    <row r="180" spans="1:7" ht="12.75">
      <c r="A180" s="189" t="s">
        <v>103</v>
      </c>
      <c r="B180" s="183" t="s">
        <v>94</v>
      </c>
      <c r="C180" s="201" t="s">
        <v>95</v>
      </c>
      <c r="D180" s="185"/>
      <c r="E180" s="187"/>
      <c r="F180" s="253">
        <f>SUM(G181:G181)</f>
        <v>0</v>
      </c>
      <c r="G180" s="254"/>
    </row>
    <row r="181" spans="1:60" ht="12.75" outlineLevel="1">
      <c r="A181" s="188">
        <v>160</v>
      </c>
      <c r="B181" s="182" t="s">
        <v>354</v>
      </c>
      <c r="C181" s="200" t="s">
        <v>355</v>
      </c>
      <c r="D181" s="184" t="s">
        <v>122</v>
      </c>
      <c r="E181" s="186">
        <v>8</v>
      </c>
      <c r="F181" s="203"/>
      <c r="G181" s="190">
        <f>E181*F181</f>
        <v>0</v>
      </c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  <c r="AC181" s="174"/>
      <c r="AD181" s="174"/>
      <c r="AE181" s="174"/>
      <c r="AF181" s="174"/>
      <c r="AG181" s="174"/>
      <c r="AH181" s="174"/>
      <c r="AI181" s="174"/>
      <c r="AJ181" s="174"/>
      <c r="AK181" s="174"/>
      <c r="AL181" s="174"/>
      <c r="AM181" s="174"/>
      <c r="AN181" s="174"/>
      <c r="AO181" s="174"/>
      <c r="AP181" s="174"/>
      <c r="AQ181" s="174"/>
      <c r="AR181" s="174"/>
      <c r="AS181" s="174"/>
      <c r="AT181" s="174"/>
      <c r="AU181" s="174"/>
      <c r="AV181" s="174"/>
      <c r="AW181" s="174"/>
      <c r="AX181" s="174"/>
      <c r="AY181" s="174"/>
      <c r="AZ181" s="174"/>
      <c r="BA181" s="174"/>
      <c r="BB181" s="174"/>
      <c r="BC181" s="174"/>
      <c r="BD181" s="174"/>
      <c r="BE181" s="174"/>
      <c r="BF181" s="174"/>
      <c r="BG181" s="174"/>
      <c r="BH181" s="174"/>
    </row>
    <row r="182" spans="1:7" ht="12.75">
      <c r="A182" s="189" t="s">
        <v>103</v>
      </c>
      <c r="B182" s="183" t="s">
        <v>96</v>
      </c>
      <c r="C182" s="201" t="s">
        <v>97</v>
      </c>
      <c r="D182" s="185"/>
      <c r="E182" s="187"/>
      <c r="F182" s="253">
        <f>SUM(G183:G184)</f>
        <v>0</v>
      </c>
      <c r="G182" s="254"/>
    </row>
    <row r="183" spans="1:60" ht="12.75" outlineLevel="1">
      <c r="A183" s="188">
        <v>161</v>
      </c>
      <c r="B183" s="182" t="s">
        <v>356</v>
      </c>
      <c r="C183" s="200" t="s">
        <v>431</v>
      </c>
      <c r="D183" s="184" t="s">
        <v>114</v>
      </c>
      <c r="E183" s="186">
        <v>38</v>
      </c>
      <c r="F183" s="203"/>
      <c r="G183" s="190">
        <f>E183*F183</f>
        <v>0</v>
      </c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  <c r="AC183" s="174"/>
      <c r="AD183" s="174"/>
      <c r="AE183" s="174"/>
      <c r="AF183" s="174"/>
      <c r="AG183" s="174"/>
      <c r="AH183" s="174"/>
      <c r="AI183" s="174"/>
      <c r="AJ183" s="174"/>
      <c r="AK183" s="174"/>
      <c r="AL183" s="174"/>
      <c r="AM183" s="174"/>
      <c r="AN183" s="174"/>
      <c r="AO183" s="174"/>
      <c r="AP183" s="174"/>
      <c r="AQ183" s="174"/>
      <c r="AR183" s="174"/>
      <c r="AS183" s="174"/>
      <c r="AT183" s="174"/>
      <c r="AU183" s="174"/>
      <c r="AV183" s="174"/>
      <c r="AW183" s="174"/>
      <c r="AX183" s="174"/>
      <c r="AY183" s="174"/>
      <c r="AZ183" s="174"/>
      <c r="BA183" s="174"/>
      <c r="BB183" s="174"/>
      <c r="BC183" s="174"/>
      <c r="BD183" s="174"/>
      <c r="BE183" s="174"/>
      <c r="BF183" s="174"/>
      <c r="BG183" s="174"/>
      <c r="BH183" s="174"/>
    </row>
    <row r="184" spans="1:60" ht="22.5" outlineLevel="1">
      <c r="A184" s="188">
        <v>162</v>
      </c>
      <c r="B184" s="182" t="s">
        <v>357</v>
      </c>
      <c r="C184" s="200" t="s">
        <v>432</v>
      </c>
      <c r="D184" s="184" t="s">
        <v>114</v>
      </c>
      <c r="E184" s="186">
        <v>38</v>
      </c>
      <c r="F184" s="203"/>
      <c r="G184" s="190">
        <f>E184*F184</f>
        <v>0</v>
      </c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  <c r="AC184" s="174"/>
      <c r="AD184" s="174"/>
      <c r="AE184" s="174"/>
      <c r="AF184" s="174"/>
      <c r="AG184" s="174"/>
      <c r="AH184" s="174"/>
      <c r="AI184" s="174"/>
      <c r="AJ184" s="174"/>
      <c r="AK184" s="174"/>
      <c r="AL184" s="174"/>
      <c r="AM184" s="174"/>
      <c r="AN184" s="174"/>
      <c r="AO184" s="174"/>
      <c r="AP184" s="174"/>
      <c r="AQ184" s="174"/>
      <c r="AR184" s="174"/>
      <c r="AS184" s="174"/>
      <c r="AT184" s="174"/>
      <c r="AU184" s="174"/>
      <c r="AV184" s="174"/>
      <c r="AW184" s="174"/>
      <c r="AX184" s="174"/>
      <c r="AY184" s="174"/>
      <c r="AZ184" s="174"/>
      <c r="BA184" s="174"/>
      <c r="BB184" s="174"/>
      <c r="BC184" s="174"/>
      <c r="BD184" s="174"/>
      <c r="BE184" s="174"/>
      <c r="BF184" s="174"/>
      <c r="BG184" s="174"/>
      <c r="BH184" s="174"/>
    </row>
    <row r="185" spans="1:60" ht="12.75" outlineLevel="1">
      <c r="A185" s="189" t="s">
        <v>103</v>
      </c>
      <c r="B185" s="183" t="s">
        <v>455</v>
      </c>
      <c r="C185" s="201" t="s">
        <v>456</v>
      </c>
      <c r="D185" s="185"/>
      <c r="E185" s="187"/>
      <c r="F185" s="253">
        <f>SUM(G186:G196)</f>
        <v>0</v>
      </c>
      <c r="G185" s="25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4"/>
      <c r="AD185" s="174"/>
      <c r="AE185" s="174"/>
      <c r="AF185" s="174"/>
      <c r="AG185" s="174"/>
      <c r="AH185" s="174"/>
      <c r="AI185" s="174"/>
      <c r="AJ185" s="174"/>
      <c r="AK185" s="174"/>
      <c r="AL185" s="174"/>
      <c r="AM185" s="174"/>
      <c r="AN185" s="174"/>
      <c r="AO185" s="174"/>
      <c r="AP185" s="174"/>
      <c r="AQ185" s="174"/>
      <c r="AR185" s="174"/>
      <c r="AS185" s="174"/>
      <c r="AT185" s="174"/>
      <c r="AU185" s="174"/>
      <c r="AV185" s="174"/>
      <c r="AW185" s="174"/>
      <c r="AX185" s="174"/>
      <c r="AY185" s="174"/>
      <c r="AZ185" s="174"/>
      <c r="BA185" s="174"/>
      <c r="BB185" s="174"/>
      <c r="BC185" s="174"/>
      <c r="BD185" s="174"/>
      <c r="BE185" s="174"/>
      <c r="BF185" s="174"/>
      <c r="BG185" s="174"/>
      <c r="BH185" s="174"/>
    </row>
    <row r="186" spans="1:60" ht="12.75" outlineLevel="1">
      <c r="A186" s="188">
        <v>163</v>
      </c>
      <c r="B186" s="182" t="s">
        <v>457</v>
      </c>
      <c r="C186" s="200" t="s">
        <v>458</v>
      </c>
      <c r="D186" s="184" t="s">
        <v>106</v>
      </c>
      <c r="E186" s="186">
        <v>1</v>
      </c>
      <c r="F186" s="203"/>
      <c r="G186" s="190">
        <f>E186*F186</f>
        <v>0</v>
      </c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  <c r="AC186" s="174"/>
      <c r="AD186" s="174"/>
      <c r="AE186" s="174"/>
      <c r="AF186" s="174"/>
      <c r="AG186" s="174"/>
      <c r="AH186" s="174"/>
      <c r="AI186" s="174"/>
      <c r="AJ186" s="174"/>
      <c r="AK186" s="174"/>
      <c r="AL186" s="174"/>
      <c r="AM186" s="174"/>
      <c r="AN186" s="174"/>
      <c r="AO186" s="174"/>
      <c r="AP186" s="174"/>
      <c r="AQ186" s="174"/>
      <c r="AR186" s="174"/>
      <c r="AS186" s="174"/>
      <c r="AT186" s="174"/>
      <c r="AU186" s="174"/>
      <c r="AV186" s="174"/>
      <c r="AW186" s="174"/>
      <c r="AX186" s="174"/>
      <c r="AY186" s="174"/>
      <c r="AZ186" s="174"/>
      <c r="BA186" s="174"/>
      <c r="BB186" s="174"/>
      <c r="BC186" s="174"/>
      <c r="BD186" s="174"/>
      <c r="BE186" s="174"/>
      <c r="BF186" s="174"/>
      <c r="BG186" s="174"/>
      <c r="BH186" s="174"/>
    </row>
    <row r="187" spans="1:60" ht="12.75" outlineLevel="1">
      <c r="A187" s="188">
        <v>164</v>
      </c>
      <c r="B187" s="182" t="s">
        <v>459</v>
      </c>
      <c r="C187" s="200" t="s">
        <v>460</v>
      </c>
      <c r="D187" s="184" t="s">
        <v>134</v>
      </c>
      <c r="E187" s="186">
        <v>1</v>
      </c>
      <c r="F187" s="203"/>
      <c r="G187" s="190">
        <f aca="true" t="shared" si="10" ref="G187:G196">E187*F187</f>
        <v>0</v>
      </c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  <c r="AC187" s="174"/>
      <c r="AD187" s="174"/>
      <c r="AE187" s="174"/>
      <c r="AF187" s="174"/>
      <c r="AG187" s="174"/>
      <c r="AH187" s="174"/>
      <c r="AI187" s="174"/>
      <c r="AJ187" s="174"/>
      <c r="AK187" s="174"/>
      <c r="AL187" s="174"/>
      <c r="AM187" s="174"/>
      <c r="AN187" s="174"/>
      <c r="AO187" s="174"/>
      <c r="AP187" s="174"/>
      <c r="AQ187" s="174"/>
      <c r="AR187" s="174"/>
      <c r="AS187" s="174"/>
      <c r="AT187" s="174"/>
      <c r="AU187" s="174"/>
      <c r="AV187" s="174"/>
      <c r="AW187" s="174"/>
      <c r="AX187" s="174"/>
      <c r="AY187" s="174"/>
      <c r="AZ187" s="174"/>
      <c r="BA187" s="174"/>
      <c r="BB187" s="174"/>
      <c r="BC187" s="174"/>
      <c r="BD187" s="174"/>
      <c r="BE187" s="174"/>
      <c r="BF187" s="174"/>
      <c r="BG187" s="174"/>
      <c r="BH187" s="174"/>
    </row>
    <row r="188" spans="1:60" ht="12.75" outlineLevel="1">
      <c r="A188" s="188">
        <v>165</v>
      </c>
      <c r="B188" s="182" t="s">
        <v>461</v>
      </c>
      <c r="C188" s="208" t="s">
        <v>462</v>
      </c>
      <c r="D188" s="184" t="s">
        <v>106</v>
      </c>
      <c r="E188" s="186">
        <v>1</v>
      </c>
      <c r="F188" s="203"/>
      <c r="G188" s="190">
        <f t="shared" si="10"/>
        <v>0</v>
      </c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  <c r="AC188" s="174"/>
      <c r="AD188" s="174"/>
      <c r="AE188" s="174"/>
      <c r="AF188" s="174"/>
      <c r="AG188" s="174"/>
      <c r="AH188" s="174"/>
      <c r="AI188" s="174"/>
      <c r="AJ188" s="174"/>
      <c r="AK188" s="174"/>
      <c r="AL188" s="174"/>
      <c r="AM188" s="174"/>
      <c r="AN188" s="174"/>
      <c r="AO188" s="174"/>
      <c r="AP188" s="174"/>
      <c r="AQ188" s="174"/>
      <c r="AR188" s="174"/>
      <c r="AS188" s="174"/>
      <c r="AT188" s="174"/>
      <c r="AU188" s="174"/>
      <c r="AV188" s="174"/>
      <c r="AW188" s="174"/>
      <c r="AX188" s="174"/>
      <c r="AY188" s="174"/>
      <c r="AZ188" s="174"/>
      <c r="BA188" s="174"/>
      <c r="BB188" s="174"/>
      <c r="BC188" s="174"/>
      <c r="BD188" s="174"/>
      <c r="BE188" s="174"/>
      <c r="BF188" s="174"/>
      <c r="BG188" s="174"/>
      <c r="BH188" s="174"/>
    </row>
    <row r="189" spans="1:60" ht="12.75" outlineLevel="1">
      <c r="A189" s="188">
        <v>166</v>
      </c>
      <c r="B189" s="182" t="s">
        <v>463</v>
      </c>
      <c r="C189" s="200" t="s">
        <v>464</v>
      </c>
      <c r="D189" s="184" t="s">
        <v>109</v>
      </c>
      <c r="E189" s="186">
        <v>2</v>
      </c>
      <c r="F189" s="203"/>
      <c r="G189" s="190">
        <f t="shared" si="10"/>
        <v>0</v>
      </c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  <c r="AC189" s="174"/>
      <c r="AD189" s="174"/>
      <c r="AE189" s="174"/>
      <c r="AF189" s="174"/>
      <c r="AG189" s="174"/>
      <c r="AH189" s="174"/>
      <c r="AI189" s="174"/>
      <c r="AJ189" s="174"/>
      <c r="AK189" s="174"/>
      <c r="AL189" s="174"/>
      <c r="AM189" s="174"/>
      <c r="AN189" s="174"/>
      <c r="AO189" s="174"/>
      <c r="AP189" s="174"/>
      <c r="AQ189" s="174"/>
      <c r="AR189" s="174"/>
      <c r="AS189" s="174"/>
      <c r="AT189" s="174"/>
      <c r="AU189" s="174"/>
      <c r="AV189" s="174"/>
      <c r="AW189" s="174"/>
      <c r="AX189" s="174"/>
      <c r="AY189" s="174"/>
      <c r="AZ189" s="174"/>
      <c r="BA189" s="174"/>
      <c r="BB189" s="174"/>
      <c r="BC189" s="174"/>
      <c r="BD189" s="174"/>
      <c r="BE189" s="174"/>
      <c r="BF189" s="174"/>
      <c r="BG189" s="174"/>
      <c r="BH189" s="174"/>
    </row>
    <row r="190" spans="1:60" ht="12.75" outlineLevel="1">
      <c r="A190" s="188">
        <v>167</v>
      </c>
      <c r="B190" s="182" t="s">
        <v>465</v>
      </c>
      <c r="C190" s="200" t="s">
        <v>466</v>
      </c>
      <c r="D190" s="184" t="s">
        <v>109</v>
      </c>
      <c r="E190" s="186">
        <v>1</v>
      </c>
      <c r="F190" s="203"/>
      <c r="G190" s="190">
        <f t="shared" si="10"/>
        <v>0</v>
      </c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  <c r="AC190" s="174"/>
      <c r="AD190" s="174"/>
      <c r="AE190" s="174"/>
      <c r="AF190" s="174"/>
      <c r="AG190" s="174"/>
      <c r="AH190" s="174"/>
      <c r="AI190" s="174"/>
      <c r="AJ190" s="174"/>
      <c r="AK190" s="174"/>
      <c r="AL190" s="174"/>
      <c r="AM190" s="174"/>
      <c r="AN190" s="174"/>
      <c r="AO190" s="174"/>
      <c r="AP190" s="174"/>
      <c r="AQ190" s="174"/>
      <c r="AR190" s="174"/>
      <c r="AS190" s="174"/>
      <c r="AT190" s="174"/>
      <c r="AU190" s="174"/>
      <c r="AV190" s="174"/>
      <c r="AW190" s="174"/>
      <c r="AX190" s="174"/>
      <c r="AY190" s="174"/>
      <c r="AZ190" s="174"/>
      <c r="BA190" s="174"/>
      <c r="BB190" s="174"/>
      <c r="BC190" s="174"/>
      <c r="BD190" s="174"/>
      <c r="BE190" s="174"/>
      <c r="BF190" s="174"/>
      <c r="BG190" s="174"/>
      <c r="BH190" s="174"/>
    </row>
    <row r="191" spans="1:60" ht="12.75" outlineLevel="1">
      <c r="A191" s="188">
        <v>168</v>
      </c>
      <c r="B191" s="182" t="s">
        <v>467</v>
      </c>
      <c r="C191" s="200" t="s">
        <v>468</v>
      </c>
      <c r="D191" s="184" t="s">
        <v>109</v>
      </c>
      <c r="E191" s="186">
        <v>1</v>
      </c>
      <c r="F191" s="203"/>
      <c r="G191" s="190">
        <f t="shared" si="10"/>
        <v>0</v>
      </c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  <c r="AC191" s="174"/>
      <c r="AD191" s="174"/>
      <c r="AE191" s="174"/>
      <c r="AF191" s="174"/>
      <c r="AG191" s="174"/>
      <c r="AH191" s="174"/>
      <c r="AI191" s="174"/>
      <c r="AJ191" s="174"/>
      <c r="AK191" s="174"/>
      <c r="AL191" s="174"/>
      <c r="AM191" s="174"/>
      <c r="AN191" s="174"/>
      <c r="AO191" s="174"/>
      <c r="AP191" s="174"/>
      <c r="AQ191" s="174"/>
      <c r="AR191" s="174"/>
      <c r="AS191" s="174"/>
      <c r="AT191" s="174"/>
      <c r="AU191" s="174"/>
      <c r="AV191" s="174"/>
      <c r="AW191" s="174"/>
      <c r="AX191" s="174"/>
      <c r="AY191" s="174"/>
      <c r="AZ191" s="174"/>
      <c r="BA191" s="174"/>
      <c r="BB191" s="174"/>
      <c r="BC191" s="174"/>
      <c r="BD191" s="174"/>
      <c r="BE191" s="174"/>
      <c r="BF191" s="174"/>
      <c r="BG191" s="174"/>
      <c r="BH191" s="174"/>
    </row>
    <row r="192" spans="1:60" ht="12.75" outlineLevel="1">
      <c r="A192" s="188">
        <v>169</v>
      </c>
      <c r="B192" s="182" t="s">
        <v>469</v>
      </c>
      <c r="C192" s="200" t="s">
        <v>470</v>
      </c>
      <c r="D192" s="184" t="s">
        <v>109</v>
      </c>
      <c r="E192" s="186">
        <v>1</v>
      </c>
      <c r="F192" s="203"/>
      <c r="G192" s="190">
        <f t="shared" si="10"/>
        <v>0</v>
      </c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  <c r="AC192" s="174"/>
      <c r="AD192" s="174"/>
      <c r="AE192" s="174"/>
      <c r="AF192" s="174"/>
      <c r="AG192" s="174"/>
      <c r="AH192" s="174"/>
      <c r="AI192" s="174"/>
      <c r="AJ192" s="174"/>
      <c r="AK192" s="174"/>
      <c r="AL192" s="174"/>
      <c r="AM192" s="174"/>
      <c r="AN192" s="174"/>
      <c r="AO192" s="174"/>
      <c r="AP192" s="174"/>
      <c r="AQ192" s="174"/>
      <c r="AR192" s="174"/>
      <c r="AS192" s="174"/>
      <c r="AT192" s="174"/>
      <c r="AU192" s="174"/>
      <c r="AV192" s="174"/>
      <c r="AW192" s="174"/>
      <c r="AX192" s="174"/>
      <c r="AY192" s="174"/>
      <c r="AZ192" s="174"/>
      <c r="BA192" s="174"/>
      <c r="BB192" s="174"/>
      <c r="BC192" s="174"/>
      <c r="BD192" s="174"/>
      <c r="BE192" s="174"/>
      <c r="BF192" s="174"/>
      <c r="BG192" s="174"/>
      <c r="BH192" s="174"/>
    </row>
    <row r="193" spans="1:60" ht="12.75" outlineLevel="1">
      <c r="A193" s="188">
        <v>170</v>
      </c>
      <c r="B193" s="182" t="s">
        <v>471</v>
      </c>
      <c r="C193" s="200" t="s">
        <v>472</v>
      </c>
      <c r="D193" s="184" t="s">
        <v>134</v>
      </c>
      <c r="E193" s="186">
        <v>3</v>
      </c>
      <c r="F193" s="203"/>
      <c r="G193" s="190">
        <f t="shared" si="10"/>
        <v>0</v>
      </c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  <c r="AC193" s="174"/>
      <c r="AD193" s="174"/>
      <c r="AE193" s="174"/>
      <c r="AF193" s="174"/>
      <c r="AG193" s="174"/>
      <c r="AH193" s="174"/>
      <c r="AI193" s="174"/>
      <c r="AJ193" s="174"/>
      <c r="AK193" s="174"/>
      <c r="AL193" s="174"/>
      <c r="AM193" s="174"/>
      <c r="AN193" s="174"/>
      <c r="AO193" s="174"/>
      <c r="AP193" s="174"/>
      <c r="AQ193" s="174"/>
      <c r="AR193" s="174"/>
      <c r="AS193" s="174"/>
      <c r="AT193" s="174"/>
      <c r="AU193" s="174"/>
      <c r="AV193" s="174"/>
      <c r="AW193" s="174"/>
      <c r="AX193" s="174"/>
      <c r="AY193" s="174"/>
      <c r="AZ193" s="174"/>
      <c r="BA193" s="174"/>
      <c r="BB193" s="174"/>
      <c r="BC193" s="174"/>
      <c r="BD193" s="174"/>
      <c r="BE193" s="174"/>
      <c r="BF193" s="174"/>
      <c r="BG193" s="174"/>
      <c r="BH193" s="174"/>
    </row>
    <row r="194" spans="1:60" ht="12.75" outlineLevel="1">
      <c r="A194" s="188">
        <v>171</v>
      </c>
      <c r="B194" s="182" t="s">
        <v>473</v>
      </c>
      <c r="C194" s="200" t="s">
        <v>474</v>
      </c>
      <c r="D194" s="184" t="s">
        <v>106</v>
      </c>
      <c r="E194" s="186">
        <v>1</v>
      </c>
      <c r="F194" s="203"/>
      <c r="G194" s="190">
        <f t="shared" si="10"/>
        <v>0</v>
      </c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  <c r="AB194" s="174"/>
      <c r="AC194" s="174"/>
      <c r="AD194" s="174"/>
      <c r="AE194" s="174"/>
      <c r="AF194" s="174"/>
      <c r="AG194" s="174"/>
      <c r="AH194" s="174"/>
      <c r="AI194" s="174"/>
      <c r="AJ194" s="174"/>
      <c r="AK194" s="174"/>
      <c r="AL194" s="174"/>
      <c r="AM194" s="174"/>
      <c r="AN194" s="174"/>
      <c r="AO194" s="174"/>
      <c r="AP194" s="174"/>
      <c r="AQ194" s="174"/>
      <c r="AR194" s="174"/>
      <c r="AS194" s="174"/>
      <c r="AT194" s="174"/>
      <c r="AU194" s="174"/>
      <c r="AV194" s="174"/>
      <c r="AW194" s="174"/>
      <c r="AX194" s="174"/>
      <c r="AY194" s="174"/>
      <c r="AZ194" s="174"/>
      <c r="BA194" s="174"/>
      <c r="BB194" s="174"/>
      <c r="BC194" s="174"/>
      <c r="BD194" s="174"/>
      <c r="BE194" s="174"/>
      <c r="BF194" s="174"/>
      <c r="BG194" s="174"/>
      <c r="BH194" s="174"/>
    </row>
    <row r="195" spans="1:60" ht="12.75" outlineLevel="1">
      <c r="A195" s="188">
        <v>172</v>
      </c>
      <c r="B195" s="182" t="s">
        <v>475</v>
      </c>
      <c r="C195" s="200" t="s">
        <v>476</v>
      </c>
      <c r="D195" s="184" t="s">
        <v>106</v>
      </c>
      <c r="E195" s="186">
        <v>1</v>
      </c>
      <c r="F195" s="203"/>
      <c r="G195" s="190">
        <f t="shared" si="10"/>
        <v>0</v>
      </c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  <c r="AA195" s="174"/>
      <c r="AB195" s="174"/>
      <c r="AC195" s="174"/>
      <c r="AD195" s="174"/>
      <c r="AE195" s="174"/>
      <c r="AF195" s="174"/>
      <c r="AG195" s="174"/>
      <c r="AH195" s="174"/>
      <c r="AI195" s="174"/>
      <c r="AJ195" s="174"/>
      <c r="AK195" s="174"/>
      <c r="AL195" s="174"/>
      <c r="AM195" s="174"/>
      <c r="AN195" s="174"/>
      <c r="AO195" s="174"/>
      <c r="AP195" s="174"/>
      <c r="AQ195" s="174"/>
      <c r="AR195" s="174"/>
      <c r="AS195" s="174"/>
      <c r="AT195" s="174"/>
      <c r="AU195" s="174"/>
      <c r="AV195" s="174"/>
      <c r="AW195" s="174"/>
      <c r="AX195" s="174"/>
      <c r="AY195" s="174"/>
      <c r="AZ195" s="174"/>
      <c r="BA195" s="174"/>
      <c r="BB195" s="174"/>
      <c r="BC195" s="174"/>
      <c r="BD195" s="174"/>
      <c r="BE195" s="174"/>
      <c r="BF195" s="174"/>
      <c r="BG195" s="174"/>
      <c r="BH195" s="174"/>
    </row>
    <row r="196" spans="1:60" ht="12.75" outlineLevel="1">
      <c r="A196" s="188">
        <v>173</v>
      </c>
      <c r="B196" s="182" t="s">
        <v>477</v>
      </c>
      <c r="C196" s="200" t="s">
        <v>478</v>
      </c>
      <c r="D196" s="184" t="s">
        <v>106</v>
      </c>
      <c r="E196" s="186">
        <v>1</v>
      </c>
      <c r="F196" s="203"/>
      <c r="G196" s="190">
        <f t="shared" si="10"/>
        <v>0</v>
      </c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  <c r="AA196" s="174"/>
      <c r="AB196" s="174"/>
      <c r="AC196" s="174"/>
      <c r="AD196" s="174"/>
      <c r="AE196" s="174"/>
      <c r="AF196" s="174"/>
      <c r="AG196" s="174"/>
      <c r="AH196" s="174"/>
      <c r="AI196" s="174"/>
      <c r="AJ196" s="174"/>
      <c r="AK196" s="174"/>
      <c r="AL196" s="174"/>
      <c r="AM196" s="174"/>
      <c r="AN196" s="174"/>
      <c r="AO196" s="174"/>
      <c r="AP196" s="174"/>
      <c r="AQ196" s="174"/>
      <c r="AR196" s="174"/>
      <c r="AS196" s="174"/>
      <c r="AT196" s="174"/>
      <c r="AU196" s="174"/>
      <c r="AV196" s="174"/>
      <c r="AW196" s="174"/>
      <c r="AX196" s="174"/>
      <c r="AY196" s="174"/>
      <c r="AZ196" s="174"/>
      <c r="BA196" s="174"/>
      <c r="BB196" s="174"/>
      <c r="BC196" s="174"/>
      <c r="BD196" s="174"/>
      <c r="BE196" s="174"/>
      <c r="BF196" s="174"/>
      <c r="BG196" s="174"/>
      <c r="BH196" s="174"/>
    </row>
    <row r="197" spans="1:7" ht="12.75">
      <c r="A197" s="189" t="s">
        <v>103</v>
      </c>
      <c r="B197" s="183" t="s">
        <v>98</v>
      </c>
      <c r="C197" s="201" t="s">
        <v>99</v>
      </c>
      <c r="D197" s="185"/>
      <c r="E197" s="187"/>
      <c r="F197" s="253">
        <f>SUM(G198:G205)</f>
        <v>0</v>
      </c>
      <c r="G197" s="254"/>
    </row>
    <row r="198" spans="1:60" ht="12.75" outlineLevel="1">
      <c r="A198" s="188">
        <v>174</v>
      </c>
      <c r="B198" s="182" t="s">
        <v>358</v>
      </c>
      <c r="C198" s="200" t="s">
        <v>359</v>
      </c>
      <c r="D198" s="184" t="s">
        <v>341</v>
      </c>
      <c r="E198" s="186">
        <v>1.458</v>
      </c>
      <c r="F198" s="203"/>
      <c r="G198" s="190">
        <f aca="true" t="shared" si="11" ref="G198:G205">E198*F198</f>
        <v>0</v>
      </c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  <c r="AB198" s="174"/>
      <c r="AC198" s="174"/>
      <c r="AD198" s="174"/>
      <c r="AE198" s="174"/>
      <c r="AF198" s="174"/>
      <c r="AG198" s="174"/>
      <c r="AH198" s="174"/>
      <c r="AI198" s="174"/>
      <c r="AJ198" s="174"/>
      <c r="AK198" s="174"/>
      <c r="AL198" s="174"/>
      <c r="AM198" s="174"/>
      <c r="AN198" s="174"/>
      <c r="AO198" s="174"/>
      <c r="AP198" s="174"/>
      <c r="AQ198" s="174"/>
      <c r="AR198" s="174"/>
      <c r="AS198" s="174"/>
      <c r="AT198" s="174"/>
      <c r="AU198" s="174"/>
      <c r="AV198" s="174"/>
      <c r="AW198" s="174"/>
      <c r="AX198" s="174"/>
      <c r="AY198" s="174"/>
      <c r="AZ198" s="174"/>
      <c r="BA198" s="174"/>
      <c r="BB198" s="174"/>
      <c r="BC198" s="174"/>
      <c r="BD198" s="174"/>
      <c r="BE198" s="174"/>
      <c r="BF198" s="174"/>
      <c r="BG198" s="174"/>
      <c r="BH198" s="174"/>
    </row>
    <row r="199" spans="1:60" ht="12.75" outlineLevel="1">
      <c r="A199" s="188">
        <v>175</v>
      </c>
      <c r="B199" s="182" t="s">
        <v>360</v>
      </c>
      <c r="C199" s="200" t="s">
        <v>361</v>
      </c>
      <c r="D199" s="184" t="s">
        <v>341</v>
      </c>
      <c r="E199" s="186">
        <v>1.458</v>
      </c>
      <c r="F199" s="203"/>
      <c r="G199" s="190">
        <f t="shared" si="11"/>
        <v>0</v>
      </c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  <c r="AA199" s="174"/>
      <c r="AB199" s="174"/>
      <c r="AC199" s="174"/>
      <c r="AD199" s="174"/>
      <c r="AE199" s="174"/>
      <c r="AF199" s="174"/>
      <c r="AG199" s="174"/>
      <c r="AH199" s="174"/>
      <c r="AI199" s="174"/>
      <c r="AJ199" s="174"/>
      <c r="AK199" s="174"/>
      <c r="AL199" s="174"/>
      <c r="AM199" s="174"/>
      <c r="AN199" s="174"/>
      <c r="AO199" s="174"/>
      <c r="AP199" s="174"/>
      <c r="AQ199" s="174"/>
      <c r="AR199" s="174"/>
      <c r="AS199" s="174"/>
      <c r="AT199" s="174"/>
      <c r="AU199" s="174"/>
      <c r="AV199" s="174"/>
      <c r="AW199" s="174"/>
      <c r="AX199" s="174"/>
      <c r="AY199" s="174"/>
      <c r="AZ199" s="174"/>
      <c r="BA199" s="174"/>
      <c r="BB199" s="174"/>
      <c r="BC199" s="174"/>
      <c r="BD199" s="174"/>
      <c r="BE199" s="174"/>
      <c r="BF199" s="174"/>
      <c r="BG199" s="174"/>
      <c r="BH199" s="174"/>
    </row>
    <row r="200" spans="1:60" ht="12.75" outlineLevel="1">
      <c r="A200" s="188">
        <v>176</v>
      </c>
      <c r="B200" s="182" t="s">
        <v>362</v>
      </c>
      <c r="C200" s="200" t="s">
        <v>363</v>
      </c>
      <c r="D200" s="184" t="s">
        <v>341</v>
      </c>
      <c r="E200" s="186">
        <v>17.496</v>
      </c>
      <c r="F200" s="203"/>
      <c r="G200" s="190">
        <f t="shared" si="11"/>
        <v>0</v>
      </c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  <c r="AB200" s="174"/>
      <c r="AC200" s="174"/>
      <c r="AD200" s="174"/>
      <c r="AE200" s="174"/>
      <c r="AF200" s="174"/>
      <c r="AG200" s="174"/>
      <c r="AH200" s="174"/>
      <c r="AI200" s="174"/>
      <c r="AJ200" s="174"/>
      <c r="AK200" s="174"/>
      <c r="AL200" s="174"/>
      <c r="AM200" s="174"/>
      <c r="AN200" s="174"/>
      <c r="AO200" s="174"/>
      <c r="AP200" s="174"/>
      <c r="AQ200" s="174"/>
      <c r="AR200" s="174"/>
      <c r="AS200" s="174"/>
      <c r="AT200" s="174"/>
      <c r="AU200" s="174"/>
      <c r="AV200" s="174"/>
      <c r="AW200" s="174"/>
      <c r="AX200" s="174"/>
      <c r="AY200" s="174"/>
      <c r="AZ200" s="174"/>
      <c r="BA200" s="174"/>
      <c r="BB200" s="174"/>
      <c r="BC200" s="174"/>
      <c r="BD200" s="174"/>
      <c r="BE200" s="174"/>
      <c r="BF200" s="174"/>
      <c r="BG200" s="174"/>
      <c r="BH200" s="174"/>
    </row>
    <row r="201" spans="1:60" ht="12.75" outlineLevel="1">
      <c r="A201" s="188">
        <v>177</v>
      </c>
      <c r="B201" s="182" t="s">
        <v>364</v>
      </c>
      <c r="C201" s="200" t="s">
        <v>365</v>
      </c>
      <c r="D201" s="184" t="s">
        <v>341</v>
      </c>
      <c r="E201" s="186">
        <v>1.45787</v>
      </c>
      <c r="F201" s="203"/>
      <c r="G201" s="190">
        <f t="shared" si="11"/>
        <v>0</v>
      </c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  <c r="AA201" s="174"/>
      <c r="AB201" s="174"/>
      <c r="AC201" s="174"/>
      <c r="AD201" s="174"/>
      <c r="AE201" s="174"/>
      <c r="AF201" s="174"/>
      <c r="AG201" s="174"/>
      <c r="AH201" s="174"/>
      <c r="AI201" s="174"/>
      <c r="AJ201" s="174"/>
      <c r="AK201" s="174"/>
      <c r="AL201" s="174"/>
      <c r="AM201" s="174"/>
      <c r="AN201" s="174"/>
      <c r="AO201" s="174"/>
      <c r="AP201" s="174"/>
      <c r="AQ201" s="174"/>
      <c r="AR201" s="174"/>
      <c r="AS201" s="174"/>
      <c r="AT201" s="174"/>
      <c r="AU201" s="174"/>
      <c r="AV201" s="174"/>
      <c r="AW201" s="174"/>
      <c r="AX201" s="174"/>
      <c r="AY201" s="174"/>
      <c r="AZ201" s="174"/>
      <c r="BA201" s="174"/>
      <c r="BB201" s="174"/>
      <c r="BC201" s="174"/>
      <c r="BD201" s="174"/>
      <c r="BE201" s="174"/>
      <c r="BF201" s="174"/>
      <c r="BG201" s="174"/>
      <c r="BH201" s="174"/>
    </row>
    <row r="202" spans="1:60" ht="12.75" outlineLevel="1">
      <c r="A202" s="188">
        <v>178</v>
      </c>
      <c r="B202" s="182" t="s">
        <v>366</v>
      </c>
      <c r="C202" s="200" t="s">
        <v>367</v>
      </c>
      <c r="D202" s="184" t="s">
        <v>341</v>
      </c>
      <c r="E202" s="186">
        <v>11.664</v>
      </c>
      <c r="F202" s="203"/>
      <c r="G202" s="190">
        <f t="shared" si="11"/>
        <v>0</v>
      </c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4"/>
      <c r="AC202" s="174"/>
      <c r="AD202" s="174"/>
      <c r="AE202" s="174"/>
      <c r="AF202" s="174"/>
      <c r="AG202" s="174"/>
      <c r="AH202" s="174"/>
      <c r="AI202" s="174"/>
      <c r="AJ202" s="174"/>
      <c r="AK202" s="174"/>
      <c r="AL202" s="174"/>
      <c r="AM202" s="174"/>
      <c r="AN202" s="174"/>
      <c r="AO202" s="174"/>
      <c r="AP202" s="174"/>
      <c r="AQ202" s="174"/>
      <c r="AR202" s="174"/>
      <c r="AS202" s="174"/>
      <c r="AT202" s="174"/>
      <c r="AU202" s="174"/>
      <c r="AV202" s="174"/>
      <c r="AW202" s="174"/>
      <c r="AX202" s="174"/>
      <c r="AY202" s="174"/>
      <c r="AZ202" s="174"/>
      <c r="BA202" s="174"/>
      <c r="BB202" s="174"/>
      <c r="BC202" s="174"/>
      <c r="BD202" s="174"/>
      <c r="BE202" s="174"/>
      <c r="BF202" s="174"/>
      <c r="BG202" s="174"/>
      <c r="BH202" s="174"/>
    </row>
    <row r="203" spans="1:60" ht="12.75" outlineLevel="1">
      <c r="A203" s="188">
        <v>179</v>
      </c>
      <c r="B203" s="182" t="s">
        <v>368</v>
      </c>
      <c r="C203" s="200" t="s">
        <v>369</v>
      </c>
      <c r="D203" s="184" t="s">
        <v>341</v>
      </c>
      <c r="E203" s="186">
        <v>1.296</v>
      </c>
      <c r="F203" s="203"/>
      <c r="G203" s="190">
        <f t="shared" si="11"/>
        <v>0</v>
      </c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4"/>
      <c r="BC203" s="174"/>
      <c r="BD203" s="174"/>
      <c r="BE203" s="174"/>
      <c r="BF203" s="174"/>
      <c r="BG203" s="174"/>
      <c r="BH203" s="174"/>
    </row>
    <row r="204" spans="1:60" ht="12.75" outlineLevel="1">
      <c r="A204" s="188">
        <v>180</v>
      </c>
      <c r="B204" s="182" t="s">
        <v>370</v>
      </c>
      <c r="C204" s="200" t="s">
        <v>371</v>
      </c>
      <c r="D204" s="184" t="s">
        <v>341</v>
      </c>
      <c r="E204" s="186">
        <v>0.064</v>
      </c>
      <c r="F204" s="203"/>
      <c r="G204" s="190">
        <f t="shared" si="11"/>
        <v>0</v>
      </c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/>
      <c r="AG204" s="174"/>
      <c r="AH204" s="174"/>
      <c r="AI204" s="174"/>
      <c r="AJ204" s="174"/>
      <c r="AK204" s="174"/>
      <c r="AL204" s="174"/>
      <c r="AM204" s="174"/>
      <c r="AN204" s="174"/>
      <c r="AO204" s="174"/>
      <c r="AP204" s="174"/>
      <c r="AQ204" s="174"/>
      <c r="AR204" s="174"/>
      <c r="AS204" s="174"/>
      <c r="AT204" s="174"/>
      <c r="AU204" s="174"/>
      <c r="AV204" s="174"/>
      <c r="AW204" s="174"/>
      <c r="AX204" s="174"/>
      <c r="AY204" s="174"/>
      <c r="AZ204" s="174"/>
      <c r="BA204" s="174"/>
      <c r="BB204" s="174"/>
      <c r="BC204" s="174"/>
      <c r="BD204" s="174"/>
      <c r="BE204" s="174"/>
      <c r="BF204" s="174"/>
      <c r="BG204" s="174"/>
      <c r="BH204" s="174"/>
    </row>
    <row r="205" spans="1:60" ht="12.75" outlineLevel="1">
      <c r="A205" s="188">
        <v>181</v>
      </c>
      <c r="B205" s="182" t="s">
        <v>372</v>
      </c>
      <c r="C205" s="200" t="s">
        <v>373</v>
      </c>
      <c r="D205" s="184" t="s">
        <v>341</v>
      </c>
      <c r="E205" s="186">
        <v>0.055</v>
      </c>
      <c r="F205" s="203"/>
      <c r="G205" s="190">
        <f t="shared" si="11"/>
        <v>0</v>
      </c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174"/>
      <c r="AJ205" s="174"/>
      <c r="AK205" s="174"/>
      <c r="AL205" s="174"/>
      <c r="AM205" s="174"/>
      <c r="AN205" s="174"/>
      <c r="AO205" s="174"/>
      <c r="AP205" s="174"/>
      <c r="AQ205" s="174"/>
      <c r="AR205" s="174"/>
      <c r="AS205" s="174"/>
      <c r="AT205" s="174"/>
      <c r="AU205" s="174"/>
      <c r="AV205" s="174"/>
      <c r="AW205" s="174"/>
      <c r="AX205" s="174"/>
      <c r="AY205" s="174"/>
      <c r="AZ205" s="174"/>
      <c r="BA205" s="174"/>
      <c r="BB205" s="174"/>
      <c r="BC205" s="174"/>
      <c r="BD205" s="174"/>
      <c r="BE205" s="174"/>
      <c r="BF205" s="174"/>
      <c r="BG205" s="174"/>
      <c r="BH205" s="174"/>
    </row>
    <row r="206" spans="1:7" ht="12.75">
      <c r="A206" s="189" t="s">
        <v>103</v>
      </c>
      <c r="B206" s="183" t="s">
        <v>101</v>
      </c>
      <c r="C206" s="201" t="s">
        <v>61</v>
      </c>
      <c r="D206" s="185"/>
      <c r="E206" s="187"/>
      <c r="F206" s="253">
        <f>SUM(G207:G214)</f>
        <v>0</v>
      </c>
      <c r="G206" s="254"/>
    </row>
    <row r="207" spans="1:60" ht="12.75" outlineLevel="1">
      <c r="A207" s="188">
        <v>182</v>
      </c>
      <c r="B207" s="182" t="s">
        <v>374</v>
      </c>
      <c r="C207" s="200" t="s">
        <v>375</v>
      </c>
      <c r="D207" s="184" t="s">
        <v>376</v>
      </c>
      <c r="E207" s="186">
        <v>1</v>
      </c>
      <c r="F207" s="203"/>
      <c r="G207" s="190">
        <f aca="true" t="shared" si="12" ref="G207:G214">E207*F207</f>
        <v>0</v>
      </c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  <c r="AA207" s="174"/>
      <c r="AB207" s="174"/>
      <c r="AC207" s="174"/>
      <c r="AD207" s="174"/>
      <c r="AE207" s="174"/>
      <c r="AF207" s="174"/>
      <c r="AG207" s="174"/>
      <c r="AH207" s="174"/>
      <c r="AI207" s="174"/>
      <c r="AJ207" s="174"/>
      <c r="AK207" s="174"/>
      <c r="AL207" s="174"/>
      <c r="AM207" s="174"/>
      <c r="AN207" s="174"/>
      <c r="AO207" s="174"/>
      <c r="AP207" s="174"/>
      <c r="AQ207" s="174"/>
      <c r="AR207" s="174"/>
      <c r="AS207" s="174"/>
      <c r="AT207" s="174"/>
      <c r="AU207" s="174"/>
      <c r="AV207" s="174"/>
      <c r="AW207" s="174"/>
      <c r="AX207" s="174"/>
      <c r="AY207" s="174"/>
      <c r="AZ207" s="174"/>
      <c r="BA207" s="174"/>
      <c r="BB207" s="174"/>
      <c r="BC207" s="174"/>
      <c r="BD207" s="174"/>
      <c r="BE207" s="174"/>
      <c r="BF207" s="174"/>
      <c r="BG207" s="174"/>
      <c r="BH207" s="174"/>
    </row>
    <row r="208" spans="1:60" ht="12.75" outlineLevel="1">
      <c r="A208" s="188">
        <v>183</v>
      </c>
      <c r="B208" s="182" t="s">
        <v>377</v>
      </c>
      <c r="C208" s="200" t="s">
        <v>378</v>
      </c>
      <c r="D208" s="184" t="s">
        <v>376</v>
      </c>
      <c r="E208" s="186">
        <v>1</v>
      </c>
      <c r="F208" s="203"/>
      <c r="G208" s="190">
        <f t="shared" si="12"/>
        <v>0</v>
      </c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  <c r="AB208" s="174"/>
      <c r="AC208" s="174"/>
      <c r="AD208" s="174"/>
      <c r="AE208" s="174"/>
      <c r="AF208" s="174"/>
      <c r="AG208" s="174"/>
      <c r="AH208" s="174"/>
      <c r="AI208" s="174"/>
      <c r="AJ208" s="174"/>
      <c r="AK208" s="174"/>
      <c r="AL208" s="174"/>
      <c r="AM208" s="174"/>
      <c r="AN208" s="174"/>
      <c r="AO208" s="174"/>
      <c r="AP208" s="174"/>
      <c r="AQ208" s="174"/>
      <c r="AR208" s="174"/>
      <c r="AS208" s="174"/>
      <c r="AT208" s="174"/>
      <c r="AU208" s="174"/>
      <c r="AV208" s="174"/>
      <c r="AW208" s="174"/>
      <c r="AX208" s="174"/>
      <c r="AY208" s="174"/>
      <c r="AZ208" s="174"/>
      <c r="BA208" s="174"/>
      <c r="BB208" s="174"/>
      <c r="BC208" s="174"/>
      <c r="BD208" s="174"/>
      <c r="BE208" s="174"/>
      <c r="BF208" s="174"/>
      <c r="BG208" s="174"/>
      <c r="BH208" s="174"/>
    </row>
    <row r="209" spans="1:60" ht="12.75" outlineLevel="1">
      <c r="A209" s="188">
        <v>184</v>
      </c>
      <c r="B209" s="182" t="s">
        <v>379</v>
      </c>
      <c r="C209" s="200" t="s">
        <v>380</v>
      </c>
      <c r="D209" s="184" t="s">
        <v>376</v>
      </c>
      <c r="E209" s="186">
        <v>1</v>
      </c>
      <c r="F209" s="203"/>
      <c r="G209" s="190">
        <f t="shared" si="12"/>
        <v>0</v>
      </c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4"/>
      <c r="AH209" s="174"/>
      <c r="AI209" s="174"/>
      <c r="AJ209" s="174"/>
      <c r="AK209" s="174"/>
      <c r="AL209" s="174"/>
      <c r="AM209" s="174"/>
      <c r="AN209" s="174"/>
      <c r="AO209" s="174"/>
      <c r="AP209" s="174"/>
      <c r="AQ209" s="174"/>
      <c r="AR209" s="174"/>
      <c r="AS209" s="174"/>
      <c r="AT209" s="174"/>
      <c r="AU209" s="174"/>
      <c r="AV209" s="174"/>
      <c r="AW209" s="174"/>
      <c r="AX209" s="174"/>
      <c r="AY209" s="174"/>
      <c r="AZ209" s="174"/>
      <c r="BA209" s="174"/>
      <c r="BB209" s="174"/>
      <c r="BC209" s="174"/>
      <c r="BD209" s="174"/>
      <c r="BE209" s="174"/>
      <c r="BF209" s="174"/>
      <c r="BG209" s="174"/>
      <c r="BH209" s="174"/>
    </row>
    <row r="210" spans="1:60" ht="12.75" outlineLevel="1">
      <c r="A210" s="188">
        <v>185</v>
      </c>
      <c r="B210" s="182" t="s">
        <v>381</v>
      </c>
      <c r="C210" s="200" t="s">
        <v>382</v>
      </c>
      <c r="D210" s="184" t="s">
        <v>376</v>
      </c>
      <c r="E210" s="186">
        <v>1</v>
      </c>
      <c r="F210" s="203"/>
      <c r="G210" s="190">
        <f t="shared" si="12"/>
        <v>0</v>
      </c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  <c r="AG210" s="174"/>
      <c r="AH210" s="174"/>
      <c r="AI210" s="174"/>
      <c r="AJ210" s="174"/>
      <c r="AK210" s="174"/>
      <c r="AL210" s="174"/>
      <c r="AM210" s="174"/>
      <c r="AN210" s="174"/>
      <c r="AO210" s="174"/>
      <c r="AP210" s="174"/>
      <c r="AQ210" s="174"/>
      <c r="AR210" s="174"/>
      <c r="AS210" s="174"/>
      <c r="AT210" s="174"/>
      <c r="AU210" s="174"/>
      <c r="AV210" s="174"/>
      <c r="AW210" s="174"/>
      <c r="AX210" s="174"/>
      <c r="AY210" s="174"/>
      <c r="AZ210" s="174"/>
      <c r="BA210" s="174"/>
      <c r="BB210" s="174"/>
      <c r="BC210" s="174"/>
      <c r="BD210" s="174"/>
      <c r="BE210" s="174"/>
      <c r="BF210" s="174"/>
      <c r="BG210" s="174"/>
      <c r="BH210" s="174"/>
    </row>
    <row r="211" spans="1:60" ht="12.75" outlineLevel="1">
      <c r="A211" s="188">
        <v>186</v>
      </c>
      <c r="B211" s="182" t="s">
        <v>383</v>
      </c>
      <c r="C211" s="200" t="s">
        <v>384</v>
      </c>
      <c r="D211" s="184" t="s">
        <v>376</v>
      </c>
      <c r="E211" s="186">
        <v>1</v>
      </c>
      <c r="F211" s="203"/>
      <c r="G211" s="190">
        <f t="shared" si="12"/>
        <v>0</v>
      </c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174"/>
      <c r="AD211" s="174"/>
      <c r="AE211" s="174"/>
      <c r="AF211" s="174"/>
      <c r="AG211" s="174"/>
      <c r="AH211" s="174"/>
      <c r="AI211" s="174"/>
      <c r="AJ211" s="174"/>
      <c r="AK211" s="174"/>
      <c r="AL211" s="174"/>
      <c r="AM211" s="174"/>
      <c r="AN211" s="174"/>
      <c r="AO211" s="174"/>
      <c r="AP211" s="174"/>
      <c r="AQ211" s="174"/>
      <c r="AR211" s="174"/>
      <c r="AS211" s="174"/>
      <c r="AT211" s="174"/>
      <c r="AU211" s="174"/>
      <c r="AV211" s="174"/>
      <c r="AW211" s="174"/>
      <c r="AX211" s="174"/>
      <c r="AY211" s="174"/>
      <c r="AZ211" s="174"/>
      <c r="BA211" s="174"/>
      <c r="BB211" s="174"/>
      <c r="BC211" s="174"/>
      <c r="BD211" s="174"/>
      <c r="BE211" s="174"/>
      <c r="BF211" s="174"/>
      <c r="BG211" s="174"/>
      <c r="BH211" s="174"/>
    </row>
    <row r="212" spans="1:60" ht="12.75" outlineLevel="1">
      <c r="A212" s="188">
        <v>187</v>
      </c>
      <c r="B212" s="182" t="s">
        <v>385</v>
      </c>
      <c r="C212" s="200" t="s">
        <v>386</v>
      </c>
      <c r="D212" s="184" t="s">
        <v>376</v>
      </c>
      <c r="E212" s="186">
        <v>1</v>
      </c>
      <c r="F212" s="203"/>
      <c r="G212" s="190">
        <f t="shared" si="12"/>
        <v>0</v>
      </c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  <c r="AG212" s="174"/>
      <c r="AH212" s="174"/>
      <c r="AI212" s="174"/>
      <c r="AJ212" s="174"/>
      <c r="AK212" s="174"/>
      <c r="AL212" s="174"/>
      <c r="AM212" s="174"/>
      <c r="AN212" s="174"/>
      <c r="AO212" s="174"/>
      <c r="AP212" s="174"/>
      <c r="AQ212" s="174"/>
      <c r="AR212" s="174"/>
      <c r="AS212" s="174"/>
      <c r="AT212" s="174"/>
      <c r="AU212" s="174"/>
      <c r="AV212" s="174"/>
      <c r="AW212" s="174"/>
      <c r="AX212" s="174"/>
      <c r="AY212" s="174"/>
      <c r="AZ212" s="174"/>
      <c r="BA212" s="174"/>
      <c r="BB212" s="174"/>
      <c r="BC212" s="174"/>
      <c r="BD212" s="174"/>
      <c r="BE212" s="174"/>
      <c r="BF212" s="174"/>
      <c r="BG212" s="174"/>
      <c r="BH212" s="174"/>
    </row>
    <row r="213" spans="1:60" ht="12.75" outlineLevel="1">
      <c r="A213" s="188">
        <v>188</v>
      </c>
      <c r="B213" s="182" t="s">
        <v>387</v>
      </c>
      <c r="C213" s="200" t="s">
        <v>388</v>
      </c>
      <c r="D213" s="184" t="s">
        <v>376</v>
      </c>
      <c r="E213" s="186">
        <v>1</v>
      </c>
      <c r="F213" s="203"/>
      <c r="G213" s="190">
        <f t="shared" si="12"/>
        <v>0</v>
      </c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4"/>
      <c r="AH213" s="174"/>
      <c r="AI213" s="174"/>
      <c r="AJ213" s="174"/>
      <c r="AK213" s="174"/>
      <c r="AL213" s="174"/>
      <c r="AM213" s="174"/>
      <c r="AN213" s="174"/>
      <c r="AO213" s="174"/>
      <c r="AP213" s="174"/>
      <c r="AQ213" s="174"/>
      <c r="AR213" s="174"/>
      <c r="AS213" s="174"/>
      <c r="AT213" s="174"/>
      <c r="AU213" s="174"/>
      <c r="AV213" s="174"/>
      <c r="AW213" s="174"/>
      <c r="AX213" s="174"/>
      <c r="AY213" s="174"/>
      <c r="AZ213" s="174"/>
      <c r="BA213" s="174"/>
      <c r="BB213" s="174"/>
      <c r="BC213" s="174"/>
      <c r="BD213" s="174"/>
      <c r="BE213" s="174"/>
      <c r="BF213" s="174"/>
      <c r="BG213" s="174"/>
      <c r="BH213" s="174"/>
    </row>
    <row r="214" spans="1:60" ht="13.5" outlineLevel="1" thickBot="1">
      <c r="A214" s="195">
        <v>189</v>
      </c>
      <c r="B214" s="196" t="s">
        <v>389</v>
      </c>
      <c r="C214" s="202" t="s">
        <v>390</v>
      </c>
      <c r="D214" s="197" t="s">
        <v>376</v>
      </c>
      <c r="E214" s="198">
        <v>1</v>
      </c>
      <c r="F214" s="204"/>
      <c r="G214" s="199">
        <f t="shared" si="12"/>
        <v>0</v>
      </c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  <c r="AA214" s="174"/>
      <c r="AB214" s="174"/>
      <c r="AC214" s="174"/>
      <c r="AD214" s="174"/>
      <c r="AE214" s="174"/>
      <c r="AF214" s="174"/>
      <c r="AG214" s="174"/>
      <c r="AH214" s="174"/>
      <c r="AI214" s="174"/>
      <c r="AJ214" s="174"/>
      <c r="AK214" s="174"/>
      <c r="AL214" s="174"/>
      <c r="AM214" s="174"/>
      <c r="AN214" s="174"/>
      <c r="AO214" s="174"/>
      <c r="AP214" s="174"/>
      <c r="AQ214" s="174"/>
      <c r="AR214" s="174"/>
      <c r="AS214" s="174"/>
      <c r="AT214" s="174"/>
      <c r="AU214" s="174"/>
      <c r="AV214" s="174"/>
      <c r="AW214" s="174"/>
      <c r="AX214" s="174"/>
      <c r="AY214" s="174"/>
      <c r="AZ214" s="174"/>
      <c r="BA214" s="174"/>
      <c r="BB214" s="174"/>
      <c r="BC214" s="174"/>
      <c r="BD214" s="174"/>
      <c r="BE214" s="174"/>
      <c r="BF214" s="174"/>
      <c r="BG214" s="174"/>
      <c r="BH214" s="174"/>
    </row>
    <row r="215" spans="37:41" ht="12.75">
      <c r="AK215">
        <f>SUM(AK1:AK214)</f>
        <v>0</v>
      </c>
      <c r="AL215">
        <f>SUM(AL1:AL214)</f>
        <v>0</v>
      </c>
      <c r="AN215">
        <v>15</v>
      </c>
      <c r="AO215">
        <v>21</v>
      </c>
    </row>
    <row r="216" spans="40:41" ht="12.75">
      <c r="AN216">
        <f>SUMIF(AM8:AM215,AN215,G8:G215)</f>
        <v>0</v>
      </c>
      <c r="AO216">
        <f>SUMIF(AM8:AM215,AO215,G8:G215)</f>
        <v>0</v>
      </c>
    </row>
  </sheetData>
  <mergeCells count="23">
    <mergeCell ref="F77:G77"/>
    <mergeCell ref="A1:G1"/>
    <mergeCell ref="C2:G2"/>
    <mergeCell ref="C3:G3"/>
    <mergeCell ref="C4:G4"/>
    <mergeCell ref="F7:G7"/>
    <mergeCell ref="F11:G11"/>
    <mergeCell ref="F13:G13"/>
    <mergeCell ref="F17:G17"/>
    <mergeCell ref="F22:G22"/>
    <mergeCell ref="F29:G29"/>
    <mergeCell ref="F59:G59"/>
    <mergeCell ref="F180:G180"/>
    <mergeCell ref="F182:G182"/>
    <mergeCell ref="F197:G197"/>
    <mergeCell ref="F206:G206"/>
    <mergeCell ref="F81:G81"/>
    <mergeCell ref="F89:G89"/>
    <mergeCell ref="F103:G103"/>
    <mergeCell ref="F113:G113"/>
    <mergeCell ref="F155:G155"/>
    <mergeCell ref="F172:G172"/>
    <mergeCell ref="F185:G185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MegatopComfor</dc:creator>
  <cp:keywords/>
  <dc:description/>
  <cp:lastModifiedBy>MegatopComfor</cp:lastModifiedBy>
  <cp:lastPrinted>2011-05-09T15:34:47Z</cp:lastPrinted>
  <dcterms:created xsi:type="dcterms:W3CDTF">2007-08-08T05:50:21Z</dcterms:created>
  <dcterms:modified xsi:type="dcterms:W3CDTF">2020-07-14T12:32:13Z</dcterms:modified>
  <cp:category/>
  <cp:version/>
  <cp:contentType/>
  <cp:contentStatus/>
</cp:coreProperties>
</file>