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Tb - VYBAVENÍ INTERIÉRU" sheetId="1" r:id="rId1"/>
  </sheets>
  <definedNames>
    <definedName name="_xlnm.Print_Area" localSheetId="0">'INTb - VYBAVENÍ INTERIÉRU'!$C$4:$Q$40</definedName>
    <definedName name="_xlnm.Print_Titles" localSheetId="0">'INTb - VYBAVENÍ INTERIÉRU'!$19:$19</definedName>
  </definedNames>
  <calcPr calcId="145621"/>
  <extLst/>
</workbook>
</file>

<file path=xl/sharedStrings.xml><?xml version="1.0" encoding="utf-8"?>
<sst xmlns="http://schemas.openxmlformats.org/spreadsheetml/2006/main" count="177" uniqueCount="82">
  <si>
    <t>ROZPOČET</t>
  </si>
  <si>
    <t>Stavba:</t>
  </si>
  <si>
    <t xml:space="preserve">Sportovní hala s lezeckou stěnou, Tyršova ul., Nové Město na Moravě - vybavení interieru </t>
  </si>
  <si>
    <t>Objekt:</t>
  </si>
  <si>
    <t>INTa - VYBAVENÍ INTERIERU - část 1</t>
  </si>
  <si>
    <t>Místo:</t>
  </si>
  <si>
    <t>Nové Město na Moravě</t>
  </si>
  <si>
    <t>Datum:</t>
  </si>
  <si>
    <t>Objednavatel:</t>
  </si>
  <si>
    <t>Město Nové Město na Moravě</t>
  </si>
  <si>
    <t>IČ</t>
  </si>
  <si>
    <t>00294900</t>
  </si>
  <si>
    <t>Zhotovitel:</t>
  </si>
  <si>
    <t>Projektant:</t>
  </si>
  <si>
    <t>SANTIS a.s.</t>
  </si>
  <si>
    <t>Cena celkem vč. DPH</t>
  </si>
  <si>
    <t>DPH</t>
  </si>
  <si>
    <t>sazba</t>
  </si>
  <si>
    <t>%</t>
  </si>
  <si>
    <t>Cena celkem bez DPH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</si>
  <si>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</si>
  <si>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</si>
  <si>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</si>
  <si>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</si>
  <si>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</si>
  <si>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</si>
  <si>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</si>
  <si>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</si>
  <si>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</si>
  <si>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</si>
  <si>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</si>
  <si>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</si>
  <si>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</si>
  <si>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</si>
  <si>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</si>
  <si>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Náklady z rozpočtu</t>
  </si>
  <si>
    <t>D</t>
  </si>
  <si>
    <t>-1</t>
  </si>
  <si>
    <t>INT - INTERIÉR - část A</t>
  </si>
  <si>
    <t>1</t>
  </si>
  <si>
    <t>0</t>
  </si>
  <si>
    <t>ROZPOCET</t>
  </si>
  <si>
    <t>K</t>
  </si>
  <si>
    <t>INT R1016 10</t>
  </si>
  <si>
    <t>D+M   Lehátko s vyvýšeným pevným podhlavníkem - ošetřovna. Dřevěná konstrukce, molitanový povrch, potah koženkou. 
Rozměry 1920x700x400 mm.</t>
  </si>
  <si>
    <t>Ks</t>
  </si>
  <si>
    <t>základní</t>
  </si>
  <si>
    <t>262144</t>
  </si>
  <si>
    <t>2</t>
  </si>
  <si>
    <t>INT R1016 211</t>
  </si>
  <si>
    <r>
      <rPr>
        <sz val="8"/>
        <rFont val="Trebuchet MS"/>
        <family val="0"/>
      </rPr>
      <t>D</t>
    </r>
    <r>
      <rPr>
        <sz val="8"/>
        <color rgb="FF000000"/>
        <rFont val="Trebuchet MS"/>
        <family val="2"/>
      </rPr>
      <t>+M   Skříň jednodvéřová, policová - ošetřovna</t>
    </r>
    <r>
      <rPr>
        <sz val="8"/>
        <color rgb="FF000000"/>
        <rFont val="Trebuchet MS"/>
        <family val="2"/>
      </rPr>
      <t xml:space="preserve">. Laminovaná dřevotříska, prosklené dveře. 
Rozměry 1900x500x550 mm. </t>
    </r>
    <r>
      <rPr>
        <sz val="8"/>
        <color rgb="FF000000"/>
        <rFont val="Trebuchet MS"/>
        <family val="2"/>
      </rPr>
      <t xml:space="preserve">Tl. DTD min.18 mm, pohledové (namáhané) hrany kancelářského nábytku musí být opatřeny 2mm ABS hranami, dekor jasan
</t>
    </r>
  </si>
  <si>
    <t>3</t>
  </si>
  <si>
    <t>INT R1016 201</t>
  </si>
  <si>
    <r>
      <rPr>
        <sz val="8"/>
        <rFont val="Trebuchet MS"/>
        <family val="0"/>
      </rPr>
      <t>D+M   Skříň dvoudvéřová - část šatní + část policová. Laminovaná dřevotříska, dveře plné.
Rozměry 1900x910x550 mm</t>
    </r>
    <r>
      <rPr>
        <sz val="8"/>
        <color rgb="FF000000"/>
        <rFont val="Trebuchet MS"/>
        <family val="2"/>
      </rPr>
      <t xml:space="preserve">. </t>
    </r>
    <r>
      <rPr>
        <sz val="8"/>
        <color rgb="FF000000"/>
        <rFont val="Trebuchet MS"/>
        <family val="2"/>
      </rPr>
      <t xml:space="preserve"> </t>
    </r>
    <r>
      <rPr>
        <sz val="8"/>
        <color rgb="FF000000"/>
        <rFont val="Trebuchet MS"/>
        <family val="2"/>
      </rPr>
      <t>Tl. DTD min.18 mm, pohledové (namáhané) hrany kancelářského nábytku musí být opatřeny 2mm ABS hranami, dekor jasan</t>
    </r>
  </si>
  <si>
    <t>4</t>
  </si>
  <si>
    <t>INT R1016 2215</t>
  </si>
  <si>
    <r>
      <rPr>
        <sz val="8"/>
        <rFont val="Trebuchet MS"/>
        <family val="0"/>
      </rPr>
      <t xml:space="preserve">D+M   Lavice dřevěná, 5 míst. Dřevěný masiv. 
Rozměry 3000x400x450 mm. </t>
    </r>
    <r>
      <rPr>
        <sz val="8"/>
        <color rgb="FFFF0000"/>
        <rFont val="Trebuchet MS"/>
        <family val="0"/>
      </rPr>
      <t>-</t>
    </r>
    <r>
      <rPr>
        <sz val="8"/>
        <color rgb="FF000000"/>
        <rFont val="Trebuchet MS"/>
        <family val="2"/>
      </rPr>
      <t xml:space="preserve"> kvalita materiálu dle př.4 zadávací dokumentace</t>
    </r>
  </si>
  <si>
    <t>5</t>
  </si>
  <si>
    <t>INT R1016 221</t>
  </si>
  <si>
    <r>
      <rPr>
        <sz val="8"/>
        <rFont val="Trebuchet MS"/>
        <family val="0"/>
      </rPr>
      <t xml:space="preserve">D+M   Psací stůl. Laminovaná dřevotříska. 
Rozměry 1500x1000x750 mm. </t>
    </r>
    <r>
      <rPr>
        <sz val="8"/>
        <color rgb="FF000000"/>
        <rFont val="Trebuchet MS"/>
        <family val="2"/>
      </rPr>
      <t xml:space="preserve">Tl. Stolové DTD min.25 mm, ostatní DTD min. 18 mm, pohledové (namáhané) hrany kancelářského nábytku musí být opatřeny 2mm ABS hranami, dekor jasan
</t>
    </r>
  </si>
  <si>
    <t>6</t>
  </si>
  <si>
    <t>INT R1016 2021</t>
  </si>
  <si>
    <r>
      <rPr>
        <sz val="8"/>
        <rFont val="Trebuchet MS"/>
        <family val="0"/>
      </rPr>
      <t xml:space="preserve">D+M   Mobilní kontejner, čtyř-zásuvkový. Laminovaná dřevotříska. 
Rozměry 600x400x600 mm. </t>
    </r>
    <r>
      <rPr>
        <sz val="8"/>
        <color rgb="FF000000"/>
        <rFont val="Trebuchet MS"/>
        <family val="2"/>
      </rPr>
      <t>Tl. DTD min.18 mm, pohledové (namáhané) hrany kancelářského nábytku musí být opatřeny 2mm ABS hranami, dekor jasan</t>
    </r>
  </si>
  <si>
    <t>7</t>
  </si>
  <si>
    <t>INT R1016 45</t>
  </si>
  <si>
    <r>
      <rPr>
        <sz val="8"/>
        <rFont val="Trebuchet MS"/>
        <family val="0"/>
      </rPr>
      <t xml:space="preserve">D+M   Prostorový věšák na šaty. </t>
    </r>
    <r>
      <rPr>
        <sz val="8"/>
        <color rgb="FF000000"/>
        <rFont val="Trebuchet MS"/>
        <family val="2"/>
      </rPr>
      <t>Masiv, světlý dekor</t>
    </r>
  </si>
  <si>
    <t>8</t>
  </si>
  <si>
    <t>767 M2 91a1R1016</t>
  </si>
  <si>
    <t>D+M  M/2   Lavice.
Včetně veškerého příslušenství, doplňků, kotevních a spojovacích prvků, povrchové úpravy, atd.</t>
  </si>
  <si>
    <t xml:space="preserve">Včetně přesunu hmot.
Dle specifikace - viz výpis výrobků  př. 3.1 a dle př.4 zadávací dokumentace
</t>
  </si>
  <si>
    <t>9</t>
  </si>
  <si>
    <t>767 M3 91a1R1016</t>
  </si>
  <si>
    <t>D+M  M/3   Vybavení šaten.
Včetně veškerého příslušenství, doplňků, kotevních a spojovacích prvků, povrchové úpravy, atd.</t>
  </si>
  <si>
    <t>soubor</t>
  </si>
  <si>
    <t xml:space="preserve">Soubor vybavení šaten obsahuje:
lavice - celkem 6 ks, 
opěradlo na stěně - celkem 6 ks, 
nástěnný věšák s kovovými háčky (15x) - celkem 6 ks.
Včetně přesunu hmot.
Dle specifikace - viz výpis výrobků př.3.1.zadávací dokumentace a dle př.4 zadávací dokumentace
</t>
  </si>
  <si>
    <t>10</t>
  </si>
  <si>
    <t>11</t>
  </si>
  <si>
    <t>12</t>
  </si>
  <si>
    <t>13</t>
  </si>
  <si>
    <t>v</t>
  </si>
  <si>
    <t>podpis:</t>
  </si>
  <si>
    <t>dne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</si>
</sst>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.MM\.YYYY"/>
    <numFmt numFmtId="166" formatCode="@"/>
    <numFmt numFmtId="167" formatCode="#,##0.00;\-#,##0.00"/>
    <numFmt numFmtId="168" formatCode="#,##0.00000;\-#,##0.00000"/>
    <numFmt numFmtId="169" formatCode="#,##0.000;\-#,##0.000"/>
  </numFmts>
  <fonts count="19">
    <font>
      <sz val="8"/>
      <name val="Trebuchet MS"/>
      <family val="0"/>
    </font>
    <font>
      <sz val="10"/>
      <name val="Arial"/>
      <family val="2"/>
    </font>
    <font>
      <u val="single"/>
      <sz val="8"/>
      <color rgb="FF0000FF"/>
      <name val="Trebuchet MS"/>
      <family val="2"/>
    </font>
    <font>
      <b/>
      <sz val="16"/>
      <name val="Trebuchet MS"/>
      <family val="0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rgb="FF800000"/>
      <name val="Trebuchet MS"/>
      <family val="2"/>
    </font>
    <font>
      <b/>
      <sz val="10"/>
      <name val="Trebuchet MS"/>
      <family val="2"/>
    </font>
    <font>
      <sz val="10"/>
      <color rgb="FF0070C0"/>
      <name val="Trebuchet MS"/>
      <family val="2"/>
    </font>
    <font>
      <sz val="10"/>
      <name val="Trebuchet MS"/>
      <family val="2"/>
    </font>
    <font>
      <sz val="8"/>
      <color rgb="FF800000"/>
      <name val="Trebuchet MS"/>
      <family val="0"/>
    </font>
    <font>
      <b/>
      <sz val="8"/>
      <name val="Trebuchet MS"/>
      <family val="0"/>
    </font>
    <font>
      <sz val="8"/>
      <color rgb="FF003366"/>
      <name val="Trebuchet MS"/>
      <family val="0"/>
    </font>
    <font>
      <sz val="12"/>
      <color rgb="FF003366"/>
      <name val="Trebuchet MS"/>
      <family val="2"/>
    </font>
    <font>
      <sz val="8"/>
      <color rgb="FF969696"/>
      <name val="Trebuchet MS"/>
      <family val="0"/>
    </font>
    <font>
      <sz val="8"/>
      <color rgb="FF000000"/>
      <name val="Trebuchet MS"/>
      <family val="2"/>
    </font>
    <font>
      <sz val="8"/>
      <color rgb="FFFF0000"/>
      <name val="Trebuchet MS"/>
      <family val="0"/>
    </font>
    <font>
      <i/>
      <sz val="7"/>
      <color rgb="FF969696"/>
      <name val="Trebuchet MS"/>
      <family val="0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/>
      <right style="thin"/>
      <top/>
      <bottom style="thin"/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>
      <alignment/>
      <protection hidden="1"/>
    </xf>
    <xf numFmtId="164" fontId="0" fillId="0" borderId="0">
      <alignment/>
      <protection hidden="1"/>
    </xf>
  </cellStyleXfs>
  <cellXfs count="84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left" vertical="top"/>
      <protection hidden="1"/>
    </xf>
    <xf numFmtId="164" fontId="0" fillId="0" borderId="0" xfId="0" applyFont="1" applyAlignment="1" applyProtection="1">
      <alignment horizontal="left" vertical="top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 horizontal="left" vertical="center"/>
      <protection hidden="1"/>
    </xf>
    <xf numFmtId="164" fontId="0" fillId="0" borderId="2" xfId="0" applyBorder="1" applyAlignment="1" applyProtection="1">
      <alignment horizontal="left" vertical="center"/>
      <protection hidden="1"/>
    </xf>
    <xf numFmtId="164" fontId="0" fillId="0" borderId="3" xfId="0" applyBorder="1" applyAlignment="1" applyProtection="1">
      <alignment horizontal="left" vertical="center"/>
      <protection hidden="1"/>
    </xf>
    <xf numFmtId="164" fontId="0" fillId="0" borderId="4" xfId="0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0" fillId="0" borderId="5" xfId="0" applyBorder="1" applyAlignment="1" applyProtection="1">
      <alignment horizontal="left" vertical="center"/>
      <protection hidden="1"/>
    </xf>
    <xf numFmtId="164" fontId="4" fillId="0" borderId="0" xfId="35" applyFont="1" applyAlignment="1" applyProtection="1">
      <alignment horizontal="left" vertical="center"/>
      <protection hidden="1"/>
    </xf>
    <xf numFmtId="164" fontId="0" fillId="0" borderId="0" xfId="35" applyFont="1" applyAlignment="1" applyProtection="1">
      <alignment horizontal="left" vertical="center"/>
      <protection hidden="1"/>
    </xf>
    <xf numFmtId="164" fontId="4" fillId="0" borderId="0" xfId="35" applyFont="1" applyBorder="1" applyAlignment="1" applyProtection="1">
      <alignment horizontal="left" vertical="center"/>
      <protection hidden="1"/>
    </xf>
    <xf numFmtId="164" fontId="5" fillId="0" borderId="0" xfId="35" applyFont="1" applyAlignment="1" applyProtection="1">
      <alignment horizontal="left" vertical="center"/>
      <protection hidden="1"/>
    </xf>
    <xf numFmtId="164" fontId="5" fillId="0" borderId="0" xfId="35" applyFont="1" applyBorder="1" applyAlignment="1" applyProtection="1">
      <alignment horizontal="left" vertical="center"/>
      <protection hidden="1"/>
    </xf>
    <xf numFmtId="164" fontId="6" fillId="0" borderId="0" xfId="35" applyFont="1" applyAlignment="1" applyProtection="1">
      <alignment horizontal="left" vertical="center"/>
      <protection hidden="1"/>
    </xf>
    <xf numFmtId="165" fontId="6" fillId="2" borderId="0" xfId="35" applyFont="1" applyBorder="1" applyAlignment="1" applyProtection="1">
      <alignment horizontal="left" vertical="top"/>
      <protection hidden="1"/>
    </xf>
    <xf numFmtId="166" fontId="6" fillId="0" borderId="0" xfId="35" applyFont="1" applyBorder="1" applyAlignment="1" applyProtection="1">
      <alignment horizontal="left" vertical="center"/>
      <protection hidden="1"/>
    </xf>
    <xf numFmtId="164" fontId="6" fillId="2" borderId="0" xfId="35" applyFont="1" applyAlignment="1" applyProtection="1">
      <alignment horizontal="left" vertical="center"/>
      <protection hidden="1"/>
    </xf>
    <xf numFmtId="164" fontId="0" fillId="2" borderId="0" xfId="35" applyFont="1" applyAlignment="1" applyProtection="1">
      <alignment horizontal="left" vertical="center"/>
      <protection hidden="1"/>
    </xf>
    <xf numFmtId="166" fontId="6" fillId="2" borderId="0" xfId="35" applyFont="1" applyBorder="1" applyAlignment="1" applyProtection="1">
      <alignment horizontal="left" vertical="center"/>
      <protection hidden="1"/>
    </xf>
    <xf numFmtId="164" fontId="7" fillId="0" borderId="6" xfId="0" applyFont="1" applyBorder="1" applyAlignment="1" applyProtection="1">
      <alignment horizontal="left" vertical="center"/>
      <protection hidden="1"/>
    </xf>
    <xf numFmtId="164" fontId="7" fillId="0" borderId="7" xfId="0" applyFont="1" applyBorder="1" applyAlignment="1" applyProtection="1">
      <alignment horizontal="left" vertical="center"/>
      <protection hidden="1"/>
    </xf>
    <xf numFmtId="164" fontId="0" fillId="0" borderId="7" xfId="35" applyFont="1" applyBorder="1" applyAlignment="1" applyProtection="1">
      <alignment horizontal="left" vertical="center"/>
      <protection hidden="1"/>
    </xf>
    <xf numFmtId="164" fontId="4" fillId="0" borderId="7" xfId="35" applyFont="1" applyBorder="1" applyAlignment="1" applyProtection="1">
      <alignment horizontal="left" vertical="center"/>
      <protection hidden="1"/>
    </xf>
    <xf numFmtId="164" fontId="6" fillId="0" borderId="7" xfId="35" applyFont="1" applyBorder="1" applyAlignment="1" applyProtection="1">
      <alignment horizontal="left" vertical="center"/>
      <protection hidden="1"/>
    </xf>
    <xf numFmtId="167" fontId="7" fillId="0" borderId="8" xfId="0" applyFont="1" applyBorder="1" applyAlignment="1" applyProtection="1">
      <alignment horizontal="right"/>
      <protection hidden="1"/>
    </xf>
    <xf numFmtId="164" fontId="8" fillId="0" borderId="0" xfId="0" applyFont="1" applyAlignment="1" applyProtection="1">
      <alignment horizontal="left" vertical="center"/>
      <protection hidden="1"/>
    </xf>
    <xf numFmtId="164" fontId="8" fillId="0" borderId="0" xfId="0" applyFont="1" applyAlignment="1" applyProtection="1">
      <alignment horizontal="right" vertical="center"/>
      <protection hidden="1"/>
    </xf>
    <xf numFmtId="164" fontId="9" fillId="2" borderId="0" xfId="35" applyFont="1" applyAlignment="1" applyProtection="1">
      <alignment horizontal="right" vertical="center"/>
      <protection hidden="1"/>
    </xf>
    <xf numFmtId="164" fontId="10" fillId="0" borderId="0" xfId="35" applyFont="1" applyAlignment="1" applyProtection="1">
      <alignment horizontal="left" vertical="center"/>
      <protection hidden="1"/>
    </xf>
    <xf numFmtId="167" fontId="8" fillId="0" borderId="0" xfId="0" applyFont="1" applyBorder="1" applyAlignment="1" applyProtection="1">
      <alignment horizontal="right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7" fontId="7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4" xfId="0" applyBorder="1" applyAlignment="1" applyProtection="1">
      <alignment horizontal="center" vertical="center" wrapText="1"/>
      <protection hidden="1"/>
    </xf>
    <xf numFmtId="164" fontId="6" fillId="3" borderId="9" xfId="0" applyFont="1" applyBorder="1" applyAlignment="1" applyProtection="1">
      <alignment horizontal="center" vertical="center" wrapText="1"/>
      <protection hidden="1"/>
    </xf>
    <xf numFmtId="164" fontId="6" fillId="3" borderId="10" xfId="0" applyFont="1" applyBorder="1" applyAlignment="1" applyProtection="1">
      <alignment horizontal="center" vertical="center" wrapText="1"/>
      <protection hidden="1"/>
    </xf>
    <xf numFmtId="164" fontId="6" fillId="3" borderId="11" xfId="0" applyFont="1" applyBorder="1" applyAlignment="1" applyProtection="1">
      <alignment horizontal="center" vertical="center"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4" fontId="4" fillId="0" borderId="9" xfId="0" applyFont="1" applyBorder="1" applyAlignment="1" applyProtection="1">
      <alignment horizontal="center" vertical="center" wrapText="1"/>
      <protection hidden="1"/>
    </xf>
    <xf numFmtId="164" fontId="4" fillId="0" borderId="10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center" vertical="center" wrapText="1"/>
      <protection hidden="1"/>
    </xf>
    <xf numFmtId="164" fontId="0" fillId="0" borderId="12" xfId="0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 horizontal="left" vertical="center"/>
      <protection hidden="1"/>
    </xf>
    <xf numFmtId="168" fontId="11" fillId="0" borderId="13" xfId="0" applyFont="1" applyBorder="1" applyAlignment="1" applyProtection="1">
      <alignment horizontal="right"/>
      <protection hidden="1"/>
    </xf>
    <xf numFmtId="168" fontId="11" fillId="0" borderId="14" xfId="0" applyFont="1" applyBorder="1" applyAlignment="1" applyProtection="1">
      <alignment horizontal="right"/>
      <protection hidden="1"/>
    </xf>
    <xf numFmtId="167" fontId="12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horizontal="left"/>
      <protection hidden="1"/>
    </xf>
    <xf numFmtId="164" fontId="13" fillId="0" borderId="4" xfId="0" applyFont="1" applyBorder="1" applyAlignment="1" applyProtection="1">
      <alignment horizontal="left"/>
      <protection hidden="1"/>
    </xf>
    <xf numFmtId="164" fontId="14" fillId="0" borderId="0" xfId="0" applyFont="1" applyAlignment="1" applyProtection="1">
      <alignment horizontal="left"/>
      <protection hidden="1"/>
    </xf>
    <xf numFmtId="167" fontId="14" fillId="0" borderId="0" xfId="0" applyFont="1" applyBorder="1" applyAlignment="1" applyProtection="1">
      <alignment horizontal="right"/>
      <protection hidden="1"/>
    </xf>
    <xf numFmtId="164" fontId="13" fillId="0" borderId="5" xfId="0" applyFont="1" applyBorder="1" applyAlignment="1" applyProtection="1">
      <alignment horizontal="left"/>
      <protection hidden="1"/>
    </xf>
    <xf numFmtId="164" fontId="13" fillId="0" borderId="15" xfId="0" applyFont="1" applyBorder="1" applyAlignment="1" applyProtection="1">
      <alignment horizontal="left"/>
      <protection hidden="1"/>
    </xf>
    <xf numFmtId="168" fontId="13" fillId="0" borderId="0" xfId="0" applyFont="1" applyAlignment="1" applyProtection="1">
      <alignment horizontal="right"/>
      <protection hidden="1"/>
    </xf>
    <xf numFmtId="168" fontId="13" fillId="0" borderId="16" xfId="0" applyFont="1" applyBorder="1" applyAlignment="1" applyProtection="1">
      <alignment horizontal="right"/>
      <protection hidden="1"/>
    </xf>
    <xf numFmtId="164" fontId="13" fillId="0" borderId="0" xfId="0" applyFont="1" applyAlignment="1" applyProtection="1">
      <alignment horizontal="left"/>
      <protection hidden="1"/>
    </xf>
    <xf numFmtId="167" fontId="13" fillId="0" borderId="0" xfId="0" applyFont="1" applyAlignment="1" applyProtection="1">
      <alignment horizontal="right" vertical="center"/>
      <protection hidden="1"/>
    </xf>
    <xf numFmtId="164" fontId="0" fillId="0" borderId="17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 horizontal="left" vertical="center" wrapText="1"/>
      <protection hidden="1"/>
    </xf>
    <xf numFmtId="164" fontId="0" fillId="0" borderId="17" xfId="0" applyFont="1" applyBorder="1" applyAlignment="1" applyProtection="1">
      <alignment horizontal="left" vertical="center" wrapText="1"/>
      <protection hidden="1"/>
    </xf>
    <xf numFmtId="164" fontId="0" fillId="0" borderId="17" xfId="0" applyFont="1" applyBorder="1" applyAlignment="1" applyProtection="1">
      <alignment horizontal="center" vertical="center" wrapText="1"/>
      <protection hidden="1"/>
    </xf>
    <xf numFmtId="169" fontId="0" fillId="0" borderId="17" xfId="0" applyFont="1" applyBorder="1" applyAlignment="1" applyProtection="1">
      <alignment horizontal="right" vertical="center"/>
      <protection hidden="1"/>
    </xf>
    <xf numFmtId="167" fontId="0" fillId="0" borderId="17" xfId="0" applyFont="1" applyBorder="1" applyAlignment="1" applyProtection="1">
      <alignment horizontal="right" vertical="center"/>
      <protection hidden="1"/>
    </xf>
    <xf numFmtId="164" fontId="15" fillId="0" borderId="17" xfId="0" applyFont="1" applyBorder="1" applyAlignment="1" applyProtection="1">
      <alignment horizontal="left" vertical="center"/>
      <protection hidden="1"/>
    </xf>
    <xf numFmtId="164" fontId="15" fillId="0" borderId="0" xfId="0" applyFont="1" applyAlignment="1" applyProtection="1">
      <alignment horizontal="center" vertical="center"/>
      <protection hidden="1"/>
    </xf>
    <xf numFmtId="168" fontId="15" fillId="0" borderId="0" xfId="0" applyFont="1" applyAlignment="1" applyProtection="1">
      <alignment horizontal="right" vertical="center"/>
      <protection hidden="1"/>
    </xf>
    <xf numFmtId="168" fontId="15" fillId="0" borderId="16" xfId="0" applyFont="1" applyBorder="1" applyAlignment="1" applyProtection="1">
      <alignment horizontal="right" vertical="center"/>
      <protection hidden="1"/>
    </xf>
    <xf numFmtId="167" fontId="0" fillId="0" borderId="0" xfId="0" applyFont="1" applyAlignment="1" applyProtection="1">
      <alignment horizontal="right" vertical="center"/>
      <protection hidden="1"/>
    </xf>
    <xf numFmtId="164" fontId="0" fillId="0" borderId="17" xfId="0" applyFont="1" applyBorder="1" applyAlignment="1" applyProtection="1">
      <alignment horizontal="left" vertical="center" wrapText="1"/>
      <protection hidden="1"/>
    </xf>
    <xf numFmtId="166" fontId="0" fillId="0" borderId="17" xfId="0" applyFont="1" applyBorder="1" applyAlignment="1" applyProtection="1">
      <alignment horizontal="left" vertical="center" wrapText="1"/>
      <protection hidden="1"/>
    </xf>
    <xf numFmtId="164" fontId="18" fillId="0" borderId="0" xfId="0" applyFont="1" applyBorder="1" applyAlignment="1" applyProtection="1">
      <alignment horizontal="left" vertical="top" wrapText="1"/>
      <protection hidden="1"/>
    </xf>
    <xf numFmtId="164" fontId="0" fillId="0" borderId="17" xfId="0" applyFont="1" applyBorder="1" applyAlignment="1" applyProtection="1">
      <alignment horizontal="center" vertical="center" wrapText="1"/>
      <protection hidden="1"/>
    </xf>
    <xf numFmtId="164" fontId="0" fillId="0" borderId="18" xfId="0" applyBorder="1" applyAlignment="1" applyProtection="1">
      <alignment horizontal="left" vertical="center"/>
      <protection hidden="1"/>
    </xf>
    <xf numFmtId="164" fontId="0" fillId="0" borderId="19" xfId="0" applyFont="1" applyBorder="1" applyAlignment="1" applyProtection="1">
      <alignment horizontal="center" vertical="center"/>
      <protection hidden="1"/>
    </xf>
    <xf numFmtId="166" fontId="0" fillId="0" borderId="19" xfId="0" applyFont="1" applyBorder="1" applyAlignment="1" applyProtection="1">
      <alignment horizontal="left" vertical="center" wrapText="1"/>
      <protection hidden="1"/>
    </xf>
    <xf numFmtId="164" fontId="0" fillId="0" borderId="19" xfId="0" applyFont="1" applyBorder="1" applyAlignment="1" applyProtection="1">
      <alignment horizontal="left" vertical="center" wrapText="1"/>
      <protection hidden="1"/>
    </xf>
    <xf numFmtId="164" fontId="0" fillId="0" borderId="19" xfId="0" applyFont="1" applyBorder="1" applyAlignment="1" applyProtection="1">
      <alignment horizontal="center" vertical="center" wrapText="1"/>
      <protection hidden="1"/>
    </xf>
    <xf numFmtId="169" fontId="0" fillId="0" borderId="19" xfId="0" applyFont="1" applyBorder="1" applyAlignment="1" applyProtection="1">
      <alignment horizontal="right" vertical="center"/>
      <protection hidden="1"/>
    </xf>
    <xf numFmtId="167" fontId="0" fillId="0" borderId="19" xfId="0" applyFont="1" applyBorder="1" applyAlignment="1" applyProtection="1">
      <alignment horizontal="right" vertical="center"/>
      <protection hidden="1"/>
    </xf>
    <xf numFmtId="164" fontId="0" fillId="0" borderId="20" xfId="0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top"/>
      <protection hidden="1"/>
    </xf>
    <xf numFmtId="164" fontId="6" fillId="2" borderId="0" xfId="0" applyFont="1" applyBorder="1" applyAlignment="1" applyProtection="1">
      <alignment horizontal="left" vertical="top"/>
      <protection hidden="1"/>
    </xf>
    <xf numFmtId="164" fontId="10" fillId="0" borderId="0" xfId="0" applyFont="1" applyAlignment="1" applyProtection="1">
      <alignment horizontal="left" vertical="top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34"/>
    <cellStyle name="normální 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104775</xdr:rowOff>
    </xdr:to>
    <xdr:pic>
      <xdr:nvPicPr>
        <xdr:cNvPr id="0" name="Picture 1" descr="C:\KROSplusData\System\Temp\rad8A97E.tmp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276225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K40"/>
  <sheetViews>
    <sheetView showGridLines="0" tabSelected="1" workbookViewId="0" topLeftCell="A1">
      <pane ySplit="1" topLeftCell="A32" activePane="bottomLeft" state="frozen"/>
      <selection pane="topLeft" activeCell="A1" sqref="A1"/>
      <selection pane="bottomLeft" activeCell="F26" sqref="F26"/>
    </sheetView>
  </sheetViews>
  <sheetFormatPr defaultColWidth="10.5" defaultRowHeight="13.5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64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45.33203125" style="1" customWidth="1"/>
    <col min="19" max="19" width="8.16015625" style="1" customWidth="1"/>
    <col min="20" max="20" width="29.66015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160156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3" width="10.5" style="1" hidden="1" customWidth="1"/>
    <col min="64" max="1025" width="10.5" style="2" customWidth="1"/>
  </cols>
  <sheetData>
    <row r="1" ht="13.5"/>
    <row r="2" ht="13.5"/>
    <row r="3" spans="2:18" s="3" customFormat="1" ht="7.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2:18" s="3" customFormat="1" ht="37.5" customHeight="1">
      <c r="B4" s="7"/>
      <c r="C4" s="8" t="s"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s="3" customFormat="1" ht="7.5" customHeight="1">
      <c r="B5" s="7"/>
      <c r="R5" s="9"/>
    </row>
    <row r="6" spans="2:18" s="3" customFormat="1" ht="15" customHeight="1">
      <c r="B6" s="7"/>
      <c r="C6" s="10" t="s">
        <v>1</v>
      </c>
      <c r="D6" s="11"/>
      <c r="E6" s="11"/>
      <c r="F6" s="12" t="s">
        <v>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1"/>
      <c r="R6" s="9"/>
    </row>
    <row r="7" spans="2:18" s="3" customFormat="1" ht="15" customHeight="1">
      <c r="B7" s="7"/>
      <c r="C7" s="13" t="s">
        <v>3</v>
      </c>
      <c r="D7" s="11"/>
      <c r="E7" s="11"/>
      <c r="F7" s="14" t="s">
        <v>4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1"/>
      <c r="R7" s="9"/>
    </row>
    <row r="8" spans="2:18" s="3" customFormat="1" ht="7.5" customHeight="1">
      <c r="B8" s="7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9"/>
    </row>
    <row r="9" spans="2:18" s="3" customFormat="1" ht="18.75" customHeight="1">
      <c r="B9" s="7"/>
      <c r="C9" s="10" t="s">
        <v>5</v>
      </c>
      <c r="D9" s="11"/>
      <c r="E9" s="11"/>
      <c r="F9" s="15" t="s">
        <v>6</v>
      </c>
      <c r="G9" s="11"/>
      <c r="H9" s="11"/>
      <c r="I9" s="11"/>
      <c r="J9" s="11"/>
      <c r="K9" s="10" t="s">
        <v>7</v>
      </c>
      <c r="L9" s="11"/>
      <c r="M9" s="16"/>
      <c r="N9" s="16"/>
      <c r="O9" s="16"/>
      <c r="P9" s="16"/>
      <c r="Q9" s="11"/>
      <c r="R9" s="9"/>
    </row>
    <row r="10" spans="2:18" s="3" customFormat="1" ht="7.5" customHeight="1"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9"/>
    </row>
    <row r="11" spans="2:18" s="3" customFormat="1" ht="15.75" customHeight="1">
      <c r="B11" s="7"/>
      <c r="C11" s="10" t="s">
        <v>8</v>
      </c>
      <c r="D11" s="11"/>
      <c r="E11" s="11"/>
      <c r="F11" s="15" t="s">
        <v>9</v>
      </c>
      <c r="G11" s="11"/>
      <c r="H11" s="11"/>
      <c r="I11" s="11"/>
      <c r="J11" s="11"/>
      <c r="K11" s="10" t="s">
        <v>10</v>
      </c>
      <c r="L11" s="11"/>
      <c r="M11" s="17" t="s">
        <v>11</v>
      </c>
      <c r="N11" s="17"/>
      <c r="O11" s="17"/>
      <c r="P11" s="17"/>
      <c r="Q11" s="17"/>
      <c r="R11" s="9"/>
    </row>
    <row r="12" spans="2:18" s="3" customFormat="1" ht="15" customHeight="1">
      <c r="B12" s="7"/>
      <c r="C12" s="10" t="s">
        <v>12</v>
      </c>
      <c r="D12" s="11"/>
      <c r="E12" s="11"/>
      <c r="F12" s="18"/>
      <c r="G12" s="19"/>
      <c r="H12" s="19"/>
      <c r="I12" s="11"/>
      <c r="J12" s="11"/>
      <c r="K12" s="10" t="s">
        <v>10</v>
      </c>
      <c r="L12" s="11"/>
      <c r="M12" s="20"/>
      <c r="N12" s="20"/>
      <c r="O12" s="20"/>
      <c r="P12" s="20"/>
      <c r="Q12" s="20"/>
      <c r="R12" s="9"/>
    </row>
    <row r="13" spans="2:18" s="3" customFormat="1" ht="15" customHeight="1">
      <c r="B13" s="7"/>
      <c r="C13" s="10" t="s">
        <v>13</v>
      </c>
      <c r="D13" s="11"/>
      <c r="E13" s="11"/>
      <c r="F13" s="15" t="s">
        <v>14</v>
      </c>
      <c r="G13" s="11"/>
      <c r="H13" s="11"/>
      <c r="I13" s="11"/>
      <c r="J13" s="11"/>
      <c r="K13" s="10"/>
      <c r="L13" s="11"/>
      <c r="M13" s="15"/>
      <c r="N13" s="11"/>
      <c r="O13" s="11"/>
      <c r="P13" s="11"/>
      <c r="Q13" s="11"/>
      <c r="R13" s="9"/>
    </row>
    <row r="14" spans="2:18" s="3" customFormat="1" ht="15" customHeight="1">
      <c r="B14" s="7"/>
      <c r="C14" s="10"/>
      <c r="D14" s="11"/>
      <c r="E14" s="11"/>
      <c r="F14" s="15"/>
      <c r="G14" s="11"/>
      <c r="H14" s="11"/>
      <c r="I14" s="11"/>
      <c r="J14" s="11"/>
      <c r="K14" s="10"/>
      <c r="L14" s="11"/>
      <c r="M14" s="15"/>
      <c r="N14" s="11"/>
      <c r="O14" s="11"/>
      <c r="P14" s="11"/>
      <c r="Q14" s="11"/>
      <c r="R14" s="9"/>
    </row>
    <row r="15" spans="2:18" s="3" customFormat="1" ht="19.2" customHeight="1">
      <c r="B15" s="7"/>
      <c r="C15" s="21" t="s">
        <v>15</v>
      </c>
      <c r="D15" s="22"/>
      <c r="E15" s="22"/>
      <c r="F15" s="22"/>
      <c r="G15" s="22"/>
      <c r="H15" s="23"/>
      <c r="I15" s="23"/>
      <c r="J15" s="23"/>
      <c r="K15" s="24"/>
      <c r="L15" s="23"/>
      <c r="M15" s="25"/>
      <c r="N15" s="26">
        <f>N17+N16</f>
        <v>0</v>
      </c>
      <c r="O15" s="26"/>
      <c r="P15" s="26"/>
      <c r="Q15" s="26"/>
      <c r="R15" s="9"/>
    </row>
    <row r="16" spans="2:18" s="3" customFormat="1" ht="15" customHeight="1">
      <c r="B16" s="7"/>
      <c r="C16" s="27" t="s">
        <v>16</v>
      </c>
      <c r="D16" s="27"/>
      <c r="E16" s="27"/>
      <c r="F16" s="27"/>
      <c r="G16" s="28" t="s">
        <v>17</v>
      </c>
      <c r="H16" s="29">
        <v>21</v>
      </c>
      <c r="I16" s="27" t="s">
        <v>18</v>
      </c>
      <c r="J16" s="30"/>
      <c r="K16" s="30"/>
      <c r="L16" s="30"/>
      <c r="M16" s="30"/>
      <c r="N16" s="31">
        <f>N17*H16/100</f>
        <v>0</v>
      </c>
      <c r="O16" s="31"/>
      <c r="P16" s="31"/>
      <c r="Q16" s="31"/>
      <c r="R16" s="9"/>
    </row>
    <row r="17" spans="2:18" s="3" customFormat="1" ht="15" customHeight="1">
      <c r="B17" s="7"/>
      <c r="C17" s="32" t="s">
        <v>19</v>
      </c>
      <c r="D17" s="32"/>
      <c r="E17" s="32"/>
      <c r="F17" s="32"/>
      <c r="G17" s="32"/>
      <c r="H17" s="11"/>
      <c r="I17" s="11"/>
      <c r="J17" s="11"/>
      <c r="K17" s="10"/>
      <c r="L17" s="11"/>
      <c r="M17" s="15"/>
      <c r="N17" s="33">
        <f>N20</f>
        <v>0</v>
      </c>
      <c r="O17" s="33"/>
      <c r="P17" s="33"/>
      <c r="Q17" s="33"/>
      <c r="R17" s="9"/>
    </row>
    <row r="18" spans="2:18" s="3" customFormat="1" ht="11.25" customHeight="1">
      <c r="B18" s="7"/>
      <c r="R18" s="9"/>
    </row>
    <row r="19" spans="2:27" s="34" customFormat="1" ht="30" customHeight="1">
      <c r="B19" s="35"/>
      <c r="C19" s="36" t="s">
        <v>20</v>
      </c>
      <c r="D19" s="37" t="s">
        <v>21</v>
      </c>
      <c r="E19" s="37" t="s">
        <v>22</v>
      </c>
      <c r="F19" s="37" t="s">
        <v>23</v>
      </c>
      <c r="G19" s="37"/>
      <c r="H19" s="37"/>
      <c r="I19" s="37"/>
      <c r="J19" s="37" t="s">
        <v>24</v>
      </c>
      <c r="K19" s="37" t="s">
        <v>25</v>
      </c>
      <c r="L19" s="37" t="s">
        <v>26</v>
      </c>
      <c r="M19" s="37"/>
      <c r="N19" s="38" t="s">
        <v>27</v>
      </c>
      <c r="O19" s="38"/>
      <c r="P19" s="38"/>
      <c r="Q19" s="38"/>
      <c r="R19" s="39"/>
      <c r="T19" s="40" t="s">
        <v>28</v>
      </c>
      <c r="U19" s="41" t="s">
        <v>16</v>
      </c>
      <c r="V19" s="41" t="s">
        <v>29</v>
      </c>
      <c r="W19" s="41" t="s">
        <v>30</v>
      </c>
      <c r="X19" s="41" t="s">
        <v>31</v>
      </c>
      <c r="Y19" s="41" t="s">
        <v>32</v>
      </c>
      <c r="Z19" s="41" t="s">
        <v>33</v>
      </c>
      <c r="AA19" s="42" t="s">
        <v>34</v>
      </c>
    </row>
    <row r="20" spans="2:63" s="3" customFormat="1" ht="30" customHeight="1">
      <c r="B20" s="7"/>
      <c r="C20" s="32" t="s">
        <v>35</v>
      </c>
      <c r="N20" s="33">
        <f>N21</f>
        <v>0</v>
      </c>
      <c r="O20" s="33"/>
      <c r="P20" s="33"/>
      <c r="Q20" s="33"/>
      <c r="R20" s="9"/>
      <c r="T20" s="43"/>
      <c r="U20" s="44"/>
      <c r="V20" s="44"/>
      <c r="W20" s="45" t="e">
        <f>$W$21+#REF!</f>
        <v>#REF!</v>
      </c>
      <c r="X20" s="44"/>
      <c r="Y20" s="45" t="e">
        <f>$Y$21+#REF!</f>
        <v>#REF!</v>
      </c>
      <c r="Z20" s="44"/>
      <c r="AA20" s="46" t="e">
        <f>$AA$21+#REF!</f>
        <v>#REF!</v>
      </c>
      <c r="AT20" s="3" t="s">
        <v>36</v>
      </c>
      <c r="AU20" s="3" t="s">
        <v>37</v>
      </c>
      <c r="BK20" s="47" t="e">
        <f>$BK$21+#REF!</f>
        <v>#REF!</v>
      </c>
    </row>
    <row r="21" spans="2:63" s="48" customFormat="1" ht="37.5" customHeight="1">
      <c r="B21" s="49"/>
      <c r="D21" s="50" t="s">
        <v>38</v>
      </c>
      <c r="N21" s="51">
        <f>SUM(N22:Q29)+N31+SUM(N33:Q36)</f>
        <v>0</v>
      </c>
      <c r="O21" s="51"/>
      <c r="P21" s="51"/>
      <c r="Q21" s="51"/>
      <c r="R21" s="52"/>
      <c r="T21" s="53"/>
      <c r="W21" s="54">
        <f>SUM($W$22:$W$36)</f>
        <v>0</v>
      </c>
      <c r="Y21" s="54">
        <f>SUM($Y$22:$Y$36)</f>
        <v>0</v>
      </c>
      <c r="AA21" s="55">
        <f>SUM($AA$22:$AA$36)</f>
        <v>0</v>
      </c>
      <c r="AR21" s="56" t="s">
        <v>39</v>
      </c>
      <c r="AT21" s="56" t="s">
        <v>36</v>
      </c>
      <c r="AU21" s="56" t="s">
        <v>40</v>
      </c>
      <c r="AY21" s="56" t="s">
        <v>41</v>
      </c>
      <c r="BK21" s="57">
        <f>SUM($BK$22:$BK$36)</f>
        <v>0</v>
      </c>
    </row>
    <row r="22" spans="2:63" s="3" customFormat="1" ht="51" customHeight="1">
      <c r="B22" s="7"/>
      <c r="C22" s="58" t="s">
        <v>39</v>
      </c>
      <c r="D22" s="58" t="s">
        <v>42</v>
      </c>
      <c r="E22" s="59" t="s">
        <v>43</v>
      </c>
      <c r="F22" s="60" t="s">
        <v>44</v>
      </c>
      <c r="G22" s="60"/>
      <c r="H22" s="60"/>
      <c r="I22" s="60"/>
      <c r="J22" s="61" t="s">
        <v>45</v>
      </c>
      <c r="K22" s="62">
        <v>1</v>
      </c>
      <c r="L22" s="63">
        <v>0</v>
      </c>
      <c r="M22" s="63"/>
      <c r="N22" s="63">
        <f>K22*L22</f>
        <v>0</v>
      </c>
      <c r="O22" s="63"/>
      <c r="P22" s="63"/>
      <c r="Q22" s="63"/>
      <c r="R22" s="9"/>
      <c r="T22" s="64"/>
      <c r="U22" s="65" t="s">
        <v>46</v>
      </c>
      <c r="V22" s="66">
        <v>0</v>
      </c>
      <c r="W22" s="66">
        <f>$V$22*$K$22</f>
        <v>0</v>
      </c>
      <c r="X22" s="66">
        <v>0</v>
      </c>
      <c r="Y22" s="66">
        <f>$X$22*$K$22</f>
        <v>0</v>
      </c>
      <c r="Z22" s="66">
        <v>0</v>
      </c>
      <c r="AA22" s="67">
        <f>$Z$22*$K$22</f>
        <v>0</v>
      </c>
      <c r="AR22" s="3" t="s">
        <v>47</v>
      </c>
      <c r="AT22" s="3" t="s">
        <v>42</v>
      </c>
      <c r="AU22" s="3" t="s">
        <v>39</v>
      </c>
      <c r="AY22" s="3" t="s">
        <v>41</v>
      </c>
      <c r="BE22" s="68">
        <f>IF($U$22="základní",$N$22,0)</f>
        <v>0</v>
      </c>
      <c r="BF22" s="68">
        <f>IF($U$22="snížená",$N$22,0)</f>
        <v>0</v>
      </c>
      <c r="BG22" s="68">
        <f>IF($U$22="zákl. přenesená",$N$22,0)</f>
        <v>0</v>
      </c>
      <c r="BH22" s="68">
        <f>IF($U$22="sníž. přenesená",$N$22,0)</f>
        <v>0</v>
      </c>
      <c r="BI22" s="68">
        <f>IF($U$22="nulová",$N$22,0)</f>
        <v>0</v>
      </c>
      <c r="BJ22" s="3" t="s">
        <v>39</v>
      </c>
      <c r="BK22" s="68">
        <f>ROUND($L$22*$K$22,2)</f>
        <v>0</v>
      </c>
    </row>
    <row r="23" spans="2:63" s="3" customFormat="1" ht="51" customHeight="1">
      <c r="B23" s="7"/>
      <c r="C23" s="58" t="s">
        <v>48</v>
      </c>
      <c r="D23" s="58" t="s">
        <v>42</v>
      </c>
      <c r="E23" s="59" t="s">
        <v>49</v>
      </c>
      <c r="F23" s="69" t="s">
        <v>50</v>
      </c>
      <c r="G23" s="69"/>
      <c r="H23" s="69"/>
      <c r="I23" s="69"/>
      <c r="J23" s="61" t="s">
        <v>45</v>
      </c>
      <c r="K23" s="62">
        <v>1</v>
      </c>
      <c r="L23" s="63">
        <v>0</v>
      </c>
      <c r="M23" s="63"/>
      <c r="N23" s="63">
        <f>K23*L23</f>
        <v>0</v>
      </c>
      <c r="O23" s="63"/>
      <c r="P23" s="63"/>
      <c r="Q23" s="63"/>
      <c r="R23" s="9"/>
      <c r="T23" s="64"/>
      <c r="U23" s="65" t="s">
        <v>46</v>
      </c>
      <c r="V23" s="66">
        <v>0</v>
      </c>
      <c r="W23" s="66">
        <f>$V$23*$K$23</f>
        <v>0</v>
      </c>
      <c r="X23" s="66">
        <v>0</v>
      </c>
      <c r="Y23" s="66">
        <f>$X$23*$K$23</f>
        <v>0</v>
      </c>
      <c r="Z23" s="66">
        <v>0</v>
      </c>
      <c r="AA23" s="67">
        <f>$Z$23*$K$23</f>
        <v>0</v>
      </c>
      <c r="AR23" s="3" t="s">
        <v>47</v>
      </c>
      <c r="AT23" s="3" t="s">
        <v>42</v>
      </c>
      <c r="AU23" s="3" t="s">
        <v>39</v>
      </c>
      <c r="AY23" s="3" t="s">
        <v>41</v>
      </c>
      <c r="BE23" s="68">
        <f>IF($U$23="základní",$N$23,0)</f>
        <v>0</v>
      </c>
      <c r="BF23" s="68">
        <f>IF($U$23="snížená",$N$23,0)</f>
        <v>0</v>
      </c>
      <c r="BG23" s="68">
        <f>IF($U$23="zákl. přenesená",$N$23,0)</f>
        <v>0</v>
      </c>
      <c r="BH23" s="68">
        <f>IF($U$23="sníž. přenesená",$N$23,0)</f>
        <v>0</v>
      </c>
      <c r="BI23" s="68">
        <f>IF($U$23="nulová",$N$23,0)</f>
        <v>0</v>
      </c>
      <c r="BJ23" s="3" t="s">
        <v>39</v>
      </c>
      <c r="BK23" s="68">
        <f>ROUND($L$23*$K$23,2)</f>
        <v>0</v>
      </c>
    </row>
    <row r="24" spans="2:63" s="3" customFormat="1" ht="39" customHeight="1">
      <c r="B24" s="7"/>
      <c r="C24" s="58" t="s">
        <v>51</v>
      </c>
      <c r="D24" s="58" t="s">
        <v>42</v>
      </c>
      <c r="E24" s="59" t="s">
        <v>52</v>
      </c>
      <c r="F24" s="69" t="s">
        <v>53</v>
      </c>
      <c r="G24" s="69"/>
      <c r="H24" s="69"/>
      <c r="I24" s="69"/>
      <c r="J24" s="61" t="s">
        <v>45</v>
      </c>
      <c r="K24" s="62">
        <v>3</v>
      </c>
      <c r="L24" s="63">
        <v>0</v>
      </c>
      <c r="M24" s="63"/>
      <c r="N24" s="63">
        <f>K24*L24</f>
        <v>0</v>
      </c>
      <c r="O24" s="63"/>
      <c r="P24" s="63"/>
      <c r="Q24" s="63"/>
      <c r="R24" s="9"/>
      <c r="T24" s="64"/>
      <c r="U24" s="65" t="s">
        <v>46</v>
      </c>
      <c r="V24" s="66">
        <v>0</v>
      </c>
      <c r="W24" s="66">
        <f>$V$24*$K$24</f>
        <v>0</v>
      </c>
      <c r="X24" s="66">
        <v>0</v>
      </c>
      <c r="Y24" s="66">
        <f>$X$24*$K$24</f>
        <v>0</v>
      </c>
      <c r="Z24" s="66">
        <v>0</v>
      </c>
      <c r="AA24" s="67">
        <f>$Z$24*$K$24</f>
        <v>0</v>
      </c>
      <c r="AR24" s="3" t="s">
        <v>47</v>
      </c>
      <c r="AT24" s="3" t="s">
        <v>42</v>
      </c>
      <c r="AU24" s="3" t="s">
        <v>39</v>
      </c>
      <c r="AY24" s="3" t="s">
        <v>41</v>
      </c>
      <c r="BE24" s="68">
        <f>IF($U$24="základní",$N$24,0)</f>
        <v>0</v>
      </c>
      <c r="BF24" s="68">
        <f>IF($U$24="snížená",$N$24,0)</f>
        <v>0</v>
      </c>
      <c r="BG24" s="68">
        <f>IF($U$24="zákl. přenesená",$N$24,0)</f>
        <v>0</v>
      </c>
      <c r="BH24" s="68">
        <f>IF($U$24="sníž. přenesená",$N$24,0)</f>
        <v>0</v>
      </c>
      <c r="BI24" s="68">
        <f>IF($U$24="nulová",$N$24,0)</f>
        <v>0</v>
      </c>
      <c r="BJ24" s="3" t="s">
        <v>39</v>
      </c>
      <c r="BK24" s="68">
        <f>ROUND($L$24*$K$24,2)</f>
        <v>0</v>
      </c>
    </row>
    <row r="25" spans="2:63" s="3" customFormat="1" ht="27" customHeight="1">
      <c r="B25" s="7"/>
      <c r="C25" s="58" t="s">
        <v>54</v>
      </c>
      <c r="D25" s="58" t="s">
        <v>42</v>
      </c>
      <c r="E25" s="59" t="s">
        <v>55</v>
      </c>
      <c r="F25" s="60" t="s">
        <v>56</v>
      </c>
      <c r="G25" s="60"/>
      <c r="H25" s="60"/>
      <c r="I25" s="60"/>
      <c r="J25" s="61" t="s">
        <v>45</v>
      </c>
      <c r="K25" s="62">
        <v>2</v>
      </c>
      <c r="L25" s="63">
        <v>0</v>
      </c>
      <c r="M25" s="63"/>
      <c r="N25" s="63">
        <f>K25*L25</f>
        <v>0</v>
      </c>
      <c r="O25" s="63"/>
      <c r="P25" s="63"/>
      <c r="Q25" s="63"/>
      <c r="R25" s="9"/>
      <c r="T25" s="64"/>
      <c r="U25" s="65" t="s">
        <v>46</v>
      </c>
      <c r="V25" s="66">
        <v>0</v>
      </c>
      <c r="W25" s="66">
        <f>$V$25*$K$25</f>
        <v>0</v>
      </c>
      <c r="X25" s="66">
        <v>0</v>
      </c>
      <c r="Y25" s="66">
        <f>$X$25*$K$25</f>
        <v>0</v>
      </c>
      <c r="Z25" s="66">
        <v>0</v>
      </c>
      <c r="AA25" s="67">
        <f>$Z$25*$K$25</f>
        <v>0</v>
      </c>
      <c r="AR25" s="3" t="s">
        <v>47</v>
      </c>
      <c r="AT25" s="3" t="s">
        <v>42</v>
      </c>
      <c r="AU25" s="3" t="s">
        <v>39</v>
      </c>
      <c r="AY25" s="3" t="s">
        <v>41</v>
      </c>
      <c r="BE25" s="68">
        <f>IF($U$25="základní",$N$25,0)</f>
        <v>0</v>
      </c>
      <c r="BF25" s="68">
        <f>IF($U$25="snížená",$N$25,0)</f>
        <v>0</v>
      </c>
      <c r="BG25" s="68">
        <f>IF($U$25="zákl. přenesená",$N$25,0)</f>
        <v>0</v>
      </c>
      <c r="BH25" s="68">
        <f>IF($U$25="sníž. přenesená",$N$25,0)</f>
        <v>0</v>
      </c>
      <c r="BI25" s="68">
        <f>IF($U$25="nulová",$N$25,0)</f>
        <v>0</v>
      </c>
      <c r="BJ25" s="3" t="s">
        <v>39</v>
      </c>
      <c r="BK25" s="68">
        <f>ROUND($L$25*$K$25,2)</f>
        <v>0</v>
      </c>
    </row>
    <row r="26" spans="2:63" s="3" customFormat="1" ht="39" customHeight="1">
      <c r="B26" s="7"/>
      <c r="C26" s="58" t="s">
        <v>57</v>
      </c>
      <c r="D26" s="58" t="s">
        <v>42</v>
      </c>
      <c r="E26" s="59" t="s">
        <v>58</v>
      </c>
      <c r="F26" s="69" t="s">
        <v>59</v>
      </c>
      <c r="G26" s="69"/>
      <c r="H26" s="69"/>
      <c r="I26" s="69"/>
      <c r="J26" s="61" t="s">
        <v>45</v>
      </c>
      <c r="K26" s="62">
        <v>5</v>
      </c>
      <c r="L26" s="63">
        <v>0</v>
      </c>
      <c r="M26" s="63"/>
      <c r="N26" s="63">
        <f>K26*L26</f>
        <v>0</v>
      </c>
      <c r="O26" s="63"/>
      <c r="P26" s="63"/>
      <c r="Q26" s="63"/>
      <c r="R26" s="9"/>
      <c r="T26" s="64"/>
      <c r="U26" s="65" t="s">
        <v>46</v>
      </c>
      <c r="V26" s="66">
        <v>0</v>
      </c>
      <c r="W26" s="66">
        <f>$V$26*$K$26</f>
        <v>0</v>
      </c>
      <c r="X26" s="66">
        <v>0</v>
      </c>
      <c r="Y26" s="66">
        <f>$X$26*$K$26</f>
        <v>0</v>
      </c>
      <c r="Z26" s="66">
        <v>0</v>
      </c>
      <c r="AA26" s="67">
        <f>$Z$26*$K$26</f>
        <v>0</v>
      </c>
      <c r="AR26" s="3" t="s">
        <v>47</v>
      </c>
      <c r="AT26" s="3" t="s">
        <v>42</v>
      </c>
      <c r="AU26" s="3" t="s">
        <v>39</v>
      </c>
      <c r="AY26" s="3" t="s">
        <v>41</v>
      </c>
      <c r="BE26" s="68">
        <f>IF($U$26="základní",$N$26,0)</f>
        <v>0</v>
      </c>
      <c r="BF26" s="68">
        <f>IF($U$26="snížená",$N$26,0)</f>
        <v>0</v>
      </c>
      <c r="BG26" s="68">
        <f>IF($U$26="zákl. přenesená",$N$26,0)</f>
        <v>0</v>
      </c>
      <c r="BH26" s="68">
        <f>IF($U$26="sníž. přenesená",$N$26,0)</f>
        <v>0</v>
      </c>
      <c r="BI26" s="68">
        <f>IF($U$26="nulová",$N$26,0)</f>
        <v>0</v>
      </c>
      <c r="BJ26" s="3" t="s">
        <v>39</v>
      </c>
      <c r="BK26" s="68">
        <f>ROUND($L$26*$K$26,2)</f>
        <v>0</v>
      </c>
    </row>
    <row r="27" spans="2:63" s="3" customFormat="1" ht="39" customHeight="1">
      <c r="B27" s="7"/>
      <c r="C27" s="58" t="s">
        <v>60</v>
      </c>
      <c r="D27" s="58" t="s">
        <v>42</v>
      </c>
      <c r="E27" s="59" t="s">
        <v>61</v>
      </c>
      <c r="F27" s="69" t="s">
        <v>62</v>
      </c>
      <c r="G27" s="69"/>
      <c r="H27" s="69"/>
      <c r="I27" s="69"/>
      <c r="J27" s="61" t="s">
        <v>45</v>
      </c>
      <c r="K27" s="62">
        <v>5</v>
      </c>
      <c r="L27" s="63">
        <v>0</v>
      </c>
      <c r="M27" s="63"/>
      <c r="N27" s="63">
        <f>K27*L27</f>
        <v>0</v>
      </c>
      <c r="O27" s="63"/>
      <c r="P27" s="63"/>
      <c r="Q27" s="63"/>
      <c r="R27" s="9"/>
      <c r="T27" s="64"/>
      <c r="U27" s="65" t="s">
        <v>46</v>
      </c>
      <c r="V27" s="66">
        <v>0</v>
      </c>
      <c r="W27" s="66">
        <f>$V$27*$K$27</f>
        <v>0</v>
      </c>
      <c r="X27" s="66">
        <v>0</v>
      </c>
      <c r="Y27" s="66">
        <f>$X$27*$K$27</f>
        <v>0</v>
      </c>
      <c r="Z27" s="66">
        <v>0</v>
      </c>
      <c r="AA27" s="67">
        <f>$Z$27*$K$27</f>
        <v>0</v>
      </c>
      <c r="AR27" s="3" t="s">
        <v>47</v>
      </c>
      <c r="AT27" s="3" t="s">
        <v>42</v>
      </c>
      <c r="AU27" s="3" t="s">
        <v>39</v>
      </c>
      <c r="AY27" s="3" t="s">
        <v>41</v>
      </c>
      <c r="BE27" s="68">
        <f>IF($U$27="základní",$N$27,0)</f>
        <v>0</v>
      </c>
      <c r="BF27" s="68">
        <f>IF($U$27="snížená",$N$27,0)</f>
        <v>0</v>
      </c>
      <c r="BG27" s="68">
        <f>IF($U$27="zákl. přenesená",$N$27,0)</f>
        <v>0</v>
      </c>
      <c r="BH27" s="68">
        <f>IF($U$27="sníž. přenesená",$N$27,0)</f>
        <v>0</v>
      </c>
      <c r="BI27" s="68">
        <f>IF($U$27="nulová",$N$27,0)</f>
        <v>0</v>
      </c>
      <c r="BJ27" s="3" t="s">
        <v>39</v>
      </c>
      <c r="BK27" s="68">
        <f>ROUND($L$27*$K$27,2)</f>
        <v>0</v>
      </c>
    </row>
    <row r="28" spans="2:63" s="3" customFormat="1" ht="15.75" customHeight="1">
      <c r="B28" s="7"/>
      <c r="C28" s="58" t="s">
        <v>63</v>
      </c>
      <c r="D28" s="58" t="s">
        <v>42</v>
      </c>
      <c r="E28" s="70" t="s">
        <v>64</v>
      </c>
      <c r="F28" s="69" t="s">
        <v>65</v>
      </c>
      <c r="G28" s="69"/>
      <c r="H28" s="69"/>
      <c r="I28" s="69"/>
      <c r="J28" s="61" t="s">
        <v>45</v>
      </c>
      <c r="K28" s="62">
        <v>4</v>
      </c>
      <c r="L28" s="63">
        <v>0</v>
      </c>
      <c r="M28" s="63"/>
      <c r="N28" s="63">
        <f>K28*L28</f>
        <v>0</v>
      </c>
      <c r="O28" s="63"/>
      <c r="P28" s="63"/>
      <c r="Q28" s="63"/>
      <c r="R28" s="9"/>
      <c r="T28" s="64"/>
      <c r="U28" s="65" t="s">
        <v>46</v>
      </c>
      <c r="V28" s="66">
        <v>0</v>
      </c>
      <c r="W28" s="66">
        <f>$V$28*$K$28</f>
        <v>0</v>
      </c>
      <c r="X28" s="66">
        <v>0</v>
      </c>
      <c r="Y28" s="66">
        <f>$X$28*$K$28</f>
        <v>0</v>
      </c>
      <c r="Z28" s="66">
        <v>0</v>
      </c>
      <c r="AA28" s="67">
        <f>$Z$28*$K$28</f>
        <v>0</v>
      </c>
      <c r="AR28" s="3" t="s">
        <v>47</v>
      </c>
      <c r="AT28" s="3" t="s">
        <v>42</v>
      </c>
      <c r="AU28" s="3" t="s">
        <v>39</v>
      </c>
      <c r="AY28" s="3" t="s">
        <v>41</v>
      </c>
      <c r="BE28" s="68">
        <f>IF($U$28="základní",$N$28,0)</f>
        <v>0</v>
      </c>
      <c r="BF28" s="68">
        <f>IF($U$28="snížená",$N$28,0)</f>
        <v>0</v>
      </c>
      <c r="BG28" s="68">
        <f>IF($U$28="zákl. přenesená",$N$28,0)</f>
        <v>0</v>
      </c>
      <c r="BH28" s="68">
        <f>IF($U$28="sníž. přenesená",$N$28,0)</f>
        <v>0</v>
      </c>
      <c r="BI28" s="68">
        <f>IF($U$28="nulová",$N$28,0)</f>
        <v>0</v>
      </c>
      <c r="BJ28" s="3" t="s">
        <v>39</v>
      </c>
      <c r="BK28" s="68">
        <f>ROUND($L$28*$K$28,2)</f>
        <v>0</v>
      </c>
    </row>
    <row r="29" spans="2:63" s="3" customFormat="1" ht="51" customHeight="1">
      <c r="B29" s="7"/>
      <c r="C29" s="58" t="s">
        <v>66</v>
      </c>
      <c r="D29" s="58" t="s">
        <v>42</v>
      </c>
      <c r="E29" s="59" t="s">
        <v>67</v>
      </c>
      <c r="F29" s="60" t="s">
        <v>68</v>
      </c>
      <c r="G29" s="60"/>
      <c r="H29" s="60"/>
      <c r="I29" s="60"/>
      <c r="J29" s="61" t="s">
        <v>45</v>
      </c>
      <c r="K29" s="62">
        <v>8</v>
      </c>
      <c r="L29" s="63">
        <v>0</v>
      </c>
      <c r="M29" s="63"/>
      <c r="N29" s="63">
        <f>K29*L29</f>
        <v>0</v>
      </c>
      <c r="O29" s="63"/>
      <c r="P29" s="63"/>
      <c r="Q29" s="63"/>
      <c r="R29" s="9"/>
      <c r="T29" s="64"/>
      <c r="U29" s="65" t="s">
        <v>46</v>
      </c>
      <c r="V29" s="66">
        <v>0</v>
      </c>
      <c r="W29" s="66">
        <f>$V$29*$K$29</f>
        <v>0</v>
      </c>
      <c r="X29" s="66">
        <v>0</v>
      </c>
      <c r="Y29" s="66">
        <f>$X$29*$K$29</f>
        <v>0</v>
      </c>
      <c r="Z29" s="66">
        <v>0</v>
      </c>
      <c r="AA29" s="67">
        <f>$Z$29*$K$29</f>
        <v>0</v>
      </c>
      <c r="AR29" s="3" t="s">
        <v>47</v>
      </c>
      <c r="AT29" s="3" t="s">
        <v>42</v>
      </c>
      <c r="AU29" s="3" t="s">
        <v>39</v>
      </c>
      <c r="AY29" s="3" t="s">
        <v>41</v>
      </c>
      <c r="BE29" s="68">
        <f>IF($U$29="základní",$N$29,0)</f>
        <v>0</v>
      </c>
      <c r="BF29" s="68">
        <f>IF($U$29="snížená",$N$29,0)</f>
        <v>0</v>
      </c>
      <c r="BG29" s="68">
        <f>IF($U$29="zákl. přenesená",$N$29,0)</f>
        <v>0</v>
      </c>
      <c r="BH29" s="68">
        <f>IF($U$29="sníž. přenesená",$N$29,0)</f>
        <v>0</v>
      </c>
      <c r="BI29" s="68">
        <f>IF($U$29="nulová",$N$29,0)</f>
        <v>0</v>
      </c>
      <c r="BJ29" s="3" t="s">
        <v>39</v>
      </c>
      <c r="BK29" s="68">
        <f>ROUND($L$29*$K$29,2)</f>
        <v>0</v>
      </c>
    </row>
    <row r="30" spans="2:63" s="3" customFormat="1" ht="51" customHeight="1">
      <c r="B30" s="7"/>
      <c r="C30" s="58"/>
      <c r="D30" s="58"/>
      <c r="E30" s="59"/>
      <c r="F30" s="71" t="s">
        <v>69</v>
      </c>
      <c r="G30" s="71"/>
      <c r="H30" s="71"/>
      <c r="I30" s="71"/>
      <c r="J30" s="61"/>
      <c r="K30" s="62"/>
      <c r="L30" s="63"/>
      <c r="M30" s="63"/>
      <c r="N30" s="63"/>
      <c r="O30" s="63"/>
      <c r="P30" s="63"/>
      <c r="Q30" s="63"/>
      <c r="R30" s="9"/>
      <c r="T30" s="64"/>
      <c r="U30" s="65"/>
      <c r="V30" s="66"/>
      <c r="W30" s="66"/>
      <c r="X30" s="66"/>
      <c r="Y30" s="66"/>
      <c r="Z30" s="66"/>
      <c r="AA30" s="67"/>
      <c r="BE30" s="68"/>
      <c r="BF30" s="68"/>
      <c r="BG30" s="68"/>
      <c r="BH30" s="68"/>
      <c r="BI30" s="68"/>
      <c r="BK30" s="68"/>
    </row>
    <row r="31" spans="2:63" s="3" customFormat="1" ht="51" customHeight="1">
      <c r="B31" s="7"/>
      <c r="C31" s="58" t="s">
        <v>70</v>
      </c>
      <c r="D31" s="58" t="s">
        <v>42</v>
      </c>
      <c r="E31" s="59" t="s">
        <v>71</v>
      </c>
      <c r="F31" s="60" t="s">
        <v>72</v>
      </c>
      <c r="G31" s="60"/>
      <c r="H31" s="60"/>
      <c r="I31" s="60"/>
      <c r="J31" s="72" t="s">
        <v>73</v>
      </c>
      <c r="K31" s="62">
        <v>6</v>
      </c>
      <c r="L31" s="63">
        <v>0</v>
      </c>
      <c r="M31" s="63"/>
      <c r="N31" s="63">
        <f>K31*L31</f>
        <v>0</v>
      </c>
      <c r="O31" s="63"/>
      <c r="P31" s="63"/>
      <c r="Q31" s="63"/>
      <c r="R31" s="9"/>
      <c r="T31" s="64"/>
      <c r="U31" s="65" t="s">
        <v>46</v>
      </c>
      <c r="V31" s="66">
        <v>0</v>
      </c>
      <c r="W31" s="66">
        <f>$V$31*$K$31</f>
        <v>0</v>
      </c>
      <c r="X31" s="66">
        <v>0</v>
      </c>
      <c r="Y31" s="66">
        <f>$X$31*$K$31</f>
        <v>0</v>
      </c>
      <c r="Z31" s="66">
        <v>0</v>
      </c>
      <c r="AA31" s="67">
        <f>$Z$31*$K$31</f>
        <v>0</v>
      </c>
      <c r="AR31" s="3" t="s">
        <v>47</v>
      </c>
      <c r="AT31" s="3" t="s">
        <v>42</v>
      </c>
      <c r="AU31" s="3" t="s">
        <v>39</v>
      </c>
      <c r="AY31" s="3" t="s">
        <v>41</v>
      </c>
      <c r="BE31" s="68">
        <f>IF($U$31="základní",$N$31,0)</f>
        <v>0</v>
      </c>
      <c r="BF31" s="68">
        <f>IF($U$31="snížená",$N$31,0)</f>
        <v>0</v>
      </c>
      <c r="BG31" s="68">
        <f>IF($U$31="zákl. přenesená",$N$31,0)</f>
        <v>0</v>
      </c>
      <c r="BH31" s="68">
        <f>IF($U$31="sníž. přenesená",$N$31,0)</f>
        <v>0</v>
      </c>
      <c r="BI31" s="68">
        <f>IF($U$31="nulová",$N$31,0)</f>
        <v>0</v>
      </c>
      <c r="BJ31" s="3" t="s">
        <v>39</v>
      </c>
      <c r="BK31" s="68">
        <f>ROUND($L$31*$K$31,2)</f>
        <v>0</v>
      </c>
    </row>
    <row r="32" spans="2:63" s="3" customFormat="1" ht="110.4" customHeight="1">
      <c r="B32" s="7"/>
      <c r="C32" s="58"/>
      <c r="D32" s="58"/>
      <c r="E32" s="59"/>
      <c r="F32" s="71" t="s">
        <v>74</v>
      </c>
      <c r="G32" s="71"/>
      <c r="H32" s="71"/>
      <c r="I32" s="71"/>
      <c r="J32" s="72"/>
      <c r="K32" s="62"/>
      <c r="L32" s="63"/>
      <c r="M32" s="63"/>
      <c r="N32" s="63"/>
      <c r="O32" s="63"/>
      <c r="P32" s="63"/>
      <c r="Q32" s="63"/>
      <c r="R32" s="9"/>
      <c r="T32" s="64"/>
      <c r="U32" s="65"/>
      <c r="V32" s="66"/>
      <c r="W32" s="66"/>
      <c r="X32" s="66"/>
      <c r="Y32" s="66"/>
      <c r="Z32" s="66"/>
      <c r="AA32" s="67"/>
      <c r="BE32" s="68"/>
      <c r="BF32" s="68"/>
      <c r="BG32" s="68"/>
      <c r="BH32" s="68"/>
      <c r="BI32" s="68"/>
      <c r="BK32" s="68"/>
    </row>
    <row r="33" spans="2:63" s="3" customFormat="1" ht="51" customHeight="1">
      <c r="B33" s="7"/>
      <c r="C33" s="58" t="s">
        <v>75</v>
      </c>
      <c r="D33" s="58"/>
      <c r="E33" s="59"/>
      <c r="F33" s="60"/>
      <c r="G33" s="60"/>
      <c r="H33" s="60"/>
      <c r="I33" s="60"/>
      <c r="J33" s="61"/>
      <c r="K33" s="62"/>
      <c r="L33" s="63"/>
      <c r="M33" s="63"/>
      <c r="N33" s="63">
        <f>K33*L33</f>
        <v>0</v>
      </c>
      <c r="O33" s="63"/>
      <c r="P33" s="63"/>
      <c r="Q33" s="63"/>
      <c r="R33" s="9"/>
      <c r="T33" s="64"/>
      <c r="U33" s="65" t="s">
        <v>46</v>
      </c>
      <c r="V33" s="66">
        <v>0</v>
      </c>
      <c r="W33" s="66">
        <f>$V$33*$K$33</f>
        <v>0</v>
      </c>
      <c r="X33" s="66">
        <v>0</v>
      </c>
      <c r="Y33" s="66">
        <f>$X$33*$K$33</f>
        <v>0</v>
      </c>
      <c r="Z33" s="66">
        <v>0</v>
      </c>
      <c r="AA33" s="67">
        <f>$Z$33*$K$33</f>
        <v>0</v>
      </c>
      <c r="AR33" s="3" t="s">
        <v>47</v>
      </c>
      <c r="AT33" s="3" t="s">
        <v>42</v>
      </c>
      <c r="AU33" s="3" t="s">
        <v>39</v>
      </c>
      <c r="AY33" s="3" t="s">
        <v>41</v>
      </c>
      <c r="BE33" s="68">
        <f>IF($U$33="základní",$N$33,0)</f>
        <v>0</v>
      </c>
      <c r="BF33" s="68">
        <f>IF($U$33="snížená",$N$33,0)</f>
        <v>0</v>
      </c>
      <c r="BG33" s="68">
        <f>IF($U$33="zákl. přenesená",$N$33,0)</f>
        <v>0</v>
      </c>
      <c r="BH33" s="68">
        <f>IF($U$33="sníž. přenesená",$N$33,0)</f>
        <v>0</v>
      </c>
      <c r="BI33" s="68">
        <f>IF($U$33="nulová",$N$33,0)</f>
        <v>0</v>
      </c>
      <c r="BJ33" s="3" t="s">
        <v>39</v>
      </c>
      <c r="BK33" s="68">
        <f>ROUND($L$33*$K$33,2)</f>
        <v>0</v>
      </c>
    </row>
    <row r="34" spans="2:63" s="3" customFormat="1" ht="27" customHeight="1">
      <c r="B34" s="7"/>
      <c r="C34" s="58" t="s">
        <v>76</v>
      </c>
      <c r="D34" s="58"/>
      <c r="E34" s="59"/>
      <c r="F34" s="60"/>
      <c r="G34" s="60"/>
      <c r="H34" s="60"/>
      <c r="I34" s="60"/>
      <c r="J34" s="61"/>
      <c r="K34" s="62"/>
      <c r="L34" s="63"/>
      <c r="M34" s="63"/>
      <c r="N34" s="63">
        <f>K34*L34</f>
        <v>0</v>
      </c>
      <c r="O34" s="63"/>
      <c r="P34" s="63"/>
      <c r="Q34" s="63"/>
      <c r="R34" s="9"/>
      <c r="T34" s="64"/>
      <c r="U34" s="65" t="s">
        <v>46</v>
      </c>
      <c r="V34" s="66">
        <v>0</v>
      </c>
      <c r="W34" s="66">
        <f>$V$34*$K$34</f>
        <v>0</v>
      </c>
      <c r="X34" s="66">
        <v>0</v>
      </c>
      <c r="Y34" s="66">
        <f>$X$34*$K$34</f>
        <v>0</v>
      </c>
      <c r="Z34" s="66">
        <v>0</v>
      </c>
      <c r="AA34" s="67">
        <f>$Z$34*$K$34</f>
        <v>0</v>
      </c>
      <c r="AR34" s="3" t="s">
        <v>47</v>
      </c>
      <c r="AT34" s="3" t="s">
        <v>42</v>
      </c>
      <c r="AU34" s="3" t="s">
        <v>39</v>
      </c>
      <c r="AY34" s="3" t="s">
        <v>41</v>
      </c>
      <c r="BE34" s="68">
        <f>IF($U$34="základní",$N$34,0)</f>
        <v>0</v>
      </c>
      <c r="BF34" s="68">
        <f>IF($U$34="snížená",$N$34,0)</f>
        <v>0</v>
      </c>
      <c r="BG34" s="68">
        <f>IF($U$34="zákl. přenesená",$N$34,0)</f>
        <v>0</v>
      </c>
      <c r="BH34" s="68">
        <f>IF($U$34="sníž. přenesená",$N$34,0)</f>
        <v>0</v>
      </c>
      <c r="BI34" s="68">
        <f>IF($U$34="nulová",$N$34,0)</f>
        <v>0</v>
      </c>
      <c r="BJ34" s="3" t="s">
        <v>39</v>
      </c>
      <c r="BK34" s="68">
        <f>ROUND($L$34*$K$34,2)</f>
        <v>0</v>
      </c>
    </row>
    <row r="35" spans="2:63" s="3" customFormat="1" ht="27" customHeight="1">
      <c r="B35" s="7"/>
      <c r="C35" s="58" t="s">
        <v>77</v>
      </c>
      <c r="D35" s="58"/>
      <c r="E35" s="59"/>
      <c r="F35" s="60"/>
      <c r="G35" s="60"/>
      <c r="H35" s="60"/>
      <c r="I35" s="60"/>
      <c r="J35" s="61"/>
      <c r="K35" s="62"/>
      <c r="L35" s="63"/>
      <c r="M35" s="63"/>
      <c r="N35" s="63">
        <f>K35*L35</f>
        <v>0</v>
      </c>
      <c r="O35" s="63"/>
      <c r="P35" s="63"/>
      <c r="Q35" s="63"/>
      <c r="R35" s="9"/>
      <c r="T35" s="64"/>
      <c r="U35" s="65" t="s">
        <v>46</v>
      </c>
      <c r="V35" s="66">
        <v>0</v>
      </c>
      <c r="W35" s="66">
        <f>$V$35*$K$35</f>
        <v>0</v>
      </c>
      <c r="X35" s="66">
        <v>0</v>
      </c>
      <c r="Y35" s="66">
        <f>$X$35*$K$35</f>
        <v>0</v>
      </c>
      <c r="Z35" s="66">
        <v>0</v>
      </c>
      <c r="AA35" s="67">
        <f>$Z$35*$K$35</f>
        <v>0</v>
      </c>
      <c r="AR35" s="3" t="s">
        <v>47</v>
      </c>
      <c r="AT35" s="3" t="s">
        <v>42</v>
      </c>
      <c r="AU35" s="3" t="s">
        <v>39</v>
      </c>
      <c r="AY35" s="3" t="s">
        <v>41</v>
      </c>
      <c r="BE35" s="68">
        <f>IF($U$35="základní",$N$35,0)</f>
        <v>0</v>
      </c>
      <c r="BF35" s="68">
        <f>IF($U$35="snížená",$N$35,0)</f>
        <v>0</v>
      </c>
      <c r="BG35" s="68">
        <f>IF($U$35="zákl. přenesená",$N$35,0)</f>
        <v>0</v>
      </c>
      <c r="BH35" s="68">
        <f>IF($U$35="sníž. přenesená",$N$35,0)</f>
        <v>0</v>
      </c>
      <c r="BI35" s="68">
        <f>IF($U$35="nulová",$N$35,0)</f>
        <v>0</v>
      </c>
      <c r="BJ35" s="3" t="s">
        <v>39</v>
      </c>
      <c r="BK35" s="68">
        <f>ROUND($L$35*$K$35,2)</f>
        <v>0</v>
      </c>
    </row>
    <row r="36" spans="2:63" s="3" customFormat="1" ht="27" customHeight="1">
      <c r="B36" s="73"/>
      <c r="C36" s="74" t="s">
        <v>78</v>
      </c>
      <c r="D36" s="74"/>
      <c r="E36" s="75"/>
      <c r="F36" s="76"/>
      <c r="G36" s="76"/>
      <c r="H36" s="76"/>
      <c r="I36" s="76"/>
      <c r="J36" s="77"/>
      <c r="K36" s="78"/>
      <c r="L36" s="79"/>
      <c r="M36" s="79"/>
      <c r="N36" s="79">
        <f>K36*L36</f>
        <v>0</v>
      </c>
      <c r="O36" s="79"/>
      <c r="P36" s="79"/>
      <c r="Q36" s="79"/>
      <c r="R36" s="80"/>
      <c r="T36" s="64"/>
      <c r="U36" s="65" t="s">
        <v>46</v>
      </c>
      <c r="V36" s="66">
        <v>0</v>
      </c>
      <c r="W36" s="66">
        <f>$V$36*$K$36</f>
        <v>0</v>
      </c>
      <c r="X36" s="66">
        <v>0</v>
      </c>
      <c r="Y36" s="66">
        <f>$X$36*$K$36</f>
        <v>0</v>
      </c>
      <c r="Z36" s="66">
        <v>0</v>
      </c>
      <c r="AA36" s="67">
        <f>$Z$36*$K$36</f>
        <v>0</v>
      </c>
      <c r="AR36" s="3" t="s">
        <v>47</v>
      </c>
      <c r="AT36" s="3" t="s">
        <v>42</v>
      </c>
      <c r="AU36" s="3" t="s">
        <v>39</v>
      </c>
      <c r="AY36" s="3" t="s">
        <v>41</v>
      </c>
      <c r="BE36" s="68">
        <f>IF($U$36="základní",$N$36,0)</f>
        <v>0</v>
      </c>
      <c r="BF36" s="68">
        <f>IF($U$36="snížená",$N$36,0)</f>
        <v>0</v>
      </c>
      <c r="BG36" s="68">
        <f>IF($U$36="zákl. přenesená",$N$36,0)</f>
        <v>0</v>
      </c>
      <c r="BH36" s="68">
        <f>IF($U$36="sníž. přenesená",$N$36,0)</f>
        <v>0</v>
      </c>
      <c r="BI36" s="68">
        <f>IF($U$36="nulová",$N$36,0)</f>
        <v>0</v>
      </c>
      <c r="BJ36" s="3" t="s">
        <v>39</v>
      </c>
      <c r="BK36" s="68">
        <f>ROUND($L$36*$K$36,2)</f>
        <v>0</v>
      </c>
    </row>
    <row r="37" s="1" customFormat="1" ht="14.25" customHeight="1"/>
    <row r="39" spans="3:13" ht="14.25" customHeight="1">
      <c r="C39" s="81" t="s">
        <v>79</v>
      </c>
      <c r="D39" s="82"/>
      <c r="E39" s="82"/>
      <c r="F39" s="82"/>
      <c r="G39" s="82"/>
      <c r="H39" s="82"/>
      <c r="I39" s="81"/>
      <c r="J39" s="81"/>
      <c r="K39" s="81" t="s">
        <v>80</v>
      </c>
      <c r="L39" s="83"/>
      <c r="M39" s="83"/>
    </row>
    <row r="40" spans="3:13" ht="14.25" customHeight="1">
      <c r="C40" s="81" t="s">
        <v>81</v>
      </c>
      <c r="D40" s="82"/>
      <c r="E40" s="82"/>
      <c r="F40" s="82"/>
      <c r="G40" s="82"/>
      <c r="H40" s="82"/>
      <c r="I40" s="81"/>
      <c r="J40" s="81"/>
      <c r="K40" s="81"/>
      <c r="L40" s="83"/>
      <c r="M40" s="83"/>
    </row>
  </sheetData>
  <mergeCells count="61">
    <mergeCell ref="C4:Q4"/>
    <mergeCell ref="F6:P6"/>
    <mergeCell ref="F7:P7"/>
    <mergeCell ref="M9:P9"/>
    <mergeCell ref="M11:Q11"/>
    <mergeCell ref="M12:Q12"/>
    <mergeCell ref="N15:Q15"/>
    <mergeCell ref="N16:Q16"/>
    <mergeCell ref="N17:Q17"/>
    <mergeCell ref="F19:I19"/>
    <mergeCell ref="L19:M19"/>
    <mergeCell ref="N19:Q19"/>
    <mergeCell ref="N20:Q20"/>
    <mergeCell ref="N21:Q21"/>
    <mergeCell ref="F22:I22"/>
    <mergeCell ref="L22:M22"/>
    <mergeCell ref="N22:Q22"/>
    <mergeCell ref="F23:I23"/>
    <mergeCell ref="L23:M23"/>
    <mergeCell ref="N23:Q23"/>
    <mergeCell ref="F24:I24"/>
    <mergeCell ref="L24:M24"/>
    <mergeCell ref="N24:Q24"/>
    <mergeCell ref="F25:I25"/>
    <mergeCell ref="L25:M25"/>
    <mergeCell ref="N25:Q25"/>
    <mergeCell ref="F26:I26"/>
    <mergeCell ref="L26:M26"/>
    <mergeCell ref="N26:Q26"/>
    <mergeCell ref="F27:I27"/>
    <mergeCell ref="L27:M27"/>
    <mergeCell ref="N27:Q27"/>
    <mergeCell ref="F28:I28"/>
    <mergeCell ref="L28:M28"/>
    <mergeCell ref="N28:Q28"/>
    <mergeCell ref="F29:I29"/>
    <mergeCell ref="L29:M29"/>
    <mergeCell ref="N29:Q29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F36:I36"/>
    <mergeCell ref="L36:M36"/>
    <mergeCell ref="N36:Q36"/>
    <mergeCell ref="D39:H39"/>
    <mergeCell ref="D40:H40"/>
  </mergeCells>
  <printOptions/>
  <pageMargins left="0.590277777777778" right="0.590277777777778" top="0.590277777777778" bottom="0.590277777777778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LibreOffice/6.3.1.2$Windows_x86 LibreOffice_project/b79626edf0065ac373bd1df5c28bd630b4424273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Kubík Lubomír</dc:creator>
  <cp:keywords/>
  <dc:description/>
  <cp:lastModifiedBy/>
  <cp:lastPrinted>2020-03-06T08:51:19Z</cp:lastPrinted>
  <dcterms:created xsi:type="dcterms:W3CDTF">2020-03-04T13:26:14Z</dcterms:created>
  <dcterms:modified xsi:type="dcterms:W3CDTF">2020-03-06T10:34:49Z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