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301.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'SO301.1 001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'SO301.1 001 Pol'!$A$1:$W$18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H40" i="1" s="1"/>
  <c r="I40" i="1" s="1"/>
  <c r="F40" i="1"/>
  <c r="G39" i="1"/>
  <c r="F39" i="1"/>
  <c r="G17" i="12"/>
  <c r="BA12" i="12"/>
  <c r="BA10" i="12"/>
  <c r="G9" i="12"/>
  <c r="G8" i="12" s="1"/>
  <c r="I9" i="12"/>
  <c r="I8" i="12" s="1"/>
  <c r="K9" i="12"/>
  <c r="O9" i="12"/>
  <c r="O8" i="12" s="1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I13" i="12"/>
  <c r="K13" i="12"/>
  <c r="Q13" i="12"/>
  <c r="V13" i="12"/>
  <c r="G14" i="12"/>
  <c r="G13" i="12" s="1"/>
  <c r="I14" i="12"/>
  <c r="K14" i="12"/>
  <c r="M14" i="12"/>
  <c r="M13" i="12" s="1"/>
  <c r="O14" i="12"/>
  <c r="O13" i="12" s="1"/>
  <c r="Q14" i="12"/>
  <c r="V14" i="12"/>
  <c r="AE17" i="12"/>
  <c r="AF17" i="12"/>
  <c r="I20" i="1"/>
  <c r="I19" i="1"/>
  <c r="I18" i="1"/>
  <c r="I17" i="1"/>
  <c r="I16" i="1"/>
  <c r="I51" i="1"/>
  <c r="J50" i="1" s="1"/>
  <c r="J49" i="1"/>
  <c r="F42" i="1"/>
  <c r="G42" i="1"/>
  <c r="G25" i="1" s="1"/>
  <c r="A25" i="1" s="1"/>
  <c r="A26" i="1" s="1"/>
  <c r="G26" i="1" s="1"/>
  <c r="H41" i="1"/>
  <c r="I41" i="1" s="1"/>
  <c r="H39" i="1"/>
  <c r="H42" i="1" s="1"/>
  <c r="J51" i="1" l="1"/>
  <c r="G28" i="1"/>
  <c r="G23" i="1"/>
  <c r="M9" i="12"/>
  <c r="M8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<sst xmlns="http://schemas.openxmlformats.org/spreadsheetml/2006/main" count="172" uniqueCount="119">
  <si>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</si>
  <si>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</si>
  <si>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</si>
  <si>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</si>
  <si>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</si>
  <si>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</si>
  <si>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</si>
  <si>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</si>
  <si>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</si>
  <si>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</si>
  <si>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</si>
  <si>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</si>
  <si>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</si>
  <si>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</si>
  <si>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</si>
  <si>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</si>
  <si>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</si>
  <si>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</si>
  <si>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</si>
  <si>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</si>
  <si>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</si>
  <si>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</si>
  <si>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</si>
  <si>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</si>
  <si>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</si>
  <si>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</si>
  <si>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</si>
  <si>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</si>
  <si>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</si>
  <si>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</si>
  <si>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</si>
  <si>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</si>
  <si>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</si>
  <si>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</si>
  <si>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</si>
  <si>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</si>
  <si>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</si>
  <si>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</si>
  <si>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</si>
  <si>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</si>
  <si>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</si>
  <si>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</si>
  <si>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</si>
  <si>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</si>
  <si>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Výšková úprava poklopů</t>
  </si>
  <si>
    <t>SO301.1</t>
  </si>
  <si>
    <t>Objekt:</t>
  </si>
  <si>
    <t>Rozpočet:</t>
  </si>
  <si>
    <t>sdfsdf</t>
  </si>
  <si>
    <t>15/196/001</t>
  </si>
  <si>
    <t>Nové Město n.M.,ulice Tyršova-rek.komunikace a uličních vpustí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</si>
  <si>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</si>
  <si>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</si>
  <si>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</si>
  <si>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</si>
  <si>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</si>
  <si>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</si>
  <si>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</si>
  <si>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</si>
  <si>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</si>
  <si>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</si>
  <si>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</si>
  <si>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</si>
  <si>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</si>
  <si>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</si>
  <si>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</si>
  <si>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</si>
  <si>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</si>
  <si>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</si>
  <si>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</si>
  <si>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</si>
  <si>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</si>
  <si>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</si>
  <si>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</si>
  <si>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</si>
  <si>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</si>
  <si>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</si>
  <si>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</si>
  <si>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</si>
  <si>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</si>
  <si>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</si>
  <si>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</si>
  <si>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</si>
  <si>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</si>
  <si>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</si>
  <si>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</si>
  <si>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</si>
  <si>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</si>
  <si>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</si>
  <si>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</si>
  <si>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</si>
  <si>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</si>
  <si>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</si>
  <si>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</si>
  <si>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</si>
  <si>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</si>
  <si>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</si>
  <si>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</si>
  <si>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</si>
  <si>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</si>
  <si>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</si>
  <si>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899331111R00</t>
  </si>
  <si>
    <t>Výšková úprava uličního vstupu nebo vpustě do 20 cm zvýšením poklopu</t>
  </si>
  <si>
    <t>kus</t>
  </si>
  <si>
    <t>822-1</t>
  </si>
  <si>
    <t>RTS 18/ II</t>
  </si>
  <si>
    <t>RTS 16/ I</t>
  </si>
  <si>
    <t>POL1_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</si>
  <si>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</si>
  <si>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SPI</t>
  </si>
  <si>
    <t>899431111R00</t>
  </si>
  <si>
    <t>Výšková úprava uličního vstupu nebo vpustě do 20 cm zvýšením krytu šoupěte</t>
  </si>
  <si>
    <t>998225111R00</t>
  </si>
  <si>
    <t>Přesun hmot komunikací a letišť, kryt živičný jakékoliv délky objektu</t>
  </si>
  <si>
    <t>t</t>
  </si>
  <si>
    <t>POL7_</t>
  </si>
  <si>
    <t>vodorovně do 200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</si>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</sst>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472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">
      <c r="A19" s="192" t="s">
        <v>72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">
      <c r="A20" s="192" t="s">
        <v>73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43418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'SO301.1 001 Pol'!AE17</f>
        <v>0</v>
      </c>
      <c r="G39" s="148">
        <f>'SO301.1 001 Pol'!AF17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'SO301.1 001 Pol'!AE17</f>
        <v>0</v>
      </c>
      <c r="G40" s="155">
        <f>'SO301.1 001 Pol'!AF17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'SO301.1 001 Pol'!AE17</f>
        <v>0</v>
      </c>
      <c r="G41" s="149">
        <f>'SO301.1 001 Pol'!AF17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24</v>
      </c>
      <c r="G49" s="189"/>
      <c r="H49" s="189"/>
      <c r="I49" s="189">
        <f>'SO301.1 001 Pol'!G8</f>
        <v>0</v>
      </c>
      <c r="J49" s="186" t="str">
        <f>IF(I51=0,"",I49/I51*100)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24</v>
      </c>
      <c r="G50" s="189"/>
      <c r="H50" s="189"/>
      <c r="I50" s="189">
        <f>'SO301.1 001 Pol'!G13</f>
        <v>0</v>
      </c>
      <c r="J50" s="186" t="str">
        <f>IF(I51=0,"",I50/I51*100)</f>
        <v/>
      </c>
    </row>
    <row r="51" spans="1:10" ht="25.5" customHeight="1" x14ac:dyDescent="0.2">
      <c r="A51" s="177"/>
      <c r="B51" s="184" t="s">
        <v>1</v>
      </c>
      <c r="C51" s="184"/>
      <c r="D51" s="185"/>
      <c r="E51" s="185"/>
      <c r="F51" s="190"/>
      <c r="G51" s="191"/>
      <c r="H51" s="191"/>
      <c r="I51" s="191">
        <f>SUM(I49:I50)</f>
        <v>0</v>
      </c>
      <c r="J51" s="187">
        <f>SUM(J49:J50)</f>
        <v>0</v>
      </c>
    </row>
    <row r="52" spans="1:10" x14ac:dyDescent="0.2">
      <c r="F52" s="132"/>
      <c r="G52" s="131"/>
      <c r="H52" s="132"/>
      <c r="I52" s="131"/>
      <c r="J52" s="133"/>
    </row>
    <row r="53" spans="1:10" x14ac:dyDescent="0.2">
      <c r="F53" s="132"/>
      <c r="G53" s="131"/>
      <c r="H53" s="132"/>
      <c r="I53" s="131"/>
      <c r="J53" s="133"/>
    </row>
    <row r="54" spans="1:10" x14ac:dyDescent="0.2">
      <c r="F54" s="132"/>
      <c r="G54" s="131"/>
      <c r="H54" s="132"/>
      <c r="I54" s="131"/>
      <c r="J54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74</v>
      </c>
      <c r="B1" s="194"/>
      <c r="C1" s="194"/>
      <c r="D1" s="194"/>
      <c r="E1" s="194"/>
      <c r="F1" s="194"/>
      <c r="G1" s="194"/>
      <c r="AG1" t="s">
        <v>75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76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76</v>
      </c>
      <c r="AG3" t="s">
        <v>77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78</v>
      </c>
    </row>
    <row r="5" spans="1:60" x14ac:dyDescent="0.2">
      <c r="D5" s="193"/>
    </row>
    <row r="6" spans="1:60" ht="38.25" x14ac:dyDescent="0.2">
      <c r="A6" s="205" t="s">
        <v>79</v>
      </c>
      <c r="B6" s="207" t="s">
        <v>80</v>
      </c>
      <c r="C6" s="207" t="s">
        <v>81</v>
      </c>
      <c r="D6" s="206" t="s">
        <v>82</v>
      </c>
      <c r="E6" s="205" t="s">
        <v>83</v>
      </c>
      <c r="F6" s="204" t="s">
        <v>84</v>
      </c>
      <c r="G6" s="205" t="s">
        <v>29</v>
      </c>
      <c r="H6" s="208" t="s">
        <v>30</v>
      </c>
      <c r="I6" s="208" t="s">
        <v>85</v>
      </c>
      <c r="J6" s="208" t="s">
        <v>31</v>
      </c>
      <c r="K6" s="208" t="s">
        <v>86</v>
      </c>
      <c r="L6" s="208" t="s">
        <v>87</v>
      </c>
      <c r="M6" s="208" t="s">
        <v>88</v>
      </c>
      <c r="N6" s="208" t="s">
        <v>89</v>
      </c>
      <c r="O6" s="208" t="s">
        <v>90</v>
      </c>
      <c r="P6" s="208" t="s">
        <v>91</v>
      </c>
      <c r="Q6" s="208" t="s">
        <v>92</v>
      </c>
      <c r="R6" s="208" t="s">
        <v>93</v>
      </c>
      <c r="S6" s="208" t="s">
        <v>94</v>
      </c>
      <c r="T6" s="208" t="s">
        <v>95</v>
      </c>
      <c r="U6" s="208" t="s">
        <v>96</v>
      </c>
      <c r="V6" s="208" t="s">
        <v>97</v>
      </c>
      <c r="W6" s="208" t="s">
        <v>98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0" t="s">
        <v>99</v>
      </c>
      <c r="B8" s="221" t="s">
        <v>68</v>
      </c>
      <c r="C8" s="236" t="s">
        <v>69</v>
      </c>
      <c r="D8" s="222"/>
      <c r="E8" s="223"/>
      <c r="F8" s="224"/>
      <c r="G8" s="224">
        <f>SUMIF(AG9:AG12,"&lt;&gt;NOR",G9:G12)</f>
        <v>0</v>
      </c>
      <c r="H8" s="224"/>
      <c r="I8" s="224">
        <f>SUM(I9:I12)</f>
        <v>0</v>
      </c>
      <c r="J8" s="224"/>
      <c r="K8" s="224">
        <f>SUM(K9:K12)</f>
        <v>0</v>
      </c>
      <c r="L8" s="224"/>
      <c r="M8" s="224">
        <f>SUM(M9:M12)</f>
        <v>0</v>
      </c>
      <c r="N8" s="224"/>
      <c r="O8" s="224">
        <f>SUM(O9:O12)</f>
        <v>2.12</v>
      </c>
      <c r="P8" s="224"/>
      <c r="Q8" s="224">
        <f>SUM(Q9:Q12)</f>
        <v>0</v>
      </c>
      <c r="R8" s="224"/>
      <c r="S8" s="224"/>
      <c r="T8" s="225"/>
      <c r="U8" s="219"/>
      <c r="V8" s="219">
        <f>SUM(V9:V12)</f>
        <v>13.83</v>
      </c>
      <c r="W8" s="219"/>
      <c r="AG8" t="s">
        <v>100</v>
      </c>
    </row>
    <row r="9" spans="1:60" outlineLevel="1" x14ac:dyDescent="0.2">
      <c r="A9" s="226">
        <v>1</v>
      </c>
      <c r="B9" s="227" t="s">
        <v>101</v>
      </c>
      <c r="C9" s="237" t="s">
        <v>102</v>
      </c>
      <c r="D9" s="228" t="s">
        <v>103</v>
      </c>
      <c r="E9" s="229">
        <v>2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0.43094000000000005</v>
      </c>
      <c r="O9" s="231">
        <f>ROUND(E9*N9,2)</f>
        <v>0.86</v>
      </c>
      <c r="P9" s="231">
        <v>0</v>
      </c>
      <c r="Q9" s="231">
        <f>ROUND(E9*P9,2)</f>
        <v>0</v>
      </c>
      <c r="R9" s="231" t="s">
        <v>104</v>
      </c>
      <c r="S9" s="231" t="s">
        <v>105</v>
      </c>
      <c r="T9" s="232" t="s">
        <v>106</v>
      </c>
      <c r="U9" s="218">
        <v>3.8170000000000002</v>
      </c>
      <c r="V9" s="218">
        <f>ROUND(E9*U9,2)</f>
        <v>7.63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38" t="s">
        <v>108</v>
      </c>
      <c r="D10" s="234"/>
      <c r="E10" s="234"/>
      <c r="F10" s="234"/>
      <c r="G10" s="234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109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3" t="str">
        <f>C10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26">
        <v>2</v>
      </c>
      <c r="B11" s="227" t="s">
        <v>110</v>
      </c>
      <c r="C11" s="237" t="s">
        <v>111</v>
      </c>
      <c r="D11" s="228" t="s">
        <v>103</v>
      </c>
      <c r="E11" s="229">
        <v>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0.31590000000000001</v>
      </c>
      <c r="O11" s="231">
        <f>ROUND(E11*N11,2)</f>
        <v>1.26</v>
      </c>
      <c r="P11" s="231">
        <v>0</v>
      </c>
      <c r="Q11" s="231">
        <f>ROUND(E11*P11,2)</f>
        <v>0</v>
      </c>
      <c r="R11" s="231" t="s">
        <v>104</v>
      </c>
      <c r="S11" s="231" t="s">
        <v>105</v>
      </c>
      <c r="T11" s="232" t="s">
        <v>106</v>
      </c>
      <c r="U11" s="218">
        <v>1.5510000000000002</v>
      </c>
      <c r="V11" s="218">
        <f>ROUND(E11*U11,2)</f>
        <v>6.2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107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33.75" outlineLevel="1" x14ac:dyDescent="0.2">
      <c r="A12" s="216"/>
      <c r="B12" s="217"/>
      <c r="C12" s="238" t="s">
        <v>108</v>
      </c>
      <c r="D12" s="234"/>
      <c r="E12" s="234"/>
      <c r="F12" s="234"/>
      <c r="G12" s="234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109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33" t="str">
        <f>C12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2" s="209"/>
      <c r="BC12" s="209"/>
      <c r="BD12" s="209"/>
      <c r="BE12" s="209"/>
      <c r="BF12" s="209"/>
      <c r="BG12" s="209"/>
      <c r="BH12" s="209"/>
    </row>
    <row r="13" spans="1:60" x14ac:dyDescent="0.2">
      <c r="A13" s="220" t="s">
        <v>99</v>
      </c>
      <c r="B13" s="221" t="s">
        <v>70</v>
      </c>
      <c r="C13" s="236" t="s">
        <v>71</v>
      </c>
      <c r="D13" s="222"/>
      <c r="E13" s="223"/>
      <c r="F13" s="224"/>
      <c r="G13" s="224">
        <f>SUMIF(AG14:AG15,"&lt;&gt;NOR",G14:G15)</f>
        <v>0</v>
      </c>
      <c r="H13" s="224"/>
      <c r="I13" s="224">
        <f>SUM(I14:I15)</f>
        <v>0</v>
      </c>
      <c r="J13" s="224"/>
      <c r="K13" s="224">
        <f>SUM(K14:K15)</f>
        <v>0</v>
      </c>
      <c r="L13" s="224"/>
      <c r="M13" s="224">
        <f>SUM(M14:M15)</f>
        <v>0</v>
      </c>
      <c r="N13" s="224"/>
      <c r="O13" s="224">
        <f>SUM(O14:O15)</f>
        <v>0</v>
      </c>
      <c r="P13" s="224"/>
      <c r="Q13" s="224">
        <f>SUM(Q14:Q15)</f>
        <v>0</v>
      </c>
      <c r="R13" s="224"/>
      <c r="S13" s="224"/>
      <c r="T13" s="225"/>
      <c r="U13" s="219"/>
      <c r="V13" s="219">
        <f>SUM(V14:V15)</f>
        <v>0.03</v>
      </c>
      <c r="W13" s="219"/>
      <c r="AG13" t="s">
        <v>100</v>
      </c>
    </row>
    <row r="14" spans="1:60" outlineLevel="1" x14ac:dyDescent="0.2">
      <c r="A14" s="226">
        <v>3</v>
      </c>
      <c r="B14" s="227" t="s">
        <v>112</v>
      </c>
      <c r="C14" s="237" t="s">
        <v>113</v>
      </c>
      <c r="D14" s="228" t="s">
        <v>114</v>
      </c>
      <c r="E14" s="229">
        <v>2.12548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 t="s">
        <v>104</v>
      </c>
      <c r="S14" s="231" t="s">
        <v>105</v>
      </c>
      <c r="T14" s="232" t="s">
        <v>106</v>
      </c>
      <c r="U14" s="218">
        <v>1.6E-2</v>
      </c>
      <c r="V14" s="218">
        <f>ROUND(E14*U14,2)</f>
        <v>0.03</v>
      </c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115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38" t="s">
        <v>116</v>
      </c>
      <c r="D15" s="234"/>
      <c r="E15" s="234"/>
      <c r="F15" s="234"/>
      <c r="G15" s="234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109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">
      <c r="A16" s="5"/>
      <c r="B16" s="6"/>
      <c r="C16" s="239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v>15</v>
      </c>
      <c r="AF16">
        <v>21</v>
      </c>
    </row>
    <row r="17" spans="1:33" x14ac:dyDescent="0.2">
      <c r="A17" s="212"/>
      <c r="B17" s="213" t="s">
        <v>29</v>
      </c>
      <c r="C17" s="240"/>
      <c r="D17" s="214"/>
      <c r="E17" s="215"/>
      <c r="F17" s="215"/>
      <c r="G17" s="235">
        <f>G8+G13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f>SUMIF(L7:L15,AE16,G7:G15)</f>
        <v>0</v>
      </c>
      <c r="AF17">
        <f>SUMIF(L7:L15,AF16,G7:G15)</f>
        <v>0</v>
      </c>
      <c r="AG17" t="s">
        <v>117</v>
      </c>
    </row>
    <row r="18" spans="1:33" x14ac:dyDescent="0.2">
      <c r="C18" s="241"/>
      <c r="D18" s="193"/>
      <c r="AG18" t="s">
        <v>118</v>
      </c>
    </row>
    <row r="19" spans="1:33" x14ac:dyDescent="0.2">
      <c r="D19" s="193"/>
    </row>
    <row r="20" spans="1:33" x14ac:dyDescent="0.2">
      <c r="D20" s="193"/>
    </row>
    <row r="21" spans="1:33" x14ac:dyDescent="0.2">
      <c r="D21" s="193"/>
    </row>
    <row r="22" spans="1:33" x14ac:dyDescent="0.2">
      <c r="D22" s="193"/>
    </row>
    <row r="23" spans="1:33" x14ac:dyDescent="0.2">
      <c r="D23" s="193"/>
    </row>
    <row r="24" spans="1:33" x14ac:dyDescent="0.2">
      <c r="D24" s="193"/>
    </row>
    <row r="25" spans="1:33" x14ac:dyDescent="0.2">
      <c r="D25" s="193"/>
    </row>
    <row r="26" spans="1:33" x14ac:dyDescent="0.2">
      <c r="D26" s="193"/>
    </row>
    <row r="27" spans="1:33" x14ac:dyDescent="0.2">
      <c r="D27" s="193"/>
    </row>
    <row r="28" spans="1:33" x14ac:dyDescent="0.2">
      <c r="D28" s="193"/>
    </row>
    <row r="29" spans="1:33" x14ac:dyDescent="0.2">
      <c r="D29" s="193"/>
    </row>
    <row r="30" spans="1:33" x14ac:dyDescent="0.2">
      <c r="D30" s="193"/>
    </row>
    <row r="31" spans="1:33" x14ac:dyDescent="0.2">
      <c r="D31" s="193"/>
    </row>
    <row r="32" spans="1:33" x14ac:dyDescent="0.2">
      <c r="D32" s="193"/>
    </row>
    <row r="33" spans="4:4" x14ac:dyDescent="0.2">
      <c r="D33" s="193"/>
    </row>
    <row r="34" spans="4:4" x14ac:dyDescent="0.2">
      <c r="D34" s="193"/>
    </row>
    <row r="35" spans="4:4" x14ac:dyDescent="0.2">
      <c r="D35" s="193"/>
    </row>
    <row r="36" spans="4:4" x14ac:dyDescent="0.2">
      <c r="D36" s="193"/>
    </row>
    <row r="37" spans="4:4" x14ac:dyDescent="0.2">
      <c r="D37" s="193"/>
    </row>
    <row r="38" spans="4:4" x14ac:dyDescent="0.2">
      <c r="D38" s="193"/>
    </row>
    <row r="39" spans="4:4" x14ac:dyDescent="0.2">
      <c r="D39" s="193"/>
    </row>
    <row r="40" spans="4:4" x14ac:dyDescent="0.2">
      <c r="D40" s="193"/>
    </row>
    <row r="41" spans="4:4" x14ac:dyDescent="0.2">
      <c r="D41" s="193"/>
    </row>
    <row r="42" spans="4:4" x14ac:dyDescent="0.2">
      <c r="D42" s="193"/>
    </row>
    <row r="43" spans="4:4" x14ac:dyDescent="0.2">
      <c r="D43" s="193"/>
    </row>
    <row r="44" spans="4:4" x14ac:dyDescent="0.2">
      <c r="D44" s="193"/>
    </row>
    <row r="45" spans="4:4" x14ac:dyDescent="0.2">
      <c r="D45" s="193"/>
    </row>
    <row r="46" spans="4:4" x14ac:dyDescent="0.2">
      <c r="D46" s="193"/>
    </row>
    <row r="47" spans="4:4" x14ac:dyDescent="0.2">
      <c r="D47" s="193"/>
    </row>
    <row r="48" spans="4:4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7">
    <mergeCell ref="C15:G1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SO301.1 001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'SO301.1 001 Pol'!Názvy_tisku</vt:lpstr>
      <vt:lpstr>oadresa</vt:lpstr>
      <vt:lpstr>Stavba!Objednatel</vt:lpstr>
      <vt:lpstr>Stavba!Objekt</vt:lpstr>
      <vt:lpstr>'SO301.1 001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2018-11-14T09:58:24Z</dcterms:modified>
</cp:coreProperties>
</file>