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1760" firstSheet="1" activeTab="10"/>
  </bookViews>
  <sheets>
    <sheet name="Uchazeč" sheetId="1" state="hidden" r:id="rId1"/>
    <sheet name="Stavba" sheetId="2" r:id="rId2"/>
    <sheet name="VzorObjekt" sheetId="3" state="hidden" r:id="rId3"/>
    <sheet name="VzorKryciList" sheetId="4" state="hidden" r:id="rId4"/>
    <sheet name="VzorPolozky" sheetId="5" state="hidden" r:id="rId5"/>
    <sheet name="01 01 KL" sheetId="6" r:id="rId6"/>
    <sheet name="01 01 Rek" sheetId="7" r:id="rId7"/>
    <sheet name="01 01 Pol" sheetId="8" r:id="rId8"/>
    <sheet name="02 01 KL" sheetId="9" r:id="rId9"/>
    <sheet name="02 01 Rek" sheetId="10" r:id="rId10"/>
    <sheet name="02 01 Pol" sheetId="11" r:id="rId11"/>
  </sheets>
  <externalReferences>
    <externalReference r:id="rId14"/>
  </externalReferences>
  <definedNames>
    <definedName name="CelkemObjekty" localSheetId="1">'Stavba'!$I$34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'Stavba'!$B$30</definedName>
    <definedName name="_xlnm.Print_Area" localSheetId="5">'01 01 KL'!$A$1:$G$50</definedName>
    <definedName name="_xlnm.Print_Area" localSheetId="7">'01 01 Pol'!$A$1:$G$105</definedName>
    <definedName name="_xlnm.Print_Area" localSheetId="6">'01 01 Rek'!$A$1:$I$26</definedName>
    <definedName name="_xlnm.Print_Area" localSheetId="8">'02 01 KL'!$A$1:$G$50</definedName>
    <definedName name="_xlnm.Print_Area" localSheetId="10">'02 01 Pol'!$A$1:$G$95</definedName>
    <definedName name="_xlnm.Print_Area" localSheetId="9">'02 01 Rek'!$A$1:$I$23</definedName>
    <definedName name="_xlnm.Print_Area" localSheetId="1">'Stavba'!$A$1:$J$45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fullCalcOnLoad="1"/>
</workbook>
</file>

<file path=xl/sharedStrings.xml><?xml version="1.0" encoding="utf-8"?>
<sst xmlns="http://schemas.openxmlformats.org/spreadsheetml/2006/main" count="1021" uniqueCount="388">
  <si>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</si>
  <si>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</si>
  <si>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</si>
  <si>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</si>
  <si>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</si>
  <si>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</si>
  <si>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</si>
  <si>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</si>
  <si>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</si>
  <si>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</si>
  <si>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</si>
  <si>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</si>
  <si>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</si>
  <si>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</si>
  <si>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</si>
  <si>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</si>
  <si>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</si>
  <si>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</si>
  <si>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</si>
  <si>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</si>
  <si>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</si>
  <si>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</si>
  <si>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</si>
  <si>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</si>
  <si>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</si>
  <si>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</si>
  <si>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</si>
  <si>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</si>
  <si>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</si>
  <si>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</si>
  <si>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</si>
  <si>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</si>
  <si>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</si>
  <si>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</si>
  <si>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</si>
  <si>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</si>
  <si>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</si>
  <si>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</si>
  <si>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</si>
  <si>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</si>
  <si>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</si>
  <si>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</si>
  <si>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</si>
  <si>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</si>
  <si>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</si>
  <si>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</si>
  <si>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</si>
  <si>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</si>
  <si>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</si>
  <si>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</si>
  <si>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</si>
  <si>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</si>
  <si>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</si>
  <si>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</si>
  <si>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</si>
  <si>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</si>
  <si>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</si>
  <si>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</si>
  <si>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</si>
  <si>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</si>
  <si>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</si>
  <si>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</si>
  <si>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</si>
  <si>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</si>
  <si>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</si>
  <si>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</si>
  <si>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</si>
  <si>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</si>
  <si>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</si>
  <si>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</si>
  <si>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</si>
  <si>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</si>
  <si>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</si>
  <si>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</si>
  <si>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</si>
  <si>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</si>
  <si>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</si>
  <si>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</si>
  <si>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</si>
  <si>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</si>
  <si>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</si>
  <si>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</si>
  <si>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1245</t>
  </si>
  <si>
    <t>Oprava fasády č.p.123 na Vratislavově náměstí v Novém Městě na Moravě</t>
  </si>
  <si>
    <t>MĚSTO NOVÉ MĚSTO NA MORAVĚ</t>
  </si>
  <si>
    <t>Vratislavovo náměstí 103</t>
  </si>
  <si>
    <t>Nové Město na Moravě-Nové Město na Moravě</t>
  </si>
  <si>
    <t>59231</t>
  </si>
  <si>
    <t>00294900</t>
  </si>
  <si>
    <t>CZ00294900</t>
  </si>
  <si>
    <t>DPH celkem</t>
  </si>
  <si>
    <t>00</t>
  </si>
  <si>
    <t>01</t>
  </si>
  <si>
    <t>Jihovýchodní fasáda</t>
  </si>
  <si>
    <t>02</t>
  </si>
  <si>
    <t>Severozápadní fasáda</t>
  </si>
  <si>
    <t>Celkem za stavbu</t>
  </si>
  <si>
    <t>Rekapitulace rozpočtů</t>
  </si>
  <si>
    <t>Číslo</t>
  </si>
  <si>
    <t>Typ dílu</t>
  </si>
  <si>
    <t>1</t>
  </si>
  <si>
    <t>Zemní práce</t>
  </si>
  <si>
    <t>HSV</t>
  </si>
  <si>
    <t>3</t>
  </si>
  <si>
    <t>Svislé a kompletní konstrukce</t>
  </si>
  <si>
    <t>314</t>
  </si>
  <si>
    <t>Komín</t>
  </si>
  <si>
    <t>5</t>
  </si>
  <si>
    <t>Komunikace</t>
  </si>
  <si>
    <t>6.1.</t>
  </si>
  <si>
    <t>Parapety - vnitřní</t>
  </si>
  <si>
    <t>62</t>
  </si>
  <si>
    <t>Úpravy povrchů vnější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</si>
  <si>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</si>
  <si>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</si>
  <si>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</si>
  <si>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</si>
  <si>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</si>
  <si>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</si>
  <si>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</si>
  <si>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</si>
  <si>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</si>
  <si>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</si>
  <si>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</si>
  <si>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</si>
  <si>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762</t>
  </si>
  <si>
    <t>Konstrukce tesařské</t>
  </si>
  <si>
    <t>PSV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</si>
  <si>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</si>
  <si>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</si>
  <si>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</si>
  <si>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</si>
  <si>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</si>
  <si>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</si>
  <si>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</si>
  <si>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</si>
  <si>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781</t>
  </si>
  <si>
    <t>Obklady keramické</t>
  </si>
  <si>
    <t>782</t>
  </si>
  <si>
    <t>Konstrukce z přírodního kamene</t>
  </si>
  <si>
    <t>783</t>
  </si>
  <si>
    <t>Nátěry</t>
  </si>
  <si>
    <t>M21</t>
  </si>
  <si>
    <t>Elektromontáže</t>
  </si>
  <si>
    <t>MON</t>
  </si>
  <si>
    <t>M24</t>
  </si>
  <si>
    <t>Montáže vzduchotechnických zařízení</t>
  </si>
  <si>
    <t>D96</t>
  </si>
  <si>
    <t>Přesuny suti a vybouraných hmot</t>
  </si>
  <si>
    <t>PSU</t>
  </si>
  <si>
    <t>Vedlejší náklady</t>
  </si>
  <si>
    <t>Ostatní náklady</t>
  </si>
  <si>
    <t>Jan Kyncl</t>
  </si>
  <si>
    <t>Ing. Martin Šolc</t>
  </si>
  <si>
    <t xml:space="preserve">   </t>
  </si>
  <si>
    <t>Objekt :</t>
  </si>
  <si>
    <t>Rozpočet :</t>
  </si>
  <si>
    <t>REKAPITULACE DÍLŮ</t>
  </si>
  <si>
    <t>Díl</t>
  </si>
  <si>
    <t>1245 Oprava fasády č.p.123 na Vratislavově náměstí v Novém Městě na Moravě</t>
  </si>
  <si>
    <t>CELKEM  OBJEKT</t>
  </si>
  <si>
    <t>Díl:</t>
  </si>
  <si>
    <t>928.1</t>
  </si>
  <si>
    <t>m3</t>
  </si>
  <si>
    <t>01 Jihovýchodní fasáda</t>
  </si>
  <si>
    <t>113106211R00</t>
  </si>
  <si>
    <t>m2</t>
  </si>
  <si>
    <t>300-001</t>
  </si>
  <si>
    <t>Odstranění nesoudržné římsy pod střechou, a provedení nezbytných stavebních úprav</t>
  </si>
  <si>
    <t>m</t>
  </si>
  <si>
    <t>591111111R00</t>
  </si>
  <si>
    <t>648952421RT3</t>
  </si>
  <si>
    <t>Osazení parapetních desek dřevěných š. do 50 cm, včetně dodávky parapetní desky š. 35 cm</t>
  </si>
  <si>
    <t>620991121R00</t>
  </si>
  <si>
    <t>Zakrývání výplní vnějších otvorů z lešení</t>
  </si>
  <si>
    <t>622323041R00</t>
  </si>
  <si>
    <t>Penetrace podkladu HC-4</t>
  </si>
  <si>
    <t>622421131R00</t>
  </si>
  <si>
    <t>Omítka vnější stěn, MVC, hladká, složitost 1-2</t>
  </si>
  <si>
    <t>622471116R00</t>
  </si>
  <si>
    <t>Úprava stěn aktivovaným štukem s přísadou</t>
  </si>
  <si>
    <t>622471318R00</t>
  </si>
  <si>
    <t>Nátěr nebo nástřik stěn vnějších, složitost 3 - 4</t>
  </si>
  <si>
    <t>622904115R00</t>
  </si>
  <si>
    <t>Očištění fasád tlakovou vodou složitost 3 - 5</t>
  </si>
  <si>
    <t>620-001</t>
  </si>
  <si>
    <t>Obroušení a nátěr římsy syntetickým nátěrem</t>
  </si>
  <si>
    <t>620-002</t>
  </si>
  <si>
    <t>Ošetření neoplechovaných fabionů vč.bosáže, říms, výstupků a dolní části špalet hydrofob.materiálem</t>
  </si>
  <si>
    <t>622-003</t>
  </si>
  <si>
    <t>D+M plastové okenní lišty pro přilepení fólie, na zakrytí výplní otvorů</t>
  </si>
  <si>
    <t>622-004</t>
  </si>
  <si>
    <t>kus</t>
  </si>
  <si>
    <t>622-005</t>
  </si>
  <si>
    <t>Vyspravení rýhy za dešťovým svodem 300/150 mm, vč.nové vrchní omítky</t>
  </si>
  <si>
    <t>622-006</t>
  </si>
  <si>
    <t>Úprava říms aktivovaným štukem s přísadou</t>
  </si>
  <si>
    <t>622-007</t>
  </si>
  <si>
    <t>Příplatek za ztíženou pracnost ve vodorovných, drážkách fasády</t>
  </si>
  <si>
    <t>622-008</t>
  </si>
  <si>
    <t>Příplatek za ztíženou pracnost fasády</t>
  </si>
  <si>
    <t>622-009</t>
  </si>
  <si>
    <t>Oprava hran oken, bosáží, nadokenních říms a, ostatních ozdobných fasádních prvků</t>
  </si>
  <si>
    <t>622-010</t>
  </si>
  <si>
    <t>Barevnost fasády - zhotovení 4 vzorků</t>
  </si>
  <si>
    <t>soubor</t>
  </si>
  <si>
    <t>900-001</t>
  </si>
  <si>
    <t>941941051R00</t>
  </si>
  <si>
    <t>Montáž lešení leh.řad.s podlahami,š.1,5 m, H 10 m</t>
  </si>
  <si>
    <t>941941391R00</t>
  </si>
  <si>
    <t>Příplatek za každý měsíc použití lešení k pol.1051</t>
  </si>
  <si>
    <t>941941851R00</t>
  </si>
  <si>
    <t>Demontáž lešení leh.řad.s podlahami,š.1,5 m,H 10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</si>
  <si>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</si>
  <si>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</si>
  <si>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</si>
  <si>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</si>
  <si>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</si>
  <si>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</si>
  <si>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941-001</t>
  </si>
  <si>
    <t>Doprava lešení</t>
  </si>
  <si>
    <t>952901411R00</t>
  </si>
  <si>
    <t>Vyčištění ostatních objektů</t>
  </si>
  <si>
    <t>968095002R00</t>
  </si>
  <si>
    <t>Bourání parapetů dřevěných š. do 50 cm</t>
  </si>
  <si>
    <t>978015291R00</t>
  </si>
  <si>
    <t>Otlučení omítek vnějších MVC v složit.1-4 do 100 %</t>
  </si>
  <si>
    <t>999281211R00</t>
  </si>
  <si>
    <t>Přesun hmot, opravy vněj. plášťů výšky do 25 m</t>
  </si>
  <si>
    <t>t</t>
  </si>
  <si>
    <t>762341210RT2</t>
  </si>
  <si>
    <t>Montáž bednění střech rovných, prkna hrubá na sraz, včetně dodávky řeziva, prkna tl. 24 mm</t>
  </si>
  <si>
    <t>762341811R00</t>
  </si>
  <si>
    <t>Demontáž bednění střech rovných z prken hrubých</t>
  </si>
  <si>
    <t>762395000R00</t>
  </si>
  <si>
    <t>Spojovací a ochranné prostředky pro střechy</t>
  </si>
  <si>
    <t>762-001</t>
  </si>
  <si>
    <t>Demontáž prkna mezi zachytávači sněhu</t>
  </si>
  <si>
    <t>762-002</t>
  </si>
  <si>
    <t>D+M nového prkna mezi zachytávači sněhu</t>
  </si>
  <si>
    <t>998762202R00</t>
  </si>
  <si>
    <t>Přesun hmot pro tesařské konstrukce, výšky do 12 m</t>
  </si>
  <si>
    <t>764352291R00</t>
  </si>
  <si>
    <t>Montáž žlabů Pz podokapních půlkruhových</t>
  </si>
  <si>
    <t>764352292R00</t>
  </si>
  <si>
    <t>Montáž háků Pz půlkruhových</t>
  </si>
  <si>
    <t>764352294R00</t>
  </si>
  <si>
    <t>Montáž čel žlabů Pz půlkruhových</t>
  </si>
  <si>
    <t>764454291R00</t>
  </si>
  <si>
    <t>Montáž trub Pz odpadních kruhových</t>
  </si>
  <si>
    <t>764454292R00</t>
  </si>
  <si>
    <t>Montáž zděře Pz kruhové</t>
  </si>
  <si>
    <t>764454293R00</t>
  </si>
  <si>
    <t>Montáž kolena Pz kruhového</t>
  </si>
  <si>
    <t>764454294R00</t>
  </si>
  <si>
    <t>Montáž odskoku Pz kruhového</t>
  </si>
  <si>
    <t>764454295R00</t>
  </si>
  <si>
    <t>Montáž manžety ochranné Pz kruhové</t>
  </si>
  <si>
    <t>764322841R00</t>
  </si>
  <si>
    <t>Demontáž oplechování okapů, TK, rš 500 mm, do 45°</t>
  </si>
  <si>
    <t>764352811R00</t>
  </si>
  <si>
    <t>Demontáž žlabů půlkruh. rovných, rš 330 mm, do 45°</t>
  </si>
  <si>
    <t>764454803R00</t>
  </si>
  <si>
    <t>Demontáž odpadních trub kruhových,D 150 mm</t>
  </si>
  <si>
    <t>764-001</t>
  </si>
  <si>
    <t>D+M falcovaný plech, průmyslově nanesená barva</t>
  </si>
  <si>
    <t>764-002</t>
  </si>
  <si>
    <t>D+M čtyřvstvá podstřešní pojistná membrána pod, falcovaný plech</t>
  </si>
  <si>
    <t>764-003</t>
  </si>
  <si>
    <t>D+M zachytávače sněhu pro falcovaný plech</t>
  </si>
  <si>
    <t>764-004</t>
  </si>
  <si>
    <t>Úprava oplechování mezi falcovaným plechem, a stávající krytinou</t>
  </si>
  <si>
    <t>764-005</t>
  </si>
  <si>
    <t>Demontáž střešních zachytávačů sněhu</t>
  </si>
  <si>
    <t>998764202R00</t>
  </si>
  <si>
    <t>Přesun hmot pro klempířské konstr., výšky do 12 m</t>
  </si>
  <si>
    <t>765321810R00</t>
  </si>
  <si>
    <t>Demontáž vláknocem.čtverců do suti, na bednění</t>
  </si>
  <si>
    <t>765322121R00</t>
  </si>
  <si>
    <t>Krytina vláknocemen.Cembrit, jednoduché,na bednění</t>
  </si>
  <si>
    <t>765-001</t>
  </si>
  <si>
    <t>Výměna prasklých střešních tašek v ploše</t>
  </si>
  <si>
    <t>998765202R00</t>
  </si>
  <si>
    <t>Přesun hmot pro krytiny tvrdé, výšky do 12 m</t>
  </si>
  <si>
    <t>766-001</t>
  </si>
  <si>
    <t>Kompletní repase dřevěných oken v přízemí, rozměr 2000x2750 mm</t>
  </si>
  <si>
    <t>766-002</t>
  </si>
  <si>
    <t>Kompletní repase vstupních dveří 2000x3450 mm</t>
  </si>
  <si>
    <t>767-001</t>
  </si>
  <si>
    <t>Dmtž a zpětná montáž ocelové konstrukce z pásoviny, šířky 50 mm, tl.4 mm, rámy 900x600 mm</t>
  </si>
  <si>
    <t>998767202R00</t>
  </si>
  <si>
    <t>Přesun hmot pro zámečnické konstr., výšky do 12 m</t>
  </si>
  <si>
    <t>782-001</t>
  </si>
  <si>
    <t>Demontáž zesunutých žulových desek soklu</t>
  </si>
  <si>
    <t>782-002</t>
  </si>
  <si>
    <t>Úprava kotvení žulových desek soklu</t>
  </si>
  <si>
    <t>782-003</t>
  </si>
  <si>
    <t>Zpětná montáž žulových desek soklu</t>
  </si>
  <si>
    <t>998782202R00</t>
  </si>
  <si>
    <t>Přesun hmot pro obklady z kamene, výšky do 12 m</t>
  </si>
  <si>
    <t>783782205R00</t>
  </si>
  <si>
    <t>Nátěr tesařských konstrukcí Bochemitem QB 2x</t>
  </si>
  <si>
    <t>783-001</t>
  </si>
  <si>
    <t>Očištění klempířských prvků od omítky a nečistot, (parapety, žlaby, svody, lemování římsy apod.)</t>
  </si>
  <si>
    <t>783-002</t>
  </si>
  <si>
    <t>Nátěr klempířských konstrukcí 2x syntetický nátěr, (parapety, žlaby, svody, lemování římsy apod.)</t>
  </si>
  <si>
    <t>783-003</t>
  </si>
  <si>
    <t>Oprava ocelové rohože před vstupem - půlkruh, (obroušení, dočištění, 2x syntetický nátěr)</t>
  </si>
  <si>
    <t>783-004</t>
  </si>
  <si>
    <t>Obroušení a nátěr ocelového profilu 60/120 mm, po celé výšce před dřevěným oknem</t>
  </si>
  <si>
    <t>783-005</t>
  </si>
  <si>
    <t>Obroušení a nátěr ocelové konstrukce z pásoviny, šířky 50 mm, tl.4 mm, rámy 900x600 mm</t>
  </si>
  <si>
    <t>979999999R00</t>
  </si>
  <si>
    <t>Poplatek za skladku stavební suti</t>
  </si>
  <si>
    <t>979011111R00</t>
  </si>
  <si>
    <t>Svislá doprava suti a vybour. hmot za 2.NP a 1.PP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</si>
  <si>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</si>
  <si>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</si>
  <si>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</si>
  <si>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</si>
  <si>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</si>
  <si>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</si>
  <si>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</si>
  <si>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</si>
  <si>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979088212R00</t>
  </si>
  <si>
    <t>Nakládání suti na dopravní prostředky</t>
  </si>
  <si>
    <t>02 Severozápadní fasáda</t>
  </si>
  <si>
    <t>314-001</t>
  </si>
  <si>
    <t>Repase stávajícího komínu</t>
  </si>
  <si>
    <t>602021224R00</t>
  </si>
  <si>
    <t>Omítka soklová sanační Baumit Sanova S, strojně</t>
  </si>
  <si>
    <t>D+M větrací mřížka pr.120 mm</t>
  </si>
  <si>
    <t>900-002</t>
  </si>
  <si>
    <t>Odstranění železné konzole + zapravení po odstaň.</t>
  </si>
  <si>
    <t>900-003</t>
  </si>
  <si>
    <t>Zasekání kabelu VZT + zapravení</t>
  </si>
  <si>
    <t>900-004</t>
  </si>
  <si>
    <t>D+M nerezová mřížka 150x150 mm, vč.demontáže stávající</t>
  </si>
  <si>
    <t>900-005</t>
  </si>
  <si>
    <t>Odstranění hmoždinek fasády + zapravení po odstaň.</t>
  </si>
  <si>
    <t>900-006</t>
  </si>
  <si>
    <t>Zapravení díry ve fasádě pr.100 mm</t>
  </si>
  <si>
    <t>900-007</t>
  </si>
  <si>
    <t>Zasekání kabelu čidla do fasády + zapravení</t>
  </si>
  <si>
    <t>Doprava lešení + nanesení do dvorní části</t>
  </si>
  <si>
    <t>764410240RT2</t>
  </si>
  <si>
    <t>Oplechování parapetů včetně rohů Pz, rš 250 mm, lepení Enkolitem</t>
  </si>
  <si>
    <t>764421240R00</t>
  </si>
  <si>
    <t>Oplechování říms z Pz plechu, rš 250 mm</t>
  </si>
  <si>
    <t>764410850R00</t>
  </si>
  <si>
    <t>Demontáž oplechování parapetů,rš od 100 do 330 mm</t>
  </si>
  <si>
    <t>764421850R00</t>
  </si>
  <si>
    <t>Demontáž oplechování říms,rš od 250 do 330 mm</t>
  </si>
  <si>
    <t>D+M oplechování střešní hlavy komínu</t>
  </si>
  <si>
    <t>Oprava prohnutého střešního žlabu</t>
  </si>
  <si>
    <t>764-006</t>
  </si>
  <si>
    <t>D+M oplechování kamenné zdi u fasády</t>
  </si>
  <si>
    <t>764-007</t>
  </si>
  <si>
    <t>764-008</t>
  </si>
  <si>
    <t>765-002</t>
  </si>
  <si>
    <t>D+M staré taškové keramické krytiny na kamennou, zeď</t>
  </si>
  <si>
    <t>Demontáž okenních mříží pro okno 600/900 mm</t>
  </si>
  <si>
    <t>767-002</t>
  </si>
  <si>
    <t>Demontáž okenních mříží pro okno 1500/1500 mm</t>
  </si>
  <si>
    <t>767-003</t>
  </si>
  <si>
    <t>767-004</t>
  </si>
  <si>
    <t>781210121R00</t>
  </si>
  <si>
    <t>59777120</t>
  </si>
  <si>
    <t>781-001</t>
  </si>
  <si>
    <t>Oprava stávajícího soklu</t>
  </si>
  <si>
    <t>998781202R00</t>
  </si>
  <si>
    <t>Přesun hmot pro obklady keramické, výšky do 12 m</t>
  </si>
  <si>
    <t>Očištění klempířských prvků od omítky, (parapety, žlaby, svody, lemování apod.)</t>
  </si>
  <si>
    <t>Nátěr klempířských konstrukcí 2x syntetický nátěr, (parapety, žlaby, svody, lemování apod.)</t>
  </si>
  <si>
    <t>Nátěr elektro skříně vč.očištění</t>
  </si>
  <si>
    <t>210-001</t>
  </si>
  <si>
    <t>D+M venkovního svítidla + oprava objímky</t>
  </si>
  <si>
    <t>240-001</t>
  </si>
  <si>
    <t>Demontáž  zpětná montáž jednotky VZT</t>
  </si>
  <si>
    <t>Zařízení staveniště (3,45%)</t>
  </si>
  <si>
    <t>Rozebrání dlažeb z velkých kostek v kam. těženém nezbytně nutné k opravě fasády</t>
  </si>
  <si>
    <t>Kladení dlažby velké kostky,lože z kamen.tl. 5 cm nezbytně nutné k opravě fasády</t>
  </si>
  <si>
    <t>Kompletní stavební oprava elektro pilíře u vstupu, 600x930 mm, hl.220 mm</t>
  </si>
  <si>
    <t>Demontáž a zpětná montáž tabulí s logem KB v návaznosti na opravu fasády</t>
  </si>
  <si>
    <t>Oprava, nátěr a zpětná montáž okenních mříží pro okno 600/900 mm</t>
  </si>
  <si>
    <t>Oprava, nátěr a zpětná montáž okenních mříží pro okno 1500/1500 mm</t>
  </si>
  <si>
    <t>Doplnění a obnova stávajícího keramického obkladu</t>
  </si>
  <si>
    <t>Pásek fasádní keramický  - odstín dle stávajícího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</si>
</sst>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CZK]"/>
    <numFmt numFmtId="165" formatCode="#,##0.00\ &quot;Kč&quot;"/>
    <numFmt numFmtId="166" formatCode="#,##0.00\ _K_č"/>
    <numFmt numFmtId="167" formatCode="#,##0.00000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19" borderId="10" xfId="0" applyFont="1" applyFill="1" applyBorder="1" applyAlignment="1">
      <alignment wrapText="1"/>
    </xf>
    <xf numFmtId="0" fontId="4" fillId="19" borderId="11" xfId="0" applyFont="1" applyFill="1" applyBorder="1" applyAlignment="1">
      <alignment wrapText="1"/>
    </xf>
    <xf numFmtId="0" fontId="4" fillId="19" borderId="12" xfId="0" applyFont="1" applyFill="1" applyBorder="1" applyAlignment="1">
      <alignment wrapText="1"/>
    </xf>
    <xf numFmtId="0" fontId="4" fillId="19" borderId="10" xfId="0" applyFont="1" applyFill="1" applyBorder="1" applyAlignment="1">
      <alignment horizontal="right" wrapText="1"/>
    </xf>
    <xf numFmtId="0" fontId="0" fillId="19" borderId="11" xfId="0" applyFill="1" applyBorder="1" applyAlignment="1">
      <alignment/>
    </xf>
    <xf numFmtId="0" fontId="4" fillId="19" borderId="11" xfId="0" applyFont="1" applyFill="1" applyBorder="1" applyAlignment="1">
      <alignment horizontal="right" wrapText="1"/>
    </xf>
    <xf numFmtId="0" fontId="4" fillId="19" borderId="12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2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2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6" fillId="18" borderId="10" xfId="0" applyFont="1" applyFill="1" applyBorder="1" applyAlignment="1">
      <alignment vertical="center"/>
    </xf>
    <xf numFmtId="0" fontId="7" fillId="18" borderId="11" xfId="0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4" fontId="6" fillId="18" borderId="18" xfId="0" applyNumberFormat="1" applyFont="1" applyFill="1" applyBorder="1" applyAlignment="1">
      <alignment horizontal="right" vertical="center"/>
    </xf>
    <xf numFmtId="4" fontId="6" fillId="18" borderId="19" xfId="0" applyNumberFormat="1" applyFont="1" applyFill="1" applyBorder="1" applyAlignment="1">
      <alignment horizontal="right" vertical="center"/>
    </xf>
    <xf numFmtId="4" fontId="7" fillId="2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0" fontId="2" fillId="0" borderId="17" xfId="46" applyFont="1" applyBorder="1" applyAlignment="1">
      <alignment horizontal="centerContinuous" vertical="top"/>
      <protection/>
    </xf>
    <xf numFmtId="0" fontId="0" fillId="0" borderId="17" xfId="46" applyBorder="1" applyAlignment="1">
      <alignment horizontal="centerContinuous"/>
      <protection/>
    </xf>
    <xf numFmtId="0" fontId="0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23" xfId="46" applyNumberFormat="1" applyFont="1" applyBorder="1" applyAlignment="1">
      <alignment horizontal="left"/>
      <protection/>
    </xf>
    <xf numFmtId="0" fontId="3" fillId="0" borderId="24" xfId="46" applyFont="1" applyBorder="1">
      <alignment/>
      <protection/>
    </xf>
    <xf numFmtId="0" fontId="3" fillId="0" borderId="25" xfId="46" applyNumberFormat="1" applyFont="1" applyBorder="1" applyAlignment="1">
      <alignment horizontal="left"/>
      <protection/>
    </xf>
    <xf numFmtId="0" fontId="7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49" fontId="0" fillId="19" borderId="29" xfId="46" applyNumberFormat="1" applyFont="1" applyFill="1" applyBorder="1">
      <alignment/>
      <protection/>
    </xf>
    <xf numFmtId="49" fontId="0" fillId="19" borderId="12" xfId="46" applyNumberFormat="1" applyFont="1" applyFill="1" applyBorder="1">
      <alignment/>
      <protection/>
    </xf>
    <xf numFmtId="0" fontId="7" fillId="0" borderId="29" xfId="46" applyFont="1" applyBorder="1">
      <alignment/>
      <protection/>
    </xf>
    <xf numFmtId="0" fontId="3" fillId="0" borderId="22" xfId="46" applyFont="1" applyFill="1" applyBorder="1">
      <alignment/>
      <protection/>
    </xf>
    <xf numFmtId="0" fontId="3" fillId="0" borderId="23" xfId="46" applyNumberFormat="1" applyFont="1" applyBorder="1" applyAlignment="1">
      <alignment horizontal="right"/>
      <protection/>
    </xf>
    <xf numFmtId="0" fontId="0" fillId="0" borderId="0" xfId="46" applyFill="1">
      <alignment/>
      <protection/>
    </xf>
    <xf numFmtId="49" fontId="7" fillId="19" borderId="11" xfId="46" applyNumberFormat="1" applyFont="1" applyFill="1" applyBorder="1">
      <alignment/>
      <protection/>
    </xf>
    <xf numFmtId="49" fontId="3" fillId="0" borderId="22" xfId="46" applyNumberFormat="1" applyFont="1" applyBorder="1" applyAlignment="1">
      <alignment horizontal="left"/>
      <protection/>
    </xf>
    <xf numFmtId="0" fontId="3" fillId="0" borderId="30" xfId="46" applyFont="1" applyBorder="1">
      <alignment/>
      <protection/>
    </xf>
    <xf numFmtId="0" fontId="3" fillId="0" borderId="22" xfId="46" applyNumberFormat="1" applyFont="1" applyBorder="1">
      <alignment/>
      <protection/>
    </xf>
    <xf numFmtId="0" fontId="0" fillId="0" borderId="0" xfId="46" applyNumberFormat="1" applyBorder="1">
      <alignment/>
      <protection/>
    </xf>
    <xf numFmtId="0" fontId="0" fillId="0" borderId="0" xfId="46" applyNumberFormat="1">
      <alignment/>
      <protection/>
    </xf>
    <xf numFmtId="0" fontId="3" fillId="0" borderId="31" xfId="46" applyNumberFormat="1" applyFont="1" applyFill="1" applyBorder="1" applyAlignment="1">
      <alignment/>
      <protection/>
    </xf>
    <xf numFmtId="0" fontId="3" fillId="0" borderId="22" xfId="46" applyFont="1" applyFill="1" applyBorder="1" applyAlignment="1">
      <alignment/>
      <protection/>
    </xf>
    <xf numFmtId="0" fontId="0" fillId="0" borderId="0" xfId="46" applyFont="1" applyFill="1" applyBorder="1" applyAlignment="1">
      <alignment/>
      <protection/>
    </xf>
    <xf numFmtId="0" fontId="3" fillId="0" borderId="22" xfId="46" applyFont="1" applyBorder="1" applyAlignment="1">
      <alignment/>
      <protection/>
    </xf>
    <xf numFmtId="0" fontId="3" fillId="0" borderId="31" xfId="46" applyNumberFormat="1" applyFont="1" applyBorder="1" applyAlignment="1">
      <alignment/>
      <protection/>
    </xf>
    <xf numFmtId="3" fontId="0" fillId="0" borderId="0" xfId="46" applyNumberFormat="1">
      <alignment/>
      <protection/>
    </xf>
    <xf numFmtId="0" fontId="3" fillId="0" borderId="29" xfId="46" applyFont="1" applyBorder="1">
      <alignment/>
      <protection/>
    </xf>
    <xf numFmtId="0" fontId="3" fillId="0" borderId="24" xfId="46" applyFont="1" applyBorder="1" applyAlignment="1">
      <alignment horizontal="left"/>
      <protection/>
    </xf>
    <xf numFmtId="0" fontId="3" fillId="0" borderId="32" xfId="46" applyNumberFormat="1" applyFont="1" applyBorder="1" applyAlignment="1">
      <alignment horizontal="right"/>
      <protection/>
    </xf>
    <xf numFmtId="0" fontId="0" fillId="0" borderId="12" xfId="46" applyBorder="1">
      <alignment/>
      <protection/>
    </xf>
    <xf numFmtId="0" fontId="0" fillId="0" borderId="33" xfId="46" applyBorder="1">
      <alignment/>
      <protection/>
    </xf>
    <xf numFmtId="0" fontId="7" fillId="19" borderId="34" xfId="46" applyFont="1" applyFill="1" applyBorder="1">
      <alignment/>
      <protection/>
    </xf>
    <xf numFmtId="0" fontId="7" fillId="19" borderId="35" xfId="46" applyFont="1" applyFill="1" applyBorder="1">
      <alignment/>
      <protection/>
    </xf>
    <xf numFmtId="0" fontId="7" fillId="19" borderId="36" xfId="46" applyFont="1" applyFill="1" applyBorder="1">
      <alignment/>
      <protection/>
    </xf>
    <xf numFmtId="0" fontId="7" fillId="19" borderId="37" xfId="46" applyFont="1" applyFill="1" applyBorder="1">
      <alignment/>
      <protection/>
    </xf>
    <xf numFmtId="0" fontId="7" fillId="19" borderId="38" xfId="46" applyFont="1" applyFill="1" applyBorder="1">
      <alignment/>
      <protection/>
    </xf>
    <xf numFmtId="0" fontId="0" fillId="0" borderId="14" xfId="46" applyBorder="1">
      <alignment/>
      <protection/>
    </xf>
    <xf numFmtId="0" fontId="0" fillId="0" borderId="13" xfId="46" applyBorder="1">
      <alignment/>
      <protection/>
    </xf>
    <xf numFmtId="0" fontId="0" fillId="0" borderId="39" xfId="46" applyBorder="1">
      <alignment/>
      <protection/>
    </xf>
    <xf numFmtId="0" fontId="0" fillId="0" borderId="0" xfId="46" applyFill="1" applyBorder="1">
      <alignment/>
      <protection/>
    </xf>
    <xf numFmtId="0" fontId="0" fillId="0" borderId="20" xfId="46" applyBorder="1">
      <alignment/>
      <protection/>
    </xf>
    <xf numFmtId="0" fontId="0" fillId="0" borderId="16" xfId="46" applyBorder="1">
      <alignment/>
      <protection/>
    </xf>
    <xf numFmtId="1" fontId="0" fillId="0" borderId="21" xfId="46" applyNumberFormat="1" applyBorder="1" applyAlignment="1">
      <alignment horizontal="right"/>
      <protection/>
    </xf>
    <xf numFmtId="0" fontId="0" fillId="0" borderId="21" xfId="46" applyBorder="1">
      <alignment/>
      <protection/>
    </xf>
    <xf numFmtId="0" fontId="0" fillId="0" borderId="11" xfId="46" applyBorder="1">
      <alignment/>
      <protection/>
    </xf>
    <xf numFmtId="1" fontId="0" fillId="0" borderId="12" xfId="46" applyNumberFormat="1" applyBorder="1" applyAlignment="1">
      <alignment horizontal="right"/>
      <protection/>
    </xf>
    <xf numFmtId="0" fontId="6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Alignment="1">
      <alignment vertical="justify"/>
      <protection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7" fillId="16" borderId="34" xfId="46" applyFont="1" applyFill="1" applyBorder="1" applyAlignment="1">
      <alignment horizontal="left"/>
      <protection/>
    </xf>
    <xf numFmtId="0" fontId="3" fillId="16" borderId="36" xfId="46" applyFont="1" applyFill="1" applyBorder="1" applyAlignment="1">
      <alignment horizontal="centerContinuous"/>
      <protection/>
    </xf>
    <xf numFmtId="0" fontId="7" fillId="16" borderId="35" xfId="46" applyFont="1" applyFill="1" applyBorder="1">
      <alignment/>
      <protection/>
    </xf>
    <xf numFmtId="0" fontId="15" fillId="0" borderId="0" xfId="46" applyFont="1" applyAlignment="1">
      <alignment wrapText="1"/>
      <protection/>
    </xf>
    <xf numFmtId="0" fontId="15" fillId="0" borderId="0" xfId="46" applyFont="1" applyBorder="1" applyAlignment="1">
      <alignment wrapText="1"/>
      <protection/>
    </xf>
    <xf numFmtId="0" fontId="15" fillId="0" borderId="0" xfId="46" applyFont="1" applyAlignment="1">
      <alignment horizontal="right" wrapText="1"/>
      <protection/>
    </xf>
    <xf numFmtId="0" fontId="16" fillId="0" borderId="0" xfId="46" applyFont="1" applyAlignment="1">
      <alignment wrapText="1"/>
      <protection/>
    </xf>
    <xf numFmtId="0" fontId="6" fillId="19" borderId="40" xfId="46" applyFont="1" applyFill="1" applyBorder="1">
      <alignment/>
      <protection/>
    </xf>
    <xf numFmtId="0" fontId="6" fillId="19" borderId="41" xfId="46" applyFont="1" applyFill="1" applyBorder="1">
      <alignment/>
      <protection/>
    </xf>
    <xf numFmtId="0" fontId="6" fillId="19" borderId="42" xfId="46" applyFont="1" applyFill="1" applyBorder="1">
      <alignment/>
      <protection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0" borderId="2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1" fontId="0" fillId="0" borderId="16" xfId="46" applyNumberFormat="1" applyBorder="1" applyAlignment="1">
      <alignment horizontal="right"/>
      <protection/>
    </xf>
    <xf numFmtId="0" fontId="0" fillId="24" borderId="0" xfId="0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24" borderId="44" xfId="0" applyFont="1" applyFill="1" applyBorder="1" applyAlignment="1">
      <alignment/>
    </xf>
    <xf numFmtId="0" fontId="13" fillId="24" borderId="30" xfId="0" applyFont="1" applyFill="1" applyBorder="1" applyAlignment="1">
      <alignment/>
    </xf>
    <xf numFmtId="0" fontId="13" fillId="24" borderId="45" xfId="0" applyFont="1" applyFill="1" applyBorder="1" applyAlignment="1">
      <alignment/>
    </xf>
    <xf numFmtId="0" fontId="7" fillId="24" borderId="0" xfId="0" applyFont="1" applyFill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49" fontId="14" fillId="0" borderId="47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4" fillId="0" borderId="49" xfId="0" applyNumberFormat="1" applyFont="1" applyBorder="1" applyAlignment="1">
      <alignment/>
    </xf>
    <xf numFmtId="49" fontId="14" fillId="0" borderId="47" xfId="0" applyNumberFormat="1" applyFont="1" applyBorder="1" applyAlignment="1">
      <alignment horizontal="left"/>
    </xf>
    <xf numFmtId="0" fontId="8" fillId="0" borderId="0" xfId="0" applyFont="1" applyAlignment="1">
      <alignment/>
    </xf>
    <xf numFmtId="166" fontId="8" fillId="0" borderId="50" xfId="0" applyNumberFormat="1" applyFont="1" applyBorder="1" applyAlignment="1">
      <alignment/>
    </xf>
    <xf numFmtId="166" fontId="8" fillId="0" borderId="5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8" fillId="0" borderId="0" xfId="0" applyNumberFormat="1" applyFont="1" applyAlignment="1">
      <alignment/>
    </xf>
    <xf numFmtId="0" fontId="2" fillId="0" borderId="52" xfId="0" applyFont="1" applyBorder="1" applyAlignment="1">
      <alignment horizontal="centerContinuous" vertical="center"/>
    </xf>
    <xf numFmtId="0" fontId="6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7" fillId="16" borderId="18" xfId="0" applyFont="1" applyFill="1" applyBorder="1" applyAlignment="1">
      <alignment horizontal="left"/>
    </xf>
    <xf numFmtId="0" fontId="0" fillId="16" borderId="19" xfId="0" applyFont="1" applyFill="1" applyBorder="1" applyAlignment="1">
      <alignment horizontal="left"/>
    </xf>
    <xf numFmtId="0" fontId="0" fillId="16" borderId="55" xfId="0" applyFill="1" applyBorder="1" applyAlignment="1">
      <alignment horizontal="center"/>
    </xf>
    <xf numFmtId="0" fontId="7" fillId="16" borderId="19" xfId="0" applyFont="1" applyFill="1" applyBorder="1" applyAlignment="1">
      <alignment horizontal="center"/>
    </xf>
    <xf numFmtId="0" fontId="0" fillId="16" borderId="19" xfId="0" applyFont="1" applyFill="1" applyBorder="1" applyAlignment="1">
      <alignment horizontal="right"/>
    </xf>
    <xf numFmtId="0" fontId="0" fillId="16" borderId="5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 shrinkToFit="1"/>
    </xf>
    <xf numFmtId="3" fontId="0" fillId="0" borderId="14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63" xfId="0" applyBorder="1" applyAlignment="1">
      <alignment vertical="top"/>
    </xf>
    <xf numFmtId="49" fontId="0" fillId="0" borderId="64" xfId="0" applyNumberFormat="1" applyBorder="1" applyAlignment="1">
      <alignment vertical="top"/>
    </xf>
    <xf numFmtId="0" fontId="0" fillId="0" borderId="65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19" borderId="68" xfId="0" applyFill="1" applyBorder="1" applyAlignment="1">
      <alignment vertical="top"/>
    </xf>
    <xf numFmtId="0" fontId="0" fillId="19" borderId="69" xfId="0" applyNumberFormat="1" applyFill="1" applyBorder="1" applyAlignment="1">
      <alignment vertical="top"/>
    </xf>
    <xf numFmtId="0" fontId="0" fillId="19" borderId="70" xfId="0" applyNumberFormat="1" applyFill="1" applyBorder="1" applyAlignment="1">
      <alignment horizontal="left" vertical="top" wrapText="1"/>
    </xf>
    <xf numFmtId="0" fontId="0" fillId="19" borderId="70" xfId="0" applyFill="1" applyBorder="1" applyAlignment="1">
      <alignment horizontal="center" vertical="top" shrinkToFit="1"/>
    </xf>
    <xf numFmtId="167" fontId="0" fillId="19" borderId="70" xfId="0" applyNumberFormat="1" applyFill="1" applyBorder="1" applyAlignment="1">
      <alignment vertical="top"/>
    </xf>
    <xf numFmtId="4" fontId="0" fillId="19" borderId="70" xfId="0" applyNumberFormat="1" applyFill="1" applyBorder="1" applyAlignment="1">
      <alignment vertical="top"/>
    </xf>
    <xf numFmtId="4" fontId="0" fillId="19" borderId="71" xfId="0" applyNumberFormat="1" applyFill="1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1" xfId="0" applyNumberFormat="1" applyBorder="1" applyAlignment="1">
      <alignment vertical="top"/>
    </xf>
    <xf numFmtId="0" fontId="0" fillId="0" borderId="61" xfId="0" applyNumberFormat="1" applyBorder="1" applyAlignment="1">
      <alignment horizontal="left" vertical="top" wrapText="1"/>
    </xf>
    <xf numFmtId="0" fontId="0" fillId="0" borderId="17" xfId="0" applyBorder="1" applyAlignment="1">
      <alignment horizontal="center" vertical="top" shrinkToFit="1"/>
    </xf>
    <xf numFmtId="167" fontId="0" fillId="0" borderId="17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7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18" borderId="24" xfId="0" applyNumberFormat="1" applyFill="1" applyBorder="1" applyAlignment="1">
      <alignment/>
    </xf>
    <xf numFmtId="4" fontId="0" fillId="18" borderId="2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4" fillId="19" borderId="15" xfId="0" applyNumberFormat="1" applyFont="1" applyFill="1" applyBorder="1" applyAlignment="1">
      <alignment vertical="center"/>
    </xf>
    <xf numFmtId="4" fontId="7" fillId="19" borderId="16" xfId="0" applyNumberFormat="1" applyFont="1" applyFill="1" applyBorder="1" applyAlignment="1">
      <alignment vertical="center"/>
    </xf>
    <xf numFmtId="4" fontId="7" fillId="19" borderId="16" xfId="0" applyNumberFormat="1" applyFont="1" applyFill="1" applyBorder="1" applyAlignment="1">
      <alignment vertical="center" wrapText="1"/>
    </xf>
    <xf numFmtId="4" fontId="7" fillId="19" borderId="74" xfId="0" applyNumberFormat="1" applyFont="1" applyFill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19" borderId="15" xfId="0" applyNumberFormat="1" applyFont="1" applyFill="1" applyBorder="1" applyAlignment="1">
      <alignment horizontal="center" vertical="center" wrapText="1"/>
    </xf>
    <xf numFmtId="4" fontId="7" fillId="19" borderId="16" xfId="0" applyNumberFormat="1" applyFont="1" applyFill="1" applyBorder="1" applyAlignment="1">
      <alignment horizontal="center" vertical="center" wrapText="1"/>
    </xf>
    <xf numFmtId="4" fontId="7" fillId="19" borderId="74" xfId="0" applyNumberFormat="1" applyFont="1" applyFill="1" applyBorder="1" applyAlignment="1">
      <alignment horizontal="center" vertical="center" wrapText="1"/>
    </xf>
    <xf numFmtId="49" fontId="7" fillId="16" borderId="35" xfId="46" applyNumberFormat="1" applyFont="1" applyFill="1" applyBorder="1">
      <alignment/>
      <protection/>
    </xf>
    <xf numFmtId="49" fontId="0" fillId="0" borderId="5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0" fontId="15" fillId="0" borderId="0" xfId="46" applyFont="1">
      <alignment/>
      <protection/>
    </xf>
    <xf numFmtId="0" fontId="15" fillId="0" borderId="0" xfId="46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wrapText="1"/>
    </xf>
    <xf numFmtId="49" fontId="15" fillId="0" borderId="0" xfId="46" applyNumberFormat="1" applyFont="1" applyBorder="1" applyAlignment="1">
      <alignment wrapText="1"/>
      <protection/>
    </xf>
    <xf numFmtId="0" fontId="17" fillId="0" borderId="0" xfId="0" applyFont="1" applyBorder="1" applyAlignment="1">
      <alignment horizontal="left" wrapText="1"/>
    </xf>
    <xf numFmtId="0" fontId="15" fillId="0" borderId="0" xfId="46" applyFont="1" applyBorder="1" applyAlignment="1">
      <alignment wrapText="1"/>
      <protection/>
    </xf>
    <xf numFmtId="0" fontId="17" fillId="0" borderId="0" xfId="0" applyFont="1" applyFill="1" applyBorder="1" applyAlignment="1">
      <alignment/>
    </xf>
    <xf numFmtId="3" fontId="17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horizontal="left" wrapText="1"/>
    </xf>
    <xf numFmtId="0" fontId="15" fillId="0" borderId="0" xfId="46" applyNumberFormat="1" applyFont="1" applyBorder="1">
      <alignment/>
      <protection/>
    </xf>
    <xf numFmtId="0" fontId="15" fillId="0" borderId="0" xfId="46" applyNumberFormat="1" applyFont="1" applyAlignment="1">
      <alignment wrapText="1"/>
      <protection/>
    </xf>
    <xf numFmtId="0" fontId="15" fillId="0" borderId="0" xfId="46" applyFont="1" applyBorder="1">
      <alignment/>
      <protection/>
    </xf>
    <xf numFmtId="0" fontId="15" fillId="0" borderId="0" xfId="46" applyFont="1" applyFill="1" applyBorder="1" applyAlignment="1">
      <alignment/>
      <protection/>
    </xf>
    <xf numFmtId="0" fontId="15" fillId="0" borderId="0" xfId="46" applyFont="1" applyAlignment="1">
      <alignment horizontal="right" wrapText="1"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" fontId="8" fillId="19" borderId="35" xfId="0" applyNumberFormat="1" applyFont="1" applyFill="1" applyBorder="1" applyAlignment="1">
      <alignment/>
    </xf>
    <xf numFmtId="4" fontId="8" fillId="19" borderId="37" xfId="0" applyNumberFormat="1" applyFont="1" applyFill="1" applyBorder="1" applyAlignment="1">
      <alignment/>
    </xf>
    <xf numFmtId="4" fontId="8" fillId="19" borderId="36" xfId="0" applyNumberFormat="1" applyFont="1" applyFill="1" applyBorder="1" applyAlignment="1">
      <alignment horizontal="center"/>
    </xf>
    <xf numFmtId="4" fontId="8" fillId="19" borderId="75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19" borderId="34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4" fontId="8" fillId="19" borderId="76" xfId="0" applyNumberFormat="1" applyFont="1" applyFill="1" applyBorder="1" applyAlignment="1">
      <alignment horizontal="center"/>
    </xf>
    <xf numFmtId="4" fontId="8" fillId="0" borderId="23" xfId="0" applyNumberFormat="1" applyFont="1" applyBorder="1" applyAlignment="1">
      <alignment/>
    </xf>
    <xf numFmtId="49" fontId="8" fillId="19" borderId="40" xfId="0" applyNumberFormat="1" applyFont="1" applyFill="1" applyBorder="1" applyAlignment="1">
      <alignment/>
    </xf>
    <xf numFmtId="4" fontId="8" fillId="19" borderId="77" xfId="0" applyNumberFormat="1" applyFont="1" applyFill="1" applyBorder="1" applyAlignment="1">
      <alignment/>
    </xf>
    <xf numFmtId="4" fontId="8" fillId="19" borderId="41" xfId="0" applyNumberFormat="1" applyFont="1" applyFill="1" applyBorder="1" applyAlignment="1">
      <alignment/>
    </xf>
    <xf numFmtId="4" fontId="8" fillId="19" borderId="42" xfId="0" applyNumberFormat="1" applyFont="1" applyFill="1" applyBorder="1" applyAlignment="1">
      <alignment/>
    </xf>
    <xf numFmtId="4" fontId="8" fillId="19" borderId="78" xfId="0" applyNumberFormat="1" applyFont="1" applyFill="1" applyBorder="1" applyAlignment="1">
      <alignment/>
    </xf>
    <xf numFmtId="4" fontId="8" fillId="19" borderId="79" xfId="0" applyNumberFormat="1" applyFont="1" applyFill="1" applyBorder="1" applyAlignment="1">
      <alignment/>
    </xf>
    <xf numFmtId="0" fontId="0" fillId="19" borderId="66" xfId="0" applyFill="1" applyBorder="1" applyAlignment="1">
      <alignment vertical="top"/>
    </xf>
    <xf numFmtId="49" fontId="0" fillId="19" borderId="67" xfId="0" applyNumberFormat="1" applyFill="1" applyBorder="1" applyAlignment="1">
      <alignment vertical="top"/>
    </xf>
    <xf numFmtId="167" fontId="0" fillId="19" borderId="75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19" borderId="80" xfId="0" applyNumberFormat="1" applyFill="1" applyBorder="1" applyAlignment="1">
      <alignment horizontal="left" vertical="top" wrapText="1"/>
    </xf>
    <xf numFmtId="0" fontId="0" fillId="19" borderId="80" xfId="0" applyFill="1" applyBorder="1" applyAlignment="1">
      <alignment horizontal="center" vertical="top" shrinkToFit="1"/>
    </xf>
    <xf numFmtId="167" fontId="0" fillId="19" borderId="80" xfId="0" applyNumberFormat="1" applyFill="1" applyBorder="1" applyAlignment="1">
      <alignment vertical="top"/>
    </xf>
    <xf numFmtId="4" fontId="0" fillId="19" borderId="80" xfId="0" applyNumberFormat="1" applyFill="1" applyBorder="1" applyAlignment="1">
      <alignment vertical="top"/>
    </xf>
    <xf numFmtId="4" fontId="0" fillId="19" borderId="81" xfId="0" applyNumberFormat="1" applyFill="1" applyBorder="1" applyAlignment="1">
      <alignment vertical="top"/>
    </xf>
    <xf numFmtId="0" fontId="0" fillId="19" borderId="82" xfId="0" applyFill="1" applyBorder="1" applyAlignment="1">
      <alignment vertical="top"/>
    </xf>
    <xf numFmtId="49" fontId="0" fillId="19" borderId="80" xfId="0" applyNumberFormat="1" applyFill="1" applyBorder="1" applyAlignment="1">
      <alignment vertical="top"/>
    </xf>
    <xf numFmtId="0" fontId="8" fillId="0" borderId="13" xfId="0" applyNumberFormat="1" applyFont="1" applyBorder="1" applyAlignment="1">
      <alignment vertical="top"/>
    </xf>
    <xf numFmtId="0" fontId="0" fillId="19" borderId="43" xfId="0" applyNumberFormat="1" applyFill="1" applyBorder="1" applyAlignment="1">
      <alignment vertical="top"/>
    </xf>
    <xf numFmtId="0" fontId="8" fillId="0" borderId="14" xfId="0" applyFont="1" applyBorder="1" applyAlignment="1">
      <alignment vertical="top" shrinkToFit="1"/>
    </xf>
    <xf numFmtId="0" fontId="0" fillId="19" borderId="27" xfId="0" applyFill="1" applyBorder="1" applyAlignment="1">
      <alignment vertical="top" shrinkToFit="1"/>
    </xf>
    <xf numFmtId="167" fontId="8" fillId="0" borderId="59" xfId="0" applyNumberFormat="1" applyFont="1" applyBorder="1" applyAlignment="1">
      <alignment vertical="top" shrinkToFit="1"/>
    </xf>
    <xf numFmtId="167" fontId="0" fillId="19" borderId="24" xfId="0" applyNumberFormat="1" applyFill="1" applyBorder="1" applyAlignment="1">
      <alignment vertical="top" shrinkToFit="1"/>
    </xf>
    <xf numFmtId="4" fontId="8" fillId="0" borderId="59" xfId="0" applyNumberFormat="1" applyFont="1" applyBorder="1" applyAlignment="1">
      <alignment vertical="top" shrinkToFit="1"/>
    </xf>
    <xf numFmtId="0" fontId="8" fillId="0" borderId="33" xfId="0" applyFont="1" applyBorder="1" applyAlignment="1">
      <alignment vertical="top"/>
    </xf>
    <xf numFmtId="0" fontId="0" fillId="19" borderId="26" xfId="0" applyFill="1" applyBorder="1" applyAlignment="1">
      <alignment vertical="top"/>
    </xf>
    <xf numFmtId="4" fontId="8" fillId="0" borderId="83" xfId="0" applyNumberFormat="1" applyFont="1" applyBorder="1" applyAlignment="1">
      <alignment vertical="top" shrinkToFit="1"/>
    </xf>
    <xf numFmtId="0" fontId="0" fillId="19" borderId="34" xfId="0" applyFill="1" applyBorder="1" applyAlignment="1">
      <alignment vertical="top"/>
    </xf>
    <xf numFmtId="49" fontId="0" fillId="19" borderId="37" xfId="0" applyNumberFormat="1" applyFill="1" applyBorder="1" applyAlignment="1">
      <alignment vertical="top"/>
    </xf>
    <xf numFmtId="49" fontId="0" fillId="19" borderId="75" xfId="0" applyNumberFormat="1" applyFill="1" applyBorder="1" applyAlignment="1">
      <alignment horizontal="left" vertical="top" wrapText="1"/>
    </xf>
    <xf numFmtId="0" fontId="0" fillId="19" borderId="36" xfId="0" applyFill="1" applyBorder="1" applyAlignment="1">
      <alignment horizontal="center" vertical="top" shrinkToFit="1"/>
    </xf>
    <xf numFmtId="0" fontId="8" fillId="0" borderId="72" xfId="0" applyFont="1" applyBorder="1" applyAlignment="1">
      <alignment vertical="top"/>
    </xf>
    <xf numFmtId="0" fontId="8" fillId="0" borderId="61" xfId="0" applyNumberFormat="1" applyFont="1" applyBorder="1" applyAlignment="1">
      <alignment vertical="top"/>
    </xf>
    <xf numFmtId="0" fontId="8" fillId="0" borderId="60" xfId="0" applyFont="1" applyBorder="1" applyAlignment="1">
      <alignment vertical="top" shrinkToFit="1"/>
    </xf>
    <xf numFmtId="167" fontId="8" fillId="0" borderId="62" xfId="0" applyNumberFormat="1" applyFont="1" applyBorder="1" applyAlignment="1">
      <alignment vertical="top" shrinkToFit="1"/>
    </xf>
    <xf numFmtId="4" fontId="8" fillId="0" borderId="62" xfId="0" applyNumberFormat="1" applyFont="1" applyBorder="1" applyAlignment="1">
      <alignment vertical="top" shrinkToFit="1"/>
    </xf>
    <xf numFmtId="4" fontId="8" fillId="0" borderId="84" xfId="0" applyNumberFormat="1" applyFont="1" applyBorder="1" applyAlignment="1">
      <alignment vertical="top" shrinkToFit="1"/>
    </xf>
    <xf numFmtId="0" fontId="8" fillId="0" borderId="59" xfId="0" applyNumberFormat="1" applyFont="1" applyBorder="1" applyAlignment="1">
      <alignment horizontal="left" vertical="top" wrapText="1"/>
    </xf>
    <xf numFmtId="0" fontId="0" fillId="19" borderId="24" xfId="0" applyNumberFormat="1" applyFill="1" applyBorder="1" applyAlignment="1">
      <alignment horizontal="left" vertical="top" wrapText="1"/>
    </xf>
    <xf numFmtId="0" fontId="8" fillId="0" borderId="62" xfId="0" applyNumberFormat="1" applyFont="1" applyBorder="1" applyAlignment="1">
      <alignment horizontal="left" vertical="top" wrapText="1"/>
    </xf>
    <xf numFmtId="49" fontId="3" fillId="0" borderId="25" xfId="46" applyNumberFormat="1" applyFont="1" applyBorder="1" applyAlignment="1">
      <alignment horizontal="left"/>
      <protection/>
    </xf>
    <xf numFmtId="49" fontId="3" fillId="0" borderId="23" xfId="46" applyNumberFormat="1" applyFont="1" applyBorder="1" applyAlignment="1">
      <alignment horizontal="left"/>
      <protection/>
    </xf>
    <xf numFmtId="49" fontId="7" fillId="0" borderId="0" xfId="0" applyNumberFormat="1" applyFont="1" applyAlignment="1">
      <alignment horizontal="left"/>
    </xf>
    <xf numFmtId="4" fontId="0" fillId="0" borderId="28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9" fontId="0" fillId="8" borderId="22" xfId="0" applyNumberFormat="1" applyFill="1" applyBorder="1" applyAlignment="1" applyProtection="1">
      <alignment horizontal="left"/>
      <protection locked="0"/>
    </xf>
    <xf numFmtId="49" fontId="0" fillId="8" borderId="23" xfId="0" applyNumberFormat="1" applyFill="1" applyBorder="1" applyAlignment="1" applyProtection="1">
      <alignment horizontal="left"/>
      <protection locked="0"/>
    </xf>
    <xf numFmtId="49" fontId="0" fillId="8" borderId="10" xfId="0" applyNumberFormat="1" applyFill="1" applyBorder="1" applyAlignment="1" applyProtection="1">
      <alignment horizontal="left"/>
      <protection locked="0"/>
    </xf>
    <xf numFmtId="49" fontId="0" fillId="8" borderId="11" xfId="0" applyNumberFormat="1" applyFill="1" applyBorder="1" applyAlignment="1" applyProtection="1">
      <alignment horizontal="left"/>
      <protection locked="0"/>
    </xf>
    <xf numFmtId="49" fontId="0" fillId="8" borderId="31" xfId="0" applyNumberFormat="1" applyFill="1" applyBorder="1" applyAlignment="1" applyProtection="1">
      <alignment horizontal="left"/>
      <protection locked="0"/>
    </xf>
    <xf numFmtId="49" fontId="0" fillId="8" borderId="78" xfId="0" applyNumberFormat="1" applyFill="1" applyBorder="1" applyAlignment="1" applyProtection="1">
      <alignment horizontal="left"/>
      <protection locked="0"/>
    </xf>
    <xf numFmtId="49" fontId="0" fillId="8" borderId="79" xfId="0" applyNumberFormat="1" applyFill="1" applyBorder="1" applyAlignment="1" applyProtection="1">
      <alignment horizontal="left"/>
      <protection locked="0"/>
    </xf>
    <xf numFmtId="0" fontId="3" fillId="24" borderId="0" xfId="0" applyFont="1" applyFill="1" applyAlignment="1">
      <alignment horizontal="left" wrapText="1"/>
    </xf>
    <xf numFmtId="49" fontId="11" fillId="8" borderId="75" xfId="0" applyNumberFormat="1" applyFont="1" applyFill="1" applyBorder="1" applyAlignment="1" applyProtection="1">
      <alignment horizontal="left"/>
      <protection locked="0"/>
    </xf>
    <xf numFmtId="49" fontId="11" fillId="8" borderId="76" xfId="0" applyNumberFormat="1" applyFont="1" applyFill="1" applyBorder="1" applyAlignment="1" applyProtection="1">
      <alignment horizontal="left"/>
      <protection locked="0"/>
    </xf>
    <xf numFmtId="49" fontId="11" fillId="8" borderId="22" xfId="0" applyNumberFormat="1" applyFont="1" applyFill="1" applyBorder="1" applyAlignment="1" applyProtection="1">
      <alignment horizontal="left"/>
      <protection locked="0"/>
    </xf>
    <xf numFmtId="49" fontId="11" fillId="8" borderId="23" xfId="0" applyNumberFormat="1" applyFont="1" applyFill="1" applyBorder="1" applyAlignment="1" applyProtection="1">
      <alignment horizontal="left"/>
      <protection locked="0"/>
    </xf>
    <xf numFmtId="4" fontId="0" fillId="18" borderId="10" xfId="0" applyNumberFormat="1" applyFill="1" applyBorder="1" applyAlignment="1">
      <alignment/>
    </xf>
    <xf numFmtId="4" fontId="0" fillId="18" borderId="11" xfId="0" applyNumberFormat="1" applyFill="1" applyBorder="1" applyAlignment="1">
      <alignment/>
    </xf>
    <xf numFmtId="4" fontId="0" fillId="18" borderId="12" xfId="0" applyNumberFormat="1" applyFill="1" applyBorder="1" applyAlignment="1">
      <alignment/>
    </xf>
    <xf numFmtId="4" fontId="6" fillId="17" borderId="19" xfId="0" applyNumberFormat="1" applyFont="1" applyFill="1" applyBorder="1" applyAlignment="1">
      <alignment horizontal="right" vertical="center"/>
    </xf>
    <xf numFmtId="4" fontId="6" fillId="17" borderId="85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0" fontId="14" fillId="0" borderId="4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22" xfId="46" applyFont="1" applyBorder="1" applyAlignment="1">
      <alignment horizontal="left"/>
      <protection/>
    </xf>
    <xf numFmtId="0" fontId="8" fillId="0" borderId="0" xfId="46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33" xfId="46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164" fontId="6" fillId="19" borderId="77" xfId="46" applyNumberFormat="1" applyFont="1" applyFill="1" applyBorder="1" applyAlignment="1">
      <alignment horizontal="right"/>
      <protection/>
    </xf>
    <xf numFmtId="164" fontId="6" fillId="19" borderId="86" xfId="46" applyNumberFormat="1" applyFont="1" applyFill="1" applyBorder="1" applyAlignment="1">
      <alignment horizontal="right"/>
      <protection/>
    </xf>
    <xf numFmtId="164" fontId="0" fillId="0" borderId="10" xfId="46" applyNumberFormat="1" applyBorder="1" applyAlignment="1">
      <alignment horizontal="right"/>
      <protection/>
    </xf>
    <xf numFmtId="164" fontId="0" fillId="0" borderId="31" xfId="46" applyNumberFormat="1" applyBorder="1" applyAlignment="1">
      <alignment horizontal="righ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7" fillId="16" borderId="35" xfId="46" applyNumberFormat="1" applyFont="1" applyFill="1" applyBorder="1" applyAlignment="1">
      <alignment wrapText="1"/>
      <protection/>
    </xf>
    <xf numFmtId="165" fontId="0" fillId="0" borderId="36" xfId="0" applyNumberFormat="1" applyBorder="1" applyAlignment="1">
      <alignment wrapText="1"/>
    </xf>
    <xf numFmtId="0" fontId="0" fillId="0" borderId="0" xfId="46" applyAlignment="1">
      <alignment horizontal="left" wrapText="1"/>
      <protection/>
    </xf>
    <xf numFmtId="0" fontId="0" fillId="0" borderId="13" xfId="46" applyBorder="1" applyAlignment="1">
      <alignment horizontal="center"/>
      <protection/>
    </xf>
    <xf numFmtId="0" fontId="0" fillId="0" borderId="39" xfId="46" applyBorder="1" applyAlignment="1">
      <alignment horizontal="center"/>
      <protection/>
    </xf>
    <xf numFmtId="0" fontId="3" fillId="0" borderId="10" xfId="46" applyFont="1" applyBorder="1" applyAlignment="1">
      <alignment horizontal="left"/>
      <protection/>
    </xf>
    <xf numFmtId="0" fontId="3" fillId="0" borderId="11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0" fillId="0" borderId="7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19" borderId="10" xfId="46" applyFont="1" applyFill="1" applyBorder="1" applyAlignment="1">
      <alignment wrapText="1"/>
      <protection/>
    </xf>
    <xf numFmtId="0" fontId="7" fillId="19" borderId="11" xfId="46" applyFont="1" applyFill="1" applyBorder="1" applyAlignment="1">
      <alignment wrapText="1"/>
      <protection/>
    </xf>
    <xf numFmtId="0" fontId="7" fillId="19" borderId="12" xfId="46" applyFont="1" applyFill="1" applyBorder="1" applyAlignment="1">
      <alignment wrapText="1"/>
      <protection/>
    </xf>
    <xf numFmtId="0" fontId="0" fillId="0" borderId="87" xfId="0" applyBorder="1" applyAlignment="1">
      <alignment/>
    </xf>
    <xf numFmtId="0" fontId="0" fillId="0" borderId="57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64" xfId="0" applyNumberFormat="1" applyBorder="1" applyAlignment="1">
      <alignment vertical="top" shrinkToFit="1"/>
    </xf>
    <xf numFmtId="49" fontId="0" fillId="0" borderId="88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89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90" xfId="0" applyNumberFormat="1" applyBorder="1" applyAlignment="1">
      <alignment vertical="top" shrinkToFit="1"/>
    </xf>
    <xf numFmtId="49" fontId="3" fillId="0" borderId="22" xfId="46" applyNumberFormat="1" applyFont="1" applyBorder="1" applyAlignment="1">
      <alignment horizontal="left"/>
      <protection/>
    </xf>
    <xf numFmtId="49" fontId="7" fillId="16" borderId="35" xfId="46" applyNumberFormat="1" applyFont="1" applyFill="1" applyBorder="1" applyAlignment="1">
      <alignment wrapText="1"/>
      <protection/>
    </xf>
    <xf numFmtId="49" fontId="7" fillId="19" borderId="10" xfId="46" applyNumberFormat="1" applyFont="1" applyFill="1" applyBorder="1" applyAlignment="1">
      <alignment wrapText="1"/>
      <protection/>
    </xf>
    <xf numFmtId="49" fontId="7" fillId="19" borderId="11" xfId="46" applyNumberFormat="1" applyFont="1" applyFill="1" applyBorder="1" applyAlignment="1">
      <alignment wrapText="1"/>
      <protection/>
    </xf>
    <xf numFmtId="49" fontId="3" fillId="0" borderId="10" xfId="46" applyNumberFormat="1" applyFont="1" applyBorder="1" applyAlignment="1">
      <alignment horizontal="left"/>
      <protection/>
    </xf>
    <xf numFmtId="4" fontId="2" fillId="0" borderId="0" xfId="0" applyNumberFormat="1" applyFont="1" applyAlignment="1">
      <alignment horizontal="center"/>
    </xf>
    <xf numFmtId="4" fontId="0" fillId="19" borderId="43" xfId="0" applyNumberFormat="1" applyFill="1" applyBorder="1" applyAlignment="1">
      <alignment vertical="top" shrinkToFit="1"/>
    </xf>
    <xf numFmtId="4" fontId="0" fillId="19" borderId="32" xfId="0" applyNumberFormat="1" applyFill="1" applyBorder="1" applyAlignment="1">
      <alignment vertical="top" shrinkToFit="1"/>
    </xf>
    <xf numFmtId="49" fontId="0" fillId="0" borderId="64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19" borderId="67" xfId="0" applyNumberFormat="1" applyFill="1" applyBorder="1" applyAlignment="1">
      <alignment vertical="top" wrapText="1" shrinkToFit="1"/>
    </xf>
    <xf numFmtId="49" fontId="0" fillId="19" borderId="67" xfId="0" applyNumberFormat="1" applyFill="1" applyBorder="1" applyAlignment="1">
      <alignment vertical="top" shrinkToFit="1"/>
    </xf>
    <xf numFmtId="49" fontId="0" fillId="19" borderId="90" xfId="0" applyNumberFormat="1" applyFill="1" applyBorder="1" applyAlignment="1">
      <alignment vertical="top" shrinkToFit="1"/>
    </xf>
    <xf numFmtId="4" fontId="0" fillId="19" borderId="37" xfId="0" applyNumberFormat="1" applyFill="1" applyBorder="1" applyAlignment="1">
      <alignment vertical="top"/>
    </xf>
    <xf numFmtId="4" fontId="0" fillId="19" borderId="38" xfId="0" applyNumberFormat="1" applyFill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48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49</v>
      </c>
      <c r="B5" s="331" t="s">
        <v>1</v>
      </c>
      <c r="C5" s="331"/>
      <c r="D5" s="331"/>
      <c r="E5" s="331"/>
      <c r="F5" s="331"/>
      <c r="G5" s="332"/>
      <c r="H5" s="128"/>
    </row>
    <row r="6" spans="1:8" ht="12.75">
      <c r="A6" s="133" t="s">
        <v>50</v>
      </c>
      <c r="B6" s="333"/>
      <c r="C6" s="333"/>
      <c r="D6" s="333"/>
      <c r="E6" s="333"/>
      <c r="F6" s="333"/>
      <c r="G6" s="334"/>
      <c r="H6" s="128"/>
    </row>
    <row r="7" spans="1:8" ht="12.75">
      <c r="A7" s="133" t="s">
        <v>51</v>
      </c>
      <c r="B7" s="333"/>
      <c r="C7" s="333"/>
      <c r="D7" s="333"/>
      <c r="E7" s="333"/>
      <c r="F7" s="333"/>
      <c r="G7" s="334"/>
      <c r="H7" s="128"/>
    </row>
    <row r="8" spans="1:8" ht="12.75">
      <c r="A8" s="133" t="s">
        <v>52</v>
      </c>
      <c r="B8" s="333"/>
      <c r="C8" s="333"/>
      <c r="D8" s="333"/>
      <c r="E8" s="333"/>
      <c r="F8" s="333"/>
      <c r="G8" s="334"/>
      <c r="H8" s="128"/>
    </row>
    <row r="9" spans="1:8" ht="12.75">
      <c r="A9" s="133" t="s">
        <v>53</v>
      </c>
      <c r="B9" s="333"/>
      <c r="C9" s="333"/>
      <c r="D9" s="333"/>
      <c r="E9" s="333"/>
      <c r="F9" s="333"/>
      <c r="G9" s="334"/>
      <c r="H9" s="128"/>
    </row>
    <row r="10" spans="1:8" ht="12.75">
      <c r="A10" s="133" t="s">
        <v>54</v>
      </c>
      <c r="B10" s="333"/>
      <c r="C10" s="333"/>
      <c r="D10" s="333"/>
      <c r="E10" s="333"/>
      <c r="F10" s="333"/>
      <c r="G10" s="334"/>
      <c r="H10" s="128"/>
    </row>
    <row r="11" spans="1:8" ht="12.75">
      <c r="A11" s="133" t="s">
        <v>55</v>
      </c>
      <c r="B11" s="323"/>
      <c r="C11" s="323"/>
      <c r="D11" s="323"/>
      <c r="E11" s="323"/>
      <c r="F11" s="323"/>
      <c r="G11" s="324"/>
      <c r="H11" s="128"/>
    </row>
    <row r="12" spans="1:8" ht="12.75">
      <c r="A12" s="133" t="s">
        <v>56</v>
      </c>
      <c r="B12" s="325"/>
      <c r="C12" s="326"/>
      <c r="D12" s="326"/>
      <c r="E12" s="326"/>
      <c r="F12" s="326"/>
      <c r="G12" s="327"/>
      <c r="H12" s="128"/>
    </row>
    <row r="13" spans="1:8" ht="13.5" thickBot="1">
      <c r="A13" s="134" t="s">
        <v>57</v>
      </c>
      <c r="B13" s="328"/>
      <c r="C13" s="328"/>
      <c r="D13" s="328"/>
      <c r="E13" s="328"/>
      <c r="F13" s="328"/>
      <c r="G13" s="329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58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330" t="s">
        <v>59</v>
      </c>
      <c r="B17" s="330"/>
      <c r="C17" s="330"/>
      <c r="D17" s="330"/>
      <c r="E17" s="330"/>
      <c r="F17" s="330"/>
      <c r="G17" s="330"/>
      <c r="H17" s="128"/>
    </row>
  </sheetData>
  <sheetProtection/>
  <mergeCells count="10">
    <mergeCell ref="B9:G9"/>
    <mergeCell ref="B10:G10"/>
    <mergeCell ref="B5:G5"/>
    <mergeCell ref="B6:G6"/>
    <mergeCell ref="B7:G7"/>
    <mergeCell ref="B8:G8"/>
    <mergeCell ref="B11:G11"/>
    <mergeCell ref="B12:G12"/>
    <mergeCell ref="B13:G13"/>
    <mergeCell ref="A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5.875" style="253" customWidth="1"/>
    <col min="2" max="2" width="6.125" style="253" customWidth="1"/>
    <col min="3" max="3" width="11.375" style="253" customWidth="1"/>
    <col min="4" max="4" width="15.875" style="253" customWidth="1"/>
    <col min="5" max="5" width="11.25390625" style="253" customWidth="1"/>
    <col min="6" max="6" width="10.875" style="253" customWidth="1"/>
    <col min="7" max="7" width="11.00390625" style="253" customWidth="1"/>
    <col min="8" max="8" width="11.125" style="253" customWidth="1"/>
    <col min="9" max="9" width="10.75390625" style="253" customWidth="1"/>
    <col min="10" max="16384" width="9.125" style="253" customWidth="1"/>
  </cols>
  <sheetData>
    <row r="1" spans="1:9" ht="12" thickTop="1">
      <c r="A1" s="254" t="s">
        <v>2</v>
      </c>
      <c r="B1" s="255"/>
      <c r="C1" s="254" t="s">
        <v>159</v>
      </c>
      <c r="D1" s="255"/>
      <c r="E1" s="255"/>
      <c r="F1" s="255"/>
      <c r="G1" s="254" t="s">
        <v>156</v>
      </c>
      <c r="H1" s="255">
        <v>1</v>
      </c>
      <c r="I1" s="256"/>
    </row>
    <row r="2" spans="1:9" ht="12" thickBot="1">
      <c r="A2" s="257" t="s">
        <v>155</v>
      </c>
      <c r="B2" s="258"/>
      <c r="C2" s="257" t="s">
        <v>326</v>
      </c>
      <c r="D2" s="258"/>
      <c r="E2" s="258"/>
      <c r="F2" s="258"/>
      <c r="G2" s="257" t="s">
        <v>95</v>
      </c>
      <c r="H2" s="258"/>
      <c r="I2" s="259"/>
    </row>
    <row r="3" ht="12" thickTop="1"/>
    <row r="4" spans="1:9" ht="18">
      <c r="A4" s="390" t="s">
        <v>157</v>
      </c>
      <c r="B4" s="390"/>
      <c r="C4" s="390"/>
      <c r="D4" s="390"/>
      <c r="E4" s="390"/>
      <c r="F4" s="390"/>
      <c r="G4" s="390"/>
      <c r="H4" s="390"/>
      <c r="I4" s="390"/>
    </row>
    <row r="5" ht="12" thickBot="1"/>
    <row r="6" spans="1:9" ht="11.25">
      <c r="A6" s="269" t="s">
        <v>158</v>
      </c>
      <c r="B6" s="262"/>
      <c r="C6" s="261"/>
      <c r="D6" s="261"/>
      <c r="E6" s="263"/>
      <c r="F6" s="264" t="s">
        <v>99</v>
      </c>
      <c r="G6" s="264"/>
      <c r="H6" s="264"/>
      <c r="I6" s="271" t="s">
        <v>68</v>
      </c>
    </row>
    <row r="7" spans="1:9" ht="11.25">
      <c r="A7" s="270" t="s">
        <v>105</v>
      </c>
      <c r="B7" s="265" t="s">
        <v>106</v>
      </c>
      <c r="C7" s="266"/>
      <c r="D7" s="266"/>
      <c r="E7" s="267"/>
      <c r="F7" s="268" t="s">
        <v>102</v>
      </c>
      <c r="G7" s="268"/>
      <c r="H7" s="268"/>
      <c r="I7" s="272">
        <v>0</v>
      </c>
    </row>
    <row r="8" spans="1:9" ht="11.25">
      <c r="A8" s="270" t="s">
        <v>111</v>
      </c>
      <c r="B8" s="265" t="s">
        <v>112</v>
      </c>
      <c r="C8" s="266"/>
      <c r="D8" s="266"/>
      <c r="E8" s="267"/>
      <c r="F8" s="268" t="s">
        <v>102</v>
      </c>
      <c r="G8" s="268"/>
      <c r="H8" s="268"/>
      <c r="I8" s="272">
        <v>0</v>
      </c>
    </row>
    <row r="9" spans="1:9" ht="11.25">
      <c r="A9" s="270" t="s">
        <v>113</v>
      </c>
      <c r="B9" s="265" t="s">
        <v>114</v>
      </c>
      <c r="C9" s="266"/>
      <c r="D9" s="266"/>
      <c r="E9" s="267"/>
      <c r="F9" s="268" t="s">
        <v>102</v>
      </c>
      <c r="G9" s="268"/>
      <c r="H9" s="268"/>
      <c r="I9" s="272">
        <v>0</v>
      </c>
    </row>
    <row r="10" spans="1:9" ht="11.25">
      <c r="A10" s="270" t="s">
        <v>115</v>
      </c>
      <c r="B10" s="265" t="s">
        <v>116</v>
      </c>
      <c r="C10" s="266"/>
      <c r="D10" s="266"/>
      <c r="E10" s="267"/>
      <c r="F10" s="268" t="s">
        <v>102</v>
      </c>
      <c r="G10" s="268"/>
      <c r="H10" s="268"/>
      <c r="I10" s="272">
        <v>0</v>
      </c>
    </row>
    <row r="11" spans="1:9" ht="11.25">
      <c r="A11" s="270" t="s">
        <v>117</v>
      </c>
      <c r="B11" s="265" t="s">
        <v>118</v>
      </c>
      <c r="C11" s="266"/>
      <c r="D11" s="266"/>
      <c r="E11" s="267"/>
      <c r="F11" s="268" t="s">
        <v>102</v>
      </c>
      <c r="G11" s="268"/>
      <c r="H11" s="268"/>
      <c r="I11" s="272">
        <v>0</v>
      </c>
    </row>
    <row r="12" spans="1:9" ht="11.25">
      <c r="A12" s="270" t="s">
        <v>121</v>
      </c>
      <c r="B12" s="265" t="s">
        <v>122</v>
      </c>
      <c r="C12" s="266"/>
      <c r="D12" s="266"/>
      <c r="E12" s="267"/>
      <c r="F12" s="268" t="s">
        <v>102</v>
      </c>
      <c r="G12" s="268"/>
      <c r="H12" s="268"/>
      <c r="I12" s="272">
        <v>0</v>
      </c>
    </row>
    <row r="13" spans="1:9" ht="11.25">
      <c r="A13" s="270" t="s">
        <v>123</v>
      </c>
      <c r="B13" s="265" t="s">
        <v>124</v>
      </c>
      <c r="C13" s="266"/>
      <c r="D13" s="266"/>
      <c r="E13" s="267"/>
      <c r="F13" s="268" t="s">
        <v>102</v>
      </c>
      <c r="G13" s="268"/>
      <c r="H13" s="268"/>
      <c r="I13" s="272">
        <v>0</v>
      </c>
    </row>
    <row r="14" spans="1:9" ht="11.25">
      <c r="A14" s="270" t="s">
        <v>125</v>
      </c>
      <c r="B14" s="265" t="s">
        <v>126</v>
      </c>
      <c r="C14" s="266"/>
      <c r="D14" s="266"/>
      <c r="E14" s="267"/>
      <c r="F14" s="268" t="s">
        <v>127</v>
      </c>
      <c r="G14" s="268"/>
      <c r="H14" s="268"/>
      <c r="I14" s="272">
        <v>0</v>
      </c>
    </row>
    <row r="15" spans="1:9" ht="11.25">
      <c r="A15" s="270" t="s">
        <v>128</v>
      </c>
      <c r="B15" s="265" t="s">
        <v>129</v>
      </c>
      <c r="C15" s="266"/>
      <c r="D15" s="266"/>
      <c r="E15" s="267"/>
      <c r="F15" s="268" t="s">
        <v>127</v>
      </c>
      <c r="G15" s="268"/>
      <c r="H15" s="268"/>
      <c r="I15" s="272">
        <v>0</v>
      </c>
    </row>
    <row r="16" spans="1:9" ht="11.25">
      <c r="A16" s="270" t="s">
        <v>130</v>
      </c>
      <c r="B16" s="265" t="s">
        <v>131</v>
      </c>
      <c r="C16" s="266"/>
      <c r="D16" s="266"/>
      <c r="E16" s="267"/>
      <c r="F16" s="268" t="s">
        <v>127</v>
      </c>
      <c r="G16" s="268"/>
      <c r="H16" s="268"/>
      <c r="I16" s="272">
        <v>0</v>
      </c>
    </row>
    <row r="17" spans="1:9" ht="11.25">
      <c r="A17" s="270" t="s">
        <v>134</v>
      </c>
      <c r="B17" s="265" t="s">
        <v>135</v>
      </c>
      <c r="C17" s="266"/>
      <c r="D17" s="266"/>
      <c r="E17" s="267"/>
      <c r="F17" s="268" t="s">
        <v>127</v>
      </c>
      <c r="G17" s="268"/>
      <c r="H17" s="268"/>
      <c r="I17" s="272">
        <v>0</v>
      </c>
    </row>
    <row r="18" spans="1:9" ht="11.25">
      <c r="A18" s="270" t="s">
        <v>136</v>
      </c>
      <c r="B18" s="265" t="s">
        <v>137</v>
      </c>
      <c r="C18" s="266"/>
      <c r="D18" s="266"/>
      <c r="E18" s="267"/>
      <c r="F18" s="268" t="s">
        <v>127</v>
      </c>
      <c r="G18" s="268"/>
      <c r="H18" s="268"/>
      <c r="I18" s="272">
        <v>0</v>
      </c>
    </row>
    <row r="19" spans="1:9" ht="11.25">
      <c r="A19" s="270" t="s">
        <v>140</v>
      </c>
      <c r="B19" s="265" t="s">
        <v>141</v>
      </c>
      <c r="C19" s="266"/>
      <c r="D19" s="266"/>
      <c r="E19" s="267"/>
      <c r="F19" s="268" t="s">
        <v>127</v>
      </c>
      <c r="G19" s="268"/>
      <c r="H19" s="268"/>
      <c r="I19" s="272">
        <v>0</v>
      </c>
    </row>
    <row r="20" spans="1:9" ht="11.25">
      <c r="A20" s="270" t="s">
        <v>142</v>
      </c>
      <c r="B20" s="265" t="s">
        <v>143</v>
      </c>
      <c r="C20" s="266"/>
      <c r="D20" s="266"/>
      <c r="E20" s="267"/>
      <c r="F20" s="268" t="s">
        <v>144</v>
      </c>
      <c r="G20" s="268"/>
      <c r="H20" s="268"/>
      <c r="I20" s="272">
        <v>0</v>
      </c>
    </row>
    <row r="21" spans="1:9" ht="11.25">
      <c r="A21" s="270" t="s">
        <v>145</v>
      </c>
      <c r="B21" s="265" t="s">
        <v>146</v>
      </c>
      <c r="C21" s="266"/>
      <c r="D21" s="266"/>
      <c r="E21" s="267"/>
      <c r="F21" s="268" t="s">
        <v>144</v>
      </c>
      <c r="G21" s="268"/>
      <c r="H21" s="268"/>
      <c r="I21" s="272">
        <v>0</v>
      </c>
    </row>
    <row r="22" spans="1:9" ht="11.25">
      <c r="A22" s="270" t="s">
        <v>147</v>
      </c>
      <c r="B22" s="265" t="s">
        <v>148</v>
      </c>
      <c r="C22" s="266"/>
      <c r="D22" s="266"/>
      <c r="E22" s="267"/>
      <c r="F22" s="268" t="s">
        <v>149</v>
      </c>
      <c r="G22" s="268"/>
      <c r="H22" s="268"/>
      <c r="I22" s="272">
        <v>0</v>
      </c>
    </row>
    <row r="23" spans="1:9" ht="12" thickBot="1">
      <c r="A23" s="273"/>
      <c r="B23" s="274" t="s">
        <v>160</v>
      </c>
      <c r="C23" s="275"/>
      <c r="D23" s="275"/>
      <c r="E23" s="276"/>
      <c r="F23" s="277"/>
      <c r="G23" s="277"/>
      <c r="H23" s="277"/>
      <c r="I23" s="278">
        <f>SUM(I7:I22)</f>
        <v>0</v>
      </c>
    </row>
    <row r="24" ht="11.25">
      <c r="A24" s="260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97"/>
  <sheetViews>
    <sheetView showGridLines="0" tabSelected="1" zoomScalePageLayoutView="0" workbookViewId="0" topLeftCell="A1">
      <selection activeCell="E100" sqref="E100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377" t="s">
        <v>71</v>
      </c>
      <c r="B1" s="377"/>
      <c r="C1" s="378"/>
      <c r="D1" s="377"/>
      <c r="E1" s="377"/>
      <c r="F1" s="377"/>
      <c r="G1" s="377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93" t="s">
        <v>83</v>
      </c>
      <c r="D2" s="379"/>
      <c r="E2" s="379"/>
      <c r="F2" s="379"/>
      <c r="G2" s="380"/>
      <c r="H2" s="176"/>
      <c r="I2" s="176"/>
      <c r="J2" s="176"/>
    </row>
    <row r="3" spans="1:10" ht="12.75">
      <c r="A3" s="179" t="s">
        <v>73</v>
      </c>
      <c r="B3" s="180" t="s">
        <v>94</v>
      </c>
      <c r="C3" s="394" t="s">
        <v>95</v>
      </c>
      <c r="D3" s="381"/>
      <c r="E3" s="381"/>
      <c r="F3" s="381"/>
      <c r="G3" s="382"/>
      <c r="H3" s="176"/>
      <c r="I3" s="176"/>
      <c r="J3" s="176"/>
    </row>
    <row r="4" spans="1:10" ht="13.5" thickBot="1">
      <c r="A4" s="279" t="s">
        <v>74</v>
      </c>
      <c r="B4" s="280" t="s">
        <v>92</v>
      </c>
      <c r="C4" s="395" t="s">
        <v>95</v>
      </c>
      <c r="D4" s="396"/>
      <c r="E4" s="396"/>
      <c r="F4" s="396"/>
      <c r="G4" s="397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288" t="s">
        <v>75</v>
      </c>
      <c r="B6" s="289" t="s">
        <v>76</v>
      </c>
      <c r="C6" s="283" t="s">
        <v>77</v>
      </c>
      <c r="D6" s="284" t="s">
        <v>78</v>
      </c>
      <c r="E6" s="285" t="s">
        <v>79</v>
      </c>
      <c r="F6" s="286" t="s">
        <v>80</v>
      </c>
      <c r="G6" s="287" t="s">
        <v>81</v>
      </c>
      <c r="H6" s="176"/>
      <c r="I6" s="176"/>
      <c r="J6" s="176"/>
    </row>
    <row r="7" spans="1:10" ht="12.75">
      <c r="A7" s="300" t="s">
        <v>161</v>
      </c>
      <c r="B7" s="301" t="s">
        <v>105</v>
      </c>
      <c r="C7" s="302" t="s">
        <v>106</v>
      </c>
      <c r="D7" s="303"/>
      <c r="E7" s="281"/>
      <c r="F7" s="398">
        <f>SUM(G8:G8)</f>
        <v>0</v>
      </c>
      <c r="G7" s="399"/>
      <c r="H7" s="176"/>
      <c r="I7" s="176"/>
      <c r="J7" s="176"/>
    </row>
    <row r="8" spans="1:60" ht="12.75" outlineLevel="1">
      <c r="A8" s="297">
        <v>1</v>
      </c>
      <c r="B8" s="290" t="s">
        <v>327</v>
      </c>
      <c r="C8" s="310" t="s">
        <v>328</v>
      </c>
      <c r="D8" s="292" t="s">
        <v>166</v>
      </c>
      <c r="E8" s="294">
        <v>4.84</v>
      </c>
      <c r="F8" s="296">
        <v>0</v>
      </c>
      <c r="G8" s="299">
        <f>E8*F8</f>
        <v>0</v>
      </c>
      <c r="H8" s="282"/>
      <c r="I8" s="282"/>
      <c r="J8" s="28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10" ht="12.75">
      <c r="A9" s="298" t="s">
        <v>161</v>
      </c>
      <c r="B9" s="291" t="s">
        <v>111</v>
      </c>
      <c r="C9" s="311" t="s">
        <v>112</v>
      </c>
      <c r="D9" s="293"/>
      <c r="E9" s="295"/>
      <c r="F9" s="391">
        <f>SUM(G10:G20)</f>
        <v>0</v>
      </c>
      <c r="G9" s="392"/>
      <c r="H9" s="176"/>
      <c r="I9" s="176"/>
      <c r="J9" s="176"/>
    </row>
    <row r="10" spans="1:60" ht="12.75" outlineLevel="1">
      <c r="A10" s="297">
        <v>2</v>
      </c>
      <c r="B10" s="290" t="s">
        <v>329</v>
      </c>
      <c r="C10" s="310" t="s">
        <v>330</v>
      </c>
      <c r="D10" s="292" t="s">
        <v>166</v>
      </c>
      <c r="E10" s="294">
        <v>14.98</v>
      </c>
      <c r="F10" s="296">
        <v>0</v>
      </c>
      <c r="G10" s="299">
        <f aca="true" t="shared" si="0" ref="G10:G20">E10*F10</f>
        <v>0</v>
      </c>
      <c r="H10" s="282"/>
      <c r="I10" s="282"/>
      <c r="J10" s="28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</row>
    <row r="11" spans="1:60" ht="12.75" outlineLevel="1">
      <c r="A11" s="297">
        <v>3</v>
      </c>
      <c r="B11" s="290" t="s">
        <v>173</v>
      </c>
      <c r="C11" s="310" t="s">
        <v>174</v>
      </c>
      <c r="D11" s="292" t="s">
        <v>166</v>
      </c>
      <c r="E11" s="294">
        <v>20.348</v>
      </c>
      <c r="F11" s="296">
        <v>0</v>
      </c>
      <c r="G11" s="299">
        <f t="shared" si="0"/>
        <v>0</v>
      </c>
      <c r="H11" s="282"/>
      <c r="I11" s="282"/>
      <c r="J11" s="28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</row>
    <row r="12" spans="1:60" ht="12.75" outlineLevel="1">
      <c r="A12" s="297">
        <v>4</v>
      </c>
      <c r="B12" s="290" t="s">
        <v>175</v>
      </c>
      <c r="C12" s="310" t="s">
        <v>176</v>
      </c>
      <c r="D12" s="292" t="s">
        <v>166</v>
      </c>
      <c r="E12" s="294">
        <v>202.1934</v>
      </c>
      <c r="F12" s="296">
        <v>0</v>
      </c>
      <c r="G12" s="299">
        <f t="shared" si="0"/>
        <v>0</v>
      </c>
      <c r="H12" s="282"/>
      <c r="I12" s="282"/>
      <c r="J12" s="28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</row>
    <row r="13" spans="1:60" ht="12.75" outlineLevel="1">
      <c r="A13" s="297">
        <v>5</v>
      </c>
      <c r="B13" s="290" t="s">
        <v>177</v>
      </c>
      <c r="C13" s="310" t="s">
        <v>178</v>
      </c>
      <c r="D13" s="292" t="s">
        <v>166</v>
      </c>
      <c r="E13" s="294">
        <v>75.9472</v>
      </c>
      <c r="F13" s="296">
        <v>0</v>
      </c>
      <c r="G13" s="299">
        <f t="shared" si="0"/>
        <v>0</v>
      </c>
      <c r="H13" s="282"/>
      <c r="I13" s="282"/>
      <c r="J13" s="28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</row>
    <row r="14" spans="1:60" ht="12.75" outlineLevel="1">
      <c r="A14" s="297">
        <v>6</v>
      </c>
      <c r="B14" s="290" t="s">
        <v>179</v>
      </c>
      <c r="C14" s="310" t="s">
        <v>180</v>
      </c>
      <c r="D14" s="292" t="s">
        <v>166</v>
      </c>
      <c r="E14" s="294">
        <v>154.753</v>
      </c>
      <c r="F14" s="296">
        <v>0</v>
      </c>
      <c r="G14" s="299">
        <f t="shared" si="0"/>
        <v>0</v>
      </c>
      <c r="H14" s="282"/>
      <c r="I14" s="282"/>
      <c r="J14" s="2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</row>
    <row r="15" spans="1:60" ht="12.75" outlineLevel="1">
      <c r="A15" s="297">
        <v>7</v>
      </c>
      <c r="B15" s="290" t="s">
        <v>181</v>
      </c>
      <c r="C15" s="310" t="s">
        <v>182</v>
      </c>
      <c r="D15" s="292" t="s">
        <v>166</v>
      </c>
      <c r="E15" s="294">
        <v>145.233</v>
      </c>
      <c r="F15" s="296">
        <v>0</v>
      </c>
      <c r="G15" s="299">
        <f t="shared" si="0"/>
        <v>0</v>
      </c>
      <c r="H15" s="282"/>
      <c r="I15" s="282"/>
      <c r="J15" s="28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</row>
    <row r="16" spans="1:60" ht="12.75" outlineLevel="1">
      <c r="A16" s="297">
        <v>8</v>
      </c>
      <c r="B16" s="290" t="s">
        <v>183</v>
      </c>
      <c r="C16" s="310" t="s">
        <v>184</v>
      </c>
      <c r="D16" s="292" t="s">
        <v>166</v>
      </c>
      <c r="E16" s="294">
        <v>126.5786</v>
      </c>
      <c r="F16" s="296">
        <v>0</v>
      </c>
      <c r="G16" s="299">
        <f t="shared" si="0"/>
        <v>0</v>
      </c>
      <c r="H16" s="282"/>
      <c r="I16" s="282"/>
      <c r="J16" s="2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</row>
    <row r="17" spans="1:60" ht="12.75" outlineLevel="1">
      <c r="A17" s="297">
        <v>9</v>
      </c>
      <c r="B17" s="290" t="s">
        <v>185</v>
      </c>
      <c r="C17" s="310" t="s">
        <v>186</v>
      </c>
      <c r="D17" s="292" t="s">
        <v>166</v>
      </c>
      <c r="E17" s="294">
        <v>18.88</v>
      </c>
      <c r="F17" s="296">
        <v>0</v>
      </c>
      <c r="G17" s="299">
        <f t="shared" si="0"/>
        <v>0</v>
      </c>
      <c r="H17" s="282"/>
      <c r="I17" s="282"/>
      <c r="J17" s="28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</row>
    <row r="18" spans="1:60" ht="22.5" outlineLevel="1">
      <c r="A18" s="297">
        <v>10</v>
      </c>
      <c r="B18" s="290" t="s">
        <v>187</v>
      </c>
      <c r="C18" s="310" t="s">
        <v>188</v>
      </c>
      <c r="D18" s="292" t="s">
        <v>166</v>
      </c>
      <c r="E18" s="294">
        <v>5</v>
      </c>
      <c r="F18" s="296">
        <v>0</v>
      </c>
      <c r="G18" s="299">
        <f t="shared" si="0"/>
        <v>0</v>
      </c>
      <c r="H18" s="282"/>
      <c r="I18" s="282"/>
      <c r="J18" s="28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</row>
    <row r="19" spans="1:60" ht="22.5" outlineLevel="1">
      <c r="A19" s="297">
        <v>11</v>
      </c>
      <c r="B19" s="290" t="s">
        <v>189</v>
      </c>
      <c r="C19" s="310" t="s">
        <v>190</v>
      </c>
      <c r="D19" s="292" t="s">
        <v>169</v>
      </c>
      <c r="E19" s="294">
        <v>45.58</v>
      </c>
      <c r="F19" s="296">
        <v>0</v>
      </c>
      <c r="G19" s="299">
        <f t="shared" si="0"/>
        <v>0</v>
      </c>
      <c r="H19" s="282"/>
      <c r="I19" s="282"/>
      <c r="J19" s="28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</row>
    <row r="20" spans="1:60" ht="12.75" outlineLevel="1">
      <c r="A20" s="297">
        <v>12</v>
      </c>
      <c r="B20" s="290" t="s">
        <v>191</v>
      </c>
      <c r="C20" s="310" t="s">
        <v>204</v>
      </c>
      <c r="D20" s="292" t="s">
        <v>205</v>
      </c>
      <c r="E20" s="294">
        <v>1</v>
      </c>
      <c r="F20" s="296">
        <v>0</v>
      </c>
      <c r="G20" s="299">
        <f t="shared" si="0"/>
        <v>0</v>
      </c>
      <c r="H20" s="282"/>
      <c r="I20" s="282"/>
      <c r="J20" s="28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</row>
    <row r="21" spans="1:10" ht="12.75">
      <c r="A21" s="298" t="s">
        <v>161</v>
      </c>
      <c r="B21" s="291" t="s">
        <v>113</v>
      </c>
      <c r="C21" s="311" t="s">
        <v>114</v>
      </c>
      <c r="D21" s="293"/>
      <c r="E21" s="295"/>
      <c r="F21" s="391">
        <f>SUM(G22:G28)</f>
        <v>0</v>
      </c>
      <c r="G21" s="392"/>
      <c r="H21" s="176"/>
      <c r="I21" s="176"/>
      <c r="J21" s="176"/>
    </row>
    <row r="22" spans="1:60" ht="12.75" outlineLevel="1">
      <c r="A22" s="297">
        <v>13</v>
      </c>
      <c r="B22" s="290" t="s">
        <v>206</v>
      </c>
      <c r="C22" s="310" t="s">
        <v>331</v>
      </c>
      <c r="D22" s="292" t="s">
        <v>192</v>
      </c>
      <c r="E22" s="294">
        <v>1</v>
      </c>
      <c r="F22" s="296">
        <v>0</v>
      </c>
      <c r="G22" s="299">
        <f aca="true" t="shared" si="1" ref="G22:G28">E22*F22</f>
        <v>0</v>
      </c>
      <c r="H22" s="282"/>
      <c r="I22" s="282"/>
      <c r="J22" s="28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</row>
    <row r="23" spans="1:60" ht="12.75" outlineLevel="1">
      <c r="A23" s="297">
        <v>14</v>
      </c>
      <c r="B23" s="290" t="s">
        <v>332</v>
      </c>
      <c r="C23" s="310" t="s">
        <v>333</v>
      </c>
      <c r="D23" s="292" t="s">
        <v>192</v>
      </c>
      <c r="E23" s="294">
        <v>3</v>
      </c>
      <c r="F23" s="296">
        <v>0</v>
      </c>
      <c r="G23" s="299">
        <f t="shared" si="1"/>
        <v>0</v>
      </c>
      <c r="H23" s="282"/>
      <c r="I23" s="282"/>
      <c r="J23" s="28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</row>
    <row r="24" spans="1:60" ht="12.75" outlineLevel="1">
      <c r="A24" s="297">
        <v>15</v>
      </c>
      <c r="B24" s="290" t="s">
        <v>334</v>
      </c>
      <c r="C24" s="310" t="s">
        <v>335</v>
      </c>
      <c r="D24" s="292" t="s">
        <v>169</v>
      </c>
      <c r="E24" s="294">
        <v>1</v>
      </c>
      <c r="F24" s="296">
        <v>0</v>
      </c>
      <c r="G24" s="299">
        <f t="shared" si="1"/>
        <v>0</v>
      </c>
      <c r="H24" s="282"/>
      <c r="I24" s="282"/>
      <c r="J24" s="28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</row>
    <row r="25" spans="1:60" ht="22.5" outlineLevel="1">
      <c r="A25" s="297">
        <v>16</v>
      </c>
      <c r="B25" s="290" t="s">
        <v>336</v>
      </c>
      <c r="C25" s="310" t="s">
        <v>337</v>
      </c>
      <c r="D25" s="292" t="s">
        <v>192</v>
      </c>
      <c r="E25" s="294">
        <v>2</v>
      </c>
      <c r="F25" s="296">
        <v>0</v>
      </c>
      <c r="G25" s="299">
        <f t="shared" si="1"/>
        <v>0</v>
      </c>
      <c r="H25" s="282"/>
      <c r="I25" s="282"/>
      <c r="J25" s="28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</row>
    <row r="26" spans="1:60" ht="22.5" outlineLevel="1">
      <c r="A26" s="297">
        <v>17</v>
      </c>
      <c r="B26" s="290" t="s">
        <v>338</v>
      </c>
      <c r="C26" s="310" t="s">
        <v>339</v>
      </c>
      <c r="D26" s="292" t="s">
        <v>192</v>
      </c>
      <c r="E26" s="294">
        <v>1</v>
      </c>
      <c r="F26" s="296">
        <v>0</v>
      </c>
      <c r="G26" s="299">
        <f t="shared" si="1"/>
        <v>0</v>
      </c>
      <c r="H26" s="282"/>
      <c r="I26" s="282"/>
      <c r="J26" s="28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</row>
    <row r="27" spans="1:60" ht="12.75" outlineLevel="1">
      <c r="A27" s="297">
        <v>18</v>
      </c>
      <c r="B27" s="290" t="s">
        <v>340</v>
      </c>
      <c r="C27" s="310" t="s">
        <v>341</v>
      </c>
      <c r="D27" s="292" t="s">
        <v>192</v>
      </c>
      <c r="E27" s="294">
        <v>1</v>
      </c>
      <c r="F27" s="296">
        <v>0</v>
      </c>
      <c r="G27" s="299">
        <f t="shared" si="1"/>
        <v>0</v>
      </c>
      <c r="H27" s="282"/>
      <c r="I27" s="282"/>
      <c r="J27" s="28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</row>
    <row r="28" spans="1:60" ht="12.75" outlineLevel="1">
      <c r="A28" s="297">
        <v>19</v>
      </c>
      <c r="B28" s="290" t="s">
        <v>342</v>
      </c>
      <c r="C28" s="310" t="s">
        <v>343</v>
      </c>
      <c r="D28" s="292" t="s">
        <v>169</v>
      </c>
      <c r="E28" s="294">
        <v>1.2</v>
      </c>
      <c r="F28" s="296">
        <v>0</v>
      </c>
      <c r="G28" s="299">
        <f t="shared" si="1"/>
        <v>0</v>
      </c>
      <c r="H28" s="282"/>
      <c r="I28" s="282"/>
      <c r="J28" s="28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</row>
    <row r="29" spans="1:10" ht="12.75">
      <c r="A29" s="298" t="s">
        <v>161</v>
      </c>
      <c r="B29" s="291" t="s">
        <v>115</v>
      </c>
      <c r="C29" s="311" t="s">
        <v>116</v>
      </c>
      <c r="D29" s="293"/>
      <c r="E29" s="295"/>
      <c r="F29" s="391">
        <f>SUM(G30:G33)</f>
        <v>0</v>
      </c>
      <c r="G29" s="392"/>
      <c r="H29" s="176"/>
      <c r="I29" s="176"/>
      <c r="J29" s="176"/>
    </row>
    <row r="30" spans="1:60" ht="12.75" outlineLevel="1">
      <c r="A30" s="297">
        <v>20</v>
      </c>
      <c r="B30" s="290" t="s">
        <v>207</v>
      </c>
      <c r="C30" s="310" t="s">
        <v>208</v>
      </c>
      <c r="D30" s="292" t="s">
        <v>166</v>
      </c>
      <c r="E30" s="294">
        <v>132.88</v>
      </c>
      <c r="F30" s="296">
        <v>0</v>
      </c>
      <c r="G30" s="299">
        <f>E30*F30</f>
        <v>0</v>
      </c>
      <c r="H30" s="282"/>
      <c r="I30" s="282"/>
      <c r="J30" s="28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</row>
    <row r="31" spans="1:60" ht="12.75" outlineLevel="1">
      <c r="A31" s="297">
        <v>21</v>
      </c>
      <c r="B31" s="290" t="s">
        <v>209</v>
      </c>
      <c r="C31" s="310" t="s">
        <v>210</v>
      </c>
      <c r="D31" s="292" t="s">
        <v>166</v>
      </c>
      <c r="E31" s="294">
        <v>265.76</v>
      </c>
      <c r="F31" s="296">
        <v>0</v>
      </c>
      <c r="G31" s="299">
        <f>E31*F31</f>
        <v>0</v>
      </c>
      <c r="H31" s="282"/>
      <c r="I31" s="282"/>
      <c r="J31" s="28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</row>
    <row r="32" spans="1:60" ht="12.75" outlineLevel="1">
      <c r="A32" s="297">
        <v>22</v>
      </c>
      <c r="B32" s="290" t="s">
        <v>211</v>
      </c>
      <c r="C32" s="310" t="s">
        <v>212</v>
      </c>
      <c r="D32" s="292" t="s">
        <v>166</v>
      </c>
      <c r="E32" s="294">
        <v>132.88</v>
      </c>
      <c r="F32" s="296">
        <v>0</v>
      </c>
      <c r="G32" s="299">
        <f>E32*F32</f>
        <v>0</v>
      </c>
      <c r="H32" s="282"/>
      <c r="I32" s="282"/>
      <c r="J32" s="28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</row>
    <row r="33" spans="1:60" ht="12.75" outlineLevel="1">
      <c r="A33" s="297">
        <v>23</v>
      </c>
      <c r="B33" s="290" t="s">
        <v>219</v>
      </c>
      <c r="C33" s="310" t="s">
        <v>344</v>
      </c>
      <c r="D33" s="292" t="s">
        <v>166</v>
      </c>
      <c r="E33" s="294">
        <v>132.88</v>
      </c>
      <c r="F33" s="296">
        <v>0</v>
      </c>
      <c r="G33" s="299">
        <f>E33*F33</f>
        <v>0</v>
      </c>
      <c r="H33" s="282"/>
      <c r="I33" s="282"/>
      <c r="J33" s="28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</row>
    <row r="34" spans="1:10" ht="25.5">
      <c r="A34" s="298" t="s">
        <v>161</v>
      </c>
      <c r="B34" s="291" t="s">
        <v>117</v>
      </c>
      <c r="C34" s="311" t="s">
        <v>118</v>
      </c>
      <c r="D34" s="293"/>
      <c r="E34" s="295"/>
      <c r="F34" s="391">
        <f>SUM(G35:G35)</f>
        <v>0</v>
      </c>
      <c r="G34" s="392"/>
      <c r="H34" s="176"/>
      <c r="I34" s="176"/>
      <c r="J34" s="176"/>
    </row>
    <row r="35" spans="1:60" ht="12.75" outlineLevel="1">
      <c r="A35" s="297">
        <v>24</v>
      </c>
      <c r="B35" s="290" t="s">
        <v>221</v>
      </c>
      <c r="C35" s="310" t="s">
        <v>222</v>
      </c>
      <c r="D35" s="292" t="s">
        <v>166</v>
      </c>
      <c r="E35" s="294">
        <v>45.3</v>
      </c>
      <c r="F35" s="296">
        <v>0</v>
      </c>
      <c r="G35" s="299">
        <f>E35*F35</f>
        <v>0</v>
      </c>
      <c r="H35" s="282"/>
      <c r="I35" s="282"/>
      <c r="J35" s="28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</row>
    <row r="36" spans="1:10" ht="12.75">
      <c r="A36" s="298" t="s">
        <v>161</v>
      </c>
      <c r="B36" s="291" t="s">
        <v>121</v>
      </c>
      <c r="C36" s="311" t="s">
        <v>122</v>
      </c>
      <c r="D36" s="293"/>
      <c r="E36" s="295"/>
      <c r="F36" s="391">
        <f>SUM(G37:G37)</f>
        <v>0</v>
      </c>
      <c r="G36" s="392"/>
      <c r="H36" s="176"/>
      <c r="I36" s="176"/>
      <c r="J36" s="176"/>
    </row>
    <row r="37" spans="1:60" ht="12.75" outlineLevel="1">
      <c r="A37" s="297">
        <v>28</v>
      </c>
      <c r="B37" s="290" t="s">
        <v>225</v>
      </c>
      <c r="C37" s="310" t="s">
        <v>226</v>
      </c>
      <c r="D37" s="292" t="s">
        <v>166</v>
      </c>
      <c r="E37" s="294">
        <v>100.9272</v>
      </c>
      <c r="F37" s="296">
        <v>0</v>
      </c>
      <c r="G37" s="299">
        <f>E37*F37</f>
        <v>0</v>
      </c>
      <c r="H37" s="282"/>
      <c r="I37" s="282"/>
      <c r="J37" s="28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</row>
    <row r="38" spans="1:10" ht="12.75">
      <c r="A38" s="298" t="s">
        <v>161</v>
      </c>
      <c r="B38" s="291" t="s">
        <v>123</v>
      </c>
      <c r="C38" s="311" t="s">
        <v>124</v>
      </c>
      <c r="D38" s="293"/>
      <c r="E38" s="295"/>
      <c r="F38" s="391">
        <f>SUM(G39:G39)</f>
        <v>0</v>
      </c>
      <c r="G38" s="392"/>
      <c r="H38" s="176"/>
      <c r="I38" s="176"/>
      <c r="J38" s="176"/>
    </row>
    <row r="39" spans="1:60" ht="12.75" outlineLevel="1">
      <c r="A39" s="297">
        <v>29</v>
      </c>
      <c r="B39" s="290" t="s">
        <v>227</v>
      </c>
      <c r="C39" s="310" t="s">
        <v>228</v>
      </c>
      <c r="D39" s="292" t="s">
        <v>229</v>
      </c>
      <c r="E39" s="294">
        <v>9.05351</v>
      </c>
      <c r="F39" s="296">
        <v>0</v>
      </c>
      <c r="G39" s="299">
        <f>E39*F39</f>
        <v>0</v>
      </c>
      <c r="H39" s="282"/>
      <c r="I39" s="282"/>
      <c r="J39" s="28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</row>
    <row r="40" spans="1:10" ht="12.75">
      <c r="A40" s="298" t="s">
        <v>161</v>
      </c>
      <c r="B40" s="291" t="s">
        <v>125</v>
      </c>
      <c r="C40" s="311" t="s">
        <v>126</v>
      </c>
      <c r="D40" s="293"/>
      <c r="E40" s="295"/>
      <c r="F40" s="391">
        <f>SUM(G41:G46)</f>
        <v>0</v>
      </c>
      <c r="G40" s="392"/>
      <c r="H40" s="176"/>
      <c r="I40" s="176"/>
      <c r="J40" s="176"/>
    </row>
    <row r="41" spans="1:60" ht="22.5" outlineLevel="1">
      <c r="A41" s="297">
        <v>30</v>
      </c>
      <c r="B41" s="290" t="s">
        <v>230</v>
      </c>
      <c r="C41" s="310" t="s">
        <v>231</v>
      </c>
      <c r="D41" s="292" t="s">
        <v>166</v>
      </c>
      <c r="E41" s="294">
        <v>13.4</v>
      </c>
      <c r="F41" s="296">
        <v>0</v>
      </c>
      <c r="G41" s="299">
        <f aca="true" t="shared" si="2" ref="G41:G46">E41*F41</f>
        <v>0</v>
      </c>
      <c r="H41" s="282"/>
      <c r="I41" s="282"/>
      <c r="J41" s="28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</row>
    <row r="42" spans="1:60" ht="12.75" outlineLevel="1">
      <c r="A42" s="297">
        <v>31</v>
      </c>
      <c r="B42" s="290" t="s">
        <v>232</v>
      </c>
      <c r="C42" s="310" t="s">
        <v>233</v>
      </c>
      <c r="D42" s="292" t="s">
        <v>166</v>
      </c>
      <c r="E42" s="294">
        <v>13.4</v>
      </c>
      <c r="F42" s="296">
        <v>0</v>
      </c>
      <c r="G42" s="299">
        <f t="shared" si="2"/>
        <v>0</v>
      </c>
      <c r="H42" s="282"/>
      <c r="I42" s="282"/>
      <c r="J42" s="28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</row>
    <row r="43" spans="1:60" ht="12.75" outlineLevel="1">
      <c r="A43" s="297">
        <v>32</v>
      </c>
      <c r="B43" s="290" t="s">
        <v>234</v>
      </c>
      <c r="C43" s="310" t="s">
        <v>235</v>
      </c>
      <c r="D43" s="292" t="s">
        <v>163</v>
      </c>
      <c r="E43" s="294">
        <v>0.4824</v>
      </c>
      <c r="F43" s="296">
        <v>0</v>
      </c>
      <c r="G43" s="299">
        <f t="shared" si="2"/>
        <v>0</v>
      </c>
      <c r="H43" s="282"/>
      <c r="I43" s="282"/>
      <c r="J43" s="28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</row>
    <row r="44" spans="1:60" ht="12.75" outlineLevel="1">
      <c r="A44" s="297">
        <v>33</v>
      </c>
      <c r="B44" s="290" t="s">
        <v>236</v>
      </c>
      <c r="C44" s="310" t="s">
        <v>237</v>
      </c>
      <c r="D44" s="292" t="s">
        <v>169</v>
      </c>
      <c r="E44" s="294">
        <v>13.4</v>
      </c>
      <c r="F44" s="296">
        <v>0</v>
      </c>
      <c r="G44" s="299">
        <f t="shared" si="2"/>
        <v>0</v>
      </c>
      <c r="H44" s="282"/>
      <c r="I44" s="282"/>
      <c r="J44" s="28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</row>
    <row r="45" spans="1:60" ht="12.75" outlineLevel="1">
      <c r="A45" s="297">
        <v>34</v>
      </c>
      <c r="B45" s="290" t="s">
        <v>238</v>
      </c>
      <c r="C45" s="310" t="s">
        <v>239</v>
      </c>
      <c r="D45" s="292" t="s">
        <v>169</v>
      </c>
      <c r="E45" s="294">
        <v>13.4</v>
      </c>
      <c r="F45" s="296">
        <v>0</v>
      </c>
      <c r="G45" s="299">
        <f t="shared" si="2"/>
        <v>0</v>
      </c>
      <c r="H45" s="282"/>
      <c r="I45" s="282"/>
      <c r="J45" s="28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</row>
    <row r="46" spans="1:60" ht="22.5" outlineLevel="1">
      <c r="A46" s="297">
        <v>35</v>
      </c>
      <c r="B46" s="290" t="s">
        <v>240</v>
      </c>
      <c r="C46" s="310" t="s">
        <v>241</v>
      </c>
      <c r="D46" s="292" t="s">
        <v>12</v>
      </c>
      <c r="E46" s="294">
        <v>0</v>
      </c>
      <c r="F46" s="296">
        <v>0</v>
      </c>
      <c r="G46" s="299">
        <f t="shared" si="2"/>
        <v>0</v>
      </c>
      <c r="H46" s="282"/>
      <c r="I46" s="282"/>
      <c r="J46" s="28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</row>
    <row r="47" spans="1:7" ht="12.75">
      <c r="A47" s="298" t="s">
        <v>161</v>
      </c>
      <c r="B47" s="291" t="s">
        <v>128</v>
      </c>
      <c r="C47" s="311" t="s">
        <v>129</v>
      </c>
      <c r="D47" s="293"/>
      <c r="E47" s="295"/>
      <c r="F47" s="391">
        <f>SUM(G48:G61)</f>
        <v>0</v>
      </c>
      <c r="G47" s="392"/>
    </row>
    <row r="48" spans="1:60" ht="22.5" outlineLevel="1">
      <c r="A48" s="297">
        <v>36</v>
      </c>
      <c r="B48" s="290" t="s">
        <v>345</v>
      </c>
      <c r="C48" s="310" t="s">
        <v>346</v>
      </c>
      <c r="D48" s="292" t="s">
        <v>169</v>
      </c>
      <c r="E48" s="294">
        <v>3.3</v>
      </c>
      <c r="F48" s="296">
        <v>0</v>
      </c>
      <c r="G48" s="299">
        <f aca="true" t="shared" si="3" ref="G48:G61">E48*F48</f>
        <v>0</v>
      </c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</row>
    <row r="49" spans="1:60" ht="12.75" outlineLevel="1">
      <c r="A49" s="297">
        <v>37</v>
      </c>
      <c r="B49" s="290" t="s">
        <v>347</v>
      </c>
      <c r="C49" s="310" t="s">
        <v>348</v>
      </c>
      <c r="D49" s="292" t="s">
        <v>169</v>
      </c>
      <c r="E49" s="294">
        <v>1.5</v>
      </c>
      <c r="F49" s="296">
        <v>0</v>
      </c>
      <c r="G49" s="299">
        <f t="shared" si="3"/>
        <v>0</v>
      </c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</row>
    <row r="50" spans="1:60" ht="12.75" outlineLevel="1">
      <c r="A50" s="297">
        <v>38</v>
      </c>
      <c r="B50" s="290" t="s">
        <v>258</v>
      </c>
      <c r="C50" s="310" t="s">
        <v>259</v>
      </c>
      <c r="D50" s="292" t="s">
        <v>169</v>
      </c>
      <c r="E50" s="294">
        <v>13.4</v>
      </c>
      <c r="F50" s="296">
        <v>0</v>
      </c>
      <c r="G50" s="299">
        <f t="shared" si="3"/>
        <v>0</v>
      </c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</row>
    <row r="51" spans="1:60" ht="22.5" outlineLevel="1">
      <c r="A51" s="297">
        <v>39</v>
      </c>
      <c r="B51" s="290" t="s">
        <v>349</v>
      </c>
      <c r="C51" s="310" t="s">
        <v>350</v>
      </c>
      <c r="D51" s="292" t="s">
        <v>169</v>
      </c>
      <c r="E51" s="294">
        <v>3.3</v>
      </c>
      <c r="F51" s="296">
        <v>0</v>
      </c>
      <c r="G51" s="299">
        <f t="shared" si="3"/>
        <v>0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</row>
    <row r="52" spans="1:60" ht="12.75" outlineLevel="1">
      <c r="A52" s="297">
        <v>40</v>
      </c>
      <c r="B52" s="290" t="s">
        <v>351</v>
      </c>
      <c r="C52" s="310" t="s">
        <v>352</v>
      </c>
      <c r="D52" s="292" t="s">
        <v>169</v>
      </c>
      <c r="E52" s="294">
        <v>1.5</v>
      </c>
      <c r="F52" s="296">
        <v>0</v>
      </c>
      <c r="G52" s="299">
        <f t="shared" si="3"/>
        <v>0</v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</row>
    <row r="53" spans="1:60" ht="12.75" outlineLevel="1">
      <c r="A53" s="297">
        <v>41</v>
      </c>
      <c r="B53" s="290" t="s">
        <v>264</v>
      </c>
      <c r="C53" s="310" t="s">
        <v>265</v>
      </c>
      <c r="D53" s="292" t="s">
        <v>166</v>
      </c>
      <c r="E53" s="294">
        <v>13.4</v>
      </c>
      <c r="F53" s="296">
        <v>0</v>
      </c>
      <c r="G53" s="299">
        <f t="shared" si="3"/>
        <v>0</v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</row>
    <row r="54" spans="1:60" ht="12.75" outlineLevel="1">
      <c r="A54" s="297">
        <v>42</v>
      </c>
      <c r="B54" s="290" t="s">
        <v>266</v>
      </c>
      <c r="C54" s="310" t="s">
        <v>353</v>
      </c>
      <c r="D54" s="292" t="s">
        <v>192</v>
      </c>
      <c r="E54" s="294">
        <v>1</v>
      </c>
      <c r="F54" s="296">
        <v>0</v>
      </c>
      <c r="G54" s="299">
        <f t="shared" si="3"/>
        <v>0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</row>
    <row r="55" spans="1:60" ht="12.75" outlineLevel="1">
      <c r="A55" s="297">
        <v>43</v>
      </c>
      <c r="B55" s="290" t="s">
        <v>268</v>
      </c>
      <c r="C55" s="310" t="s">
        <v>354</v>
      </c>
      <c r="D55" s="292" t="s">
        <v>169</v>
      </c>
      <c r="E55" s="294">
        <v>17.34</v>
      </c>
      <c r="F55" s="296">
        <v>0</v>
      </c>
      <c r="G55" s="299">
        <f t="shared" si="3"/>
        <v>0</v>
      </c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</row>
    <row r="56" spans="1:60" ht="22.5" outlineLevel="1">
      <c r="A56" s="297">
        <v>44</v>
      </c>
      <c r="B56" s="290" t="s">
        <v>270</v>
      </c>
      <c r="C56" s="310" t="s">
        <v>267</v>
      </c>
      <c r="D56" s="292" t="s">
        <v>166</v>
      </c>
      <c r="E56" s="294">
        <v>15.41</v>
      </c>
      <c r="F56" s="296">
        <v>0</v>
      </c>
      <c r="G56" s="299">
        <f t="shared" si="3"/>
        <v>0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</row>
    <row r="57" spans="1:60" ht="12.75" outlineLevel="1">
      <c r="A57" s="297">
        <v>45</v>
      </c>
      <c r="B57" s="290" t="s">
        <v>272</v>
      </c>
      <c r="C57" s="310" t="s">
        <v>269</v>
      </c>
      <c r="D57" s="292" t="s">
        <v>192</v>
      </c>
      <c r="E57" s="294">
        <v>15</v>
      </c>
      <c r="F57" s="296">
        <v>0</v>
      </c>
      <c r="G57" s="299">
        <f t="shared" si="3"/>
        <v>0</v>
      </c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</row>
    <row r="58" spans="1:60" ht="12.75" outlineLevel="1">
      <c r="A58" s="297">
        <v>46</v>
      </c>
      <c r="B58" s="290" t="s">
        <v>355</v>
      </c>
      <c r="C58" s="310" t="s">
        <v>356</v>
      </c>
      <c r="D58" s="292" t="s">
        <v>192</v>
      </c>
      <c r="E58" s="294">
        <v>1</v>
      </c>
      <c r="F58" s="296">
        <v>0</v>
      </c>
      <c r="G58" s="299">
        <f t="shared" si="3"/>
        <v>0</v>
      </c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</row>
    <row r="59" spans="1:60" ht="22.5" outlineLevel="1">
      <c r="A59" s="297">
        <v>47</v>
      </c>
      <c r="B59" s="290" t="s">
        <v>357</v>
      </c>
      <c r="C59" s="310" t="s">
        <v>271</v>
      </c>
      <c r="D59" s="292" t="s">
        <v>169</v>
      </c>
      <c r="E59" s="294">
        <v>13.4</v>
      </c>
      <c r="F59" s="296">
        <v>0</v>
      </c>
      <c r="G59" s="299">
        <f t="shared" si="3"/>
        <v>0</v>
      </c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</row>
    <row r="60" spans="1:60" ht="12.75" outlineLevel="1">
      <c r="A60" s="297">
        <v>48</v>
      </c>
      <c r="B60" s="290" t="s">
        <v>358</v>
      </c>
      <c r="C60" s="310" t="s">
        <v>273</v>
      </c>
      <c r="D60" s="292" t="s">
        <v>192</v>
      </c>
      <c r="E60" s="294">
        <v>15</v>
      </c>
      <c r="F60" s="296">
        <v>0</v>
      </c>
      <c r="G60" s="299">
        <f t="shared" si="3"/>
        <v>0</v>
      </c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</row>
    <row r="61" spans="1:60" ht="12.75" outlineLevel="1">
      <c r="A61" s="297">
        <v>49</v>
      </c>
      <c r="B61" s="290" t="s">
        <v>274</v>
      </c>
      <c r="C61" s="310" t="s">
        <v>275</v>
      </c>
      <c r="D61" s="292" t="s">
        <v>12</v>
      </c>
      <c r="E61" s="294">
        <v>0</v>
      </c>
      <c r="F61" s="296">
        <v>0</v>
      </c>
      <c r="G61" s="299">
        <f t="shared" si="3"/>
        <v>0</v>
      </c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</row>
    <row r="62" spans="1:7" ht="12.75">
      <c r="A62" s="298" t="s">
        <v>161</v>
      </c>
      <c r="B62" s="291" t="s">
        <v>130</v>
      </c>
      <c r="C62" s="311" t="s">
        <v>131</v>
      </c>
      <c r="D62" s="293"/>
      <c r="E62" s="295"/>
      <c r="F62" s="391">
        <f>SUM(G63:G67)</f>
        <v>0</v>
      </c>
      <c r="G62" s="392"/>
    </row>
    <row r="63" spans="1:60" ht="12.75" outlineLevel="1">
      <c r="A63" s="297">
        <v>50</v>
      </c>
      <c r="B63" s="290" t="s">
        <v>276</v>
      </c>
      <c r="C63" s="310" t="s">
        <v>277</v>
      </c>
      <c r="D63" s="292" t="s">
        <v>166</v>
      </c>
      <c r="E63" s="294">
        <v>13.4</v>
      </c>
      <c r="F63" s="296">
        <v>0</v>
      </c>
      <c r="G63" s="299">
        <f>E63*F63</f>
        <v>0</v>
      </c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</row>
    <row r="64" spans="1:60" ht="22.5" outlineLevel="1">
      <c r="A64" s="297">
        <v>51</v>
      </c>
      <c r="B64" s="290" t="s">
        <v>278</v>
      </c>
      <c r="C64" s="310" t="s">
        <v>279</v>
      </c>
      <c r="D64" s="292" t="s">
        <v>166</v>
      </c>
      <c r="E64" s="294">
        <v>13.4</v>
      </c>
      <c r="F64" s="296">
        <v>0</v>
      </c>
      <c r="G64" s="299">
        <f>E64*F64</f>
        <v>0</v>
      </c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</row>
    <row r="65" spans="1:60" ht="12.75" outlineLevel="1">
      <c r="A65" s="297">
        <v>52</v>
      </c>
      <c r="B65" s="290" t="s">
        <v>280</v>
      </c>
      <c r="C65" s="310" t="s">
        <v>281</v>
      </c>
      <c r="D65" s="292" t="s">
        <v>192</v>
      </c>
      <c r="E65" s="294">
        <v>10</v>
      </c>
      <c r="F65" s="296">
        <v>0</v>
      </c>
      <c r="G65" s="299">
        <f>E65*F65</f>
        <v>0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</row>
    <row r="66" spans="1:60" ht="22.5" outlineLevel="1">
      <c r="A66" s="297">
        <v>53</v>
      </c>
      <c r="B66" s="290" t="s">
        <v>359</v>
      </c>
      <c r="C66" s="310" t="s">
        <v>360</v>
      </c>
      <c r="D66" s="292" t="s">
        <v>166</v>
      </c>
      <c r="E66" s="294">
        <v>3.24</v>
      </c>
      <c r="F66" s="296">
        <v>0</v>
      </c>
      <c r="G66" s="299">
        <f>E66*F66</f>
        <v>0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</row>
    <row r="67" spans="1:60" ht="12.75" outlineLevel="1">
      <c r="A67" s="297">
        <v>54</v>
      </c>
      <c r="B67" s="290" t="s">
        <v>282</v>
      </c>
      <c r="C67" s="310" t="s">
        <v>283</v>
      </c>
      <c r="D67" s="292" t="s">
        <v>12</v>
      </c>
      <c r="E67" s="294">
        <v>0</v>
      </c>
      <c r="F67" s="296">
        <v>0</v>
      </c>
      <c r="G67" s="299">
        <f>E67*F67</f>
        <v>0</v>
      </c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</row>
    <row r="68" spans="1:7" ht="12.75">
      <c r="A68" s="298" t="s">
        <v>161</v>
      </c>
      <c r="B68" s="291" t="s">
        <v>134</v>
      </c>
      <c r="C68" s="311" t="s">
        <v>135</v>
      </c>
      <c r="D68" s="293"/>
      <c r="E68" s="295"/>
      <c r="F68" s="391">
        <f>SUM(G69:G73)</f>
        <v>0</v>
      </c>
      <c r="G68" s="392"/>
    </row>
    <row r="69" spans="1:60" ht="12.75" outlineLevel="1">
      <c r="A69" s="297">
        <v>55</v>
      </c>
      <c r="B69" s="290" t="s">
        <v>288</v>
      </c>
      <c r="C69" s="310" t="s">
        <v>361</v>
      </c>
      <c r="D69" s="292" t="s">
        <v>192</v>
      </c>
      <c r="E69" s="294">
        <v>2</v>
      </c>
      <c r="F69" s="296">
        <v>0</v>
      </c>
      <c r="G69" s="299">
        <f>E69*F69</f>
        <v>0</v>
      </c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</row>
    <row r="70" spans="1:60" ht="12.75" outlineLevel="1">
      <c r="A70" s="297">
        <v>56</v>
      </c>
      <c r="B70" s="290" t="s">
        <v>362</v>
      </c>
      <c r="C70" s="310" t="s">
        <v>363</v>
      </c>
      <c r="D70" s="292" t="s">
        <v>192</v>
      </c>
      <c r="E70" s="294">
        <v>1</v>
      </c>
      <c r="F70" s="296">
        <v>0</v>
      </c>
      <c r="G70" s="299">
        <f>E70*F70</f>
        <v>0</v>
      </c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</row>
    <row r="71" spans="1:60" ht="22.5" outlineLevel="1">
      <c r="A71" s="297">
        <v>57</v>
      </c>
      <c r="B71" s="290" t="s">
        <v>364</v>
      </c>
      <c r="C71" s="310" t="s">
        <v>384</v>
      </c>
      <c r="D71" s="292" t="s">
        <v>192</v>
      </c>
      <c r="E71" s="294">
        <v>2</v>
      </c>
      <c r="F71" s="296">
        <v>0</v>
      </c>
      <c r="G71" s="299">
        <f>E71*F71</f>
        <v>0</v>
      </c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</row>
    <row r="72" spans="1:60" ht="22.5" outlineLevel="1">
      <c r="A72" s="297">
        <v>58</v>
      </c>
      <c r="B72" s="290" t="s">
        <v>365</v>
      </c>
      <c r="C72" s="310" t="s">
        <v>385</v>
      </c>
      <c r="D72" s="292" t="s">
        <v>192</v>
      </c>
      <c r="E72" s="294">
        <v>1</v>
      </c>
      <c r="F72" s="296">
        <v>0</v>
      </c>
      <c r="G72" s="299">
        <f>E72*F72</f>
        <v>0</v>
      </c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</row>
    <row r="73" spans="1:60" ht="12.75" outlineLevel="1">
      <c r="A73" s="297">
        <v>59</v>
      </c>
      <c r="B73" s="290" t="s">
        <v>290</v>
      </c>
      <c r="C73" s="310" t="s">
        <v>291</v>
      </c>
      <c r="D73" s="292" t="s">
        <v>12</v>
      </c>
      <c r="E73" s="294">
        <v>0</v>
      </c>
      <c r="F73" s="296">
        <v>0</v>
      </c>
      <c r="G73" s="299">
        <f>E73*F73</f>
        <v>0</v>
      </c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</row>
    <row r="74" spans="1:7" ht="12.75">
      <c r="A74" s="298" t="s">
        <v>161</v>
      </c>
      <c r="B74" s="291" t="s">
        <v>136</v>
      </c>
      <c r="C74" s="311" t="s">
        <v>137</v>
      </c>
      <c r="D74" s="293"/>
      <c r="E74" s="295"/>
      <c r="F74" s="391">
        <f>SUM(G75:G78)</f>
        <v>0</v>
      </c>
      <c r="G74" s="392"/>
    </row>
    <row r="75" spans="1:60" ht="12.75" outlineLevel="1">
      <c r="A75" s="297">
        <v>60</v>
      </c>
      <c r="B75" s="290" t="s">
        <v>366</v>
      </c>
      <c r="C75" s="310" t="s">
        <v>386</v>
      </c>
      <c r="D75" s="292" t="s">
        <v>166</v>
      </c>
      <c r="E75" s="294">
        <v>2.717</v>
      </c>
      <c r="F75" s="296">
        <v>0</v>
      </c>
      <c r="G75" s="299">
        <f>E75*F75</f>
        <v>0</v>
      </c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</row>
    <row r="76" spans="1:60" ht="12.75" outlineLevel="1">
      <c r="A76" s="297">
        <v>61</v>
      </c>
      <c r="B76" s="290" t="s">
        <v>367</v>
      </c>
      <c r="C76" s="310" t="s">
        <v>387</v>
      </c>
      <c r="D76" s="292" t="s">
        <v>192</v>
      </c>
      <c r="E76" s="294">
        <v>183.92</v>
      </c>
      <c r="F76" s="296">
        <v>0</v>
      </c>
      <c r="G76" s="299">
        <f>E76*F76</f>
        <v>0</v>
      </c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</row>
    <row r="77" spans="1:60" ht="12.75" outlineLevel="1">
      <c r="A77" s="297">
        <v>62</v>
      </c>
      <c r="B77" s="290" t="s">
        <v>368</v>
      </c>
      <c r="C77" s="310" t="s">
        <v>369</v>
      </c>
      <c r="D77" s="292" t="s">
        <v>166</v>
      </c>
      <c r="E77" s="294">
        <v>2</v>
      </c>
      <c r="F77" s="296">
        <v>0</v>
      </c>
      <c r="G77" s="299">
        <f>E77*F77</f>
        <v>0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</row>
    <row r="78" spans="1:60" ht="12.75" outlineLevel="1">
      <c r="A78" s="297">
        <v>63</v>
      </c>
      <c r="B78" s="290" t="s">
        <v>370</v>
      </c>
      <c r="C78" s="310" t="s">
        <v>371</v>
      </c>
      <c r="D78" s="292" t="s">
        <v>12</v>
      </c>
      <c r="E78" s="294">
        <v>0</v>
      </c>
      <c r="F78" s="296">
        <v>0</v>
      </c>
      <c r="G78" s="299">
        <f>E78*F78</f>
        <v>0</v>
      </c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</row>
    <row r="79" spans="1:7" ht="12.75">
      <c r="A79" s="298" t="s">
        <v>161</v>
      </c>
      <c r="B79" s="291" t="s">
        <v>140</v>
      </c>
      <c r="C79" s="311" t="s">
        <v>141</v>
      </c>
      <c r="D79" s="293"/>
      <c r="E79" s="295"/>
      <c r="F79" s="391">
        <f>SUM(G80:G83)</f>
        <v>0</v>
      </c>
      <c r="G79" s="392"/>
    </row>
    <row r="80" spans="1:60" ht="12.75" outlineLevel="1">
      <c r="A80" s="297">
        <v>64</v>
      </c>
      <c r="B80" s="290" t="s">
        <v>300</v>
      </c>
      <c r="C80" s="310" t="s">
        <v>301</v>
      </c>
      <c r="D80" s="292" t="s">
        <v>166</v>
      </c>
      <c r="E80" s="294">
        <v>40.2</v>
      </c>
      <c r="F80" s="296">
        <v>0</v>
      </c>
      <c r="G80" s="299">
        <f>E80*F80</f>
        <v>0</v>
      </c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</row>
    <row r="81" spans="1:60" ht="22.5" outlineLevel="1">
      <c r="A81" s="297">
        <v>65</v>
      </c>
      <c r="B81" s="290" t="s">
        <v>302</v>
      </c>
      <c r="C81" s="310" t="s">
        <v>372</v>
      </c>
      <c r="D81" s="292" t="s">
        <v>169</v>
      </c>
      <c r="E81" s="294">
        <v>24.63</v>
      </c>
      <c r="F81" s="296">
        <v>0</v>
      </c>
      <c r="G81" s="299">
        <f>E81*F81</f>
        <v>0</v>
      </c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</row>
    <row r="82" spans="1:60" ht="22.5" outlineLevel="1">
      <c r="A82" s="297">
        <v>66</v>
      </c>
      <c r="B82" s="290" t="s">
        <v>304</v>
      </c>
      <c r="C82" s="310" t="s">
        <v>373</v>
      </c>
      <c r="D82" s="292" t="s">
        <v>169</v>
      </c>
      <c r="E82" s="294">
        <v>24.63</v>
      </c>
      <c r="F82" s="296">
        <v>0</v>
      </c>
      <c r="G82" s="299">
        <f>E82*F82</f>
        <v>0</v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</row>
    <row r="83" spans="1:60" ht="12.75" outlineLevel="1">
      <c r="A83" s="297">
        <v>67</v>
      </c>
      <c r="B83" s="290" t="s">
        <v>306</v>
      </c>
      <c r="C83" s="310" t="s">
        <v>374</v>
      </c>
      <c r="D83" s="292" t="s">
        <v>166</v>
      </c>
      <c r="E83" s="294">
        <v>0.7875</v>
      </c>
      <c r="F83" s="296">
        <v>0</v>
      </c>
      <c r="G83" s="299">
        <f>E83*F83</f>
        <v>0</v>
      </c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</row>
    <row r="84" spans="1:7" ht="12.75">
      <c r="A84" s="298" t="s">
        <v>161</v>
      </c>
      <c r="B84" s="291" t="s">
        <v>142</v>
      </c>
      <c r="C84" s="311" t="s">
        <v>143</v>
      </c>
      <c r="D84" s="293"/>
      <c r="E84" s="295"/>
      <c r="F84" s="391">
        <f>SUM(G85:G85)</f>
        <v>0</v>
      </c>
      <c r="G84" s="392"/>
    </row>
    <row r="85" spans="1:60" ht="12.75" outlineLevel="1">
      <c r="A85" s="297">
        <v>68</v>
      </c>
      <c r="B85" s="290" t="s">
        <v>375</v>
      </c>
      <c r="C85" s="310" t="s">
        <v>376</v>
      </c>
      <c r="D85" s="292" t="s">
        <v>192</v>
      </c>
      <c r="E85" s="294">
        <v>1</v>
      </c>
      <c r="F85" s="296">
        <v>0</v>
      </c>
      <c r="G85" s="299">
        <f>E85*F85</f>
        <v>0</v>
      </c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</row>
    <row r="86" spans="1:7" ht="12.75">
      <c r="A86" s="298" t="s">
        <v>161</v>
      </c>
      <c r="B86" s="291" t="s">
        <v>145</v>
      </c>
      <c r="C86" s="311" t="s">
        <v>146</v>
      </c>
      <c r="D86" s="293"/>
      <c r="E86" s="295"/>
      <c r="F86" s="391">
        <f>SUM(G87:G87)</f>
        <v>0</v>
      </c>
      <c r="G86" s="392"/>
    </row>
    <row r="87" spans="1:60" ht="12.75" outlineLevel="1">
      <c r="A87" s="297">
        <v>69</v>
      </c>
      <c r="B87" s="290" t="s">
        <v>377</v>
      </c>
      <c r="C87" s="310" t="s">
        <v>378</v>
      </c>
      <c r="D87" s="292" t="s">
        <v>192</v>
      </c>
      <c r="E87" s="294">
        <v>1</v>
      </c>
      <c r="F87" s="296">
        <v>0</v>
      </c>
      <c r="G87" s="299">
        <f>E87*F87</f>
        <v>0</v>
      </c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</row>
    <row r="88" spans="1:7" ht="12.75">
      <c r="A88" s="298" t="s">
        <v>161</v>
      </c>
      <c r="B88" s="291" t="s">
        <v>147</v>
      </c>
      <c r="C88" s="311" t="s">
        <v>148</v>
      </c>
      <c r="D88" s="293"/>
      <c r="E88" s="295"/>
      <c r="F88" s="391">
        <f>SUM(G89:G95)</f>
        <v>0</v>
      </c>
      <c r="G88" s="392"/>
    </row>
    <row r="89" spans="1:60" ht="12.75" outlineLevel="1">
      <c r="A89" s="297">
        <v>70</v>
      </c>
      <c r="B89" s="290" t="s">
        <v>312</v>
      </c>
      <c r="C89" s="310" t="s">
        <v>313</v>
      </c>
      <c r="D89" s="292" t="s">
        <v>229</v>
      </c>
      <c r="E89" s="294">
        <v>6.63134</v>
      </c>
      <c r="F89" s="296">
        <v>0</v>
      </c>
      <c r="G89" s="299">
        <f aca="true" t="shared" si="4" ref="G89:G95">E89*F89</f>
        <v>0</v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</row>
    <row r="90" spans="1:60" ht="12.75" outlineLevel="1">
      <c r="A90" s="297">
        <v>71</v>
      </c>
      <c r="B90" s="290" t="s">
        <v>314</v>
      </c>
      <c r="C90" s="310" t="s">
        <v>315</v>
      </c>
      <c r="D90" s="292" t="s">
        <v>229</v>
      </c>
      <c r="E90" s="294">
        <v>6.63134</v>
      </c>
      <c r="F90" s="296">
        <v>0</v>
      </c>
      <c r="G90" s="299">
        <f t="shared" si="4"/>
        <v>0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</row>
    <row r="91" spans="1:60" ht="12.75" outlineLevel="1">
      <c r="A91" s="297">
        <v>72</v>
      </c>
      <c r="B91" s="290" t="s">
        <v>316</v>
      </c>
      <c r="C91" s="310" t="s">
        <v>317</v>
      </c>
      <c r="D91" s="292" t="s">
        <v>229</v>
      </c>
      <c r="E91" s="294">
        <v>6.63134</v>
      </c>
      <c r="F91" s="296">
        <v>0</v>
      </c>
      <c r="G91" s="299">
        <f t="shared" si="4"/>
        <v>0</v>
      </c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</row>
    <row r="92" spans="1:60" ht="12.75" outlineLevel="1">
      <c r="A92" s="297">
        <v>73</v>
      </c>
      <c r="B92" s="290" t="s">
        <v>318</v>
      </c>
      <c r="C92" s="310" t="s">
        <v>319</v>
      </c>
      <c r="D92" s="292" t="s">
        <v>229</v>
      </c>
      <c r="E92" s="294">
        <v>125.99548</v>
      </c>
      <c r="F92" s="296">
        <v>0</v>
      </c>
      <c r="G92" s="299">
        <f t="shared" si="4"/>
        <v>0</v>
      </c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</row>
    <row r="93" spans="1:60" ht="12.75" outlineLevel="1">
      <c r="A93" s="297">
        <v>74</v>
      </c>
      <c r="B93" s="290" t="s">
        <v>320</v>
      </c>
      <c r="C93" s="310" t="s">
        <v>321</v>
      </c>
      <c r="D93" s="292" t="s">
        <v>229</v>
      </c>
      <c r="E93" s="294">
        <v>6.63134</v>
      </c>
      <c r="F93" s="296">
        <v>0</v>
      </c>
      <c r="G93" s="299">
        <f t="shared" si="4"/>
        <v>0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</row>
    <row r="94" spans="1:60" ht="12.75" outlineLevel="1">
      <c r="A94" s="297">
        <v>75</v>
      </c>
      <c r="B94" s="290" t="s">
        <v>322</v>
      </c>
      <c r="C94" s="310" t="s">
        <v>323</v>
      </c>
      <c r="D94" s="292" t="s">
        <v>229</v>
      </c>
      <c r="E94" s="294">
        <v>26.52536</v>
      </c>
      <c r="F94" s="296">
        <v>0</v>
      </c>
      <c r="G94" s="299">
        <f t="shared" si="4"/>
        <v>0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</row>
    <row r="95" spans="1:60" ht="13.5" outlineLevel="1" thickBot="1">
      <c r="A95" s="304">
        <v>76</v>
      </c>
      <c r="B95" s="305" t="s">
        <v>324</v>
      </c>
      <c r="C95" s="312" t="s">
        <v>325</v>
      </c>
      <c r="D95" s="306" t="s">
        <v>229</v>
      </c>
      <c r="E95" s="307">
        <v>6.63134</v>
      </c>
      <c r="F95" s="308">
        <v>0</v>
      </c>
      <c r="G95" s="309">
        <f t="shared" si="4"/>
        <v>0</v>
      </c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</row>
    <row r="96" spans="37:41" ht="12.75">
      <c r="AK96">
        <f>SUM(AK1:AK95)</f>
        <v>0</v>
      </c>
      <c r="AL96">
        <f>SUM(AL1:AL95)</f>
        <v>0</v>
      </c>
      <c r="AN96">
        <v>15</v>
      </c>
      <c r="AO96">
        <v>21</v>
      </c>
    </row>
    <row r="97" spans="40:41" ht="12.75">
      <c r="AN97">
        <f>SUMIF(AM8:AM96,AN96,G8:G96)</f>
        <v>0</v>
      </c>
      <c r="AO97">
        <f>SUMIF(AM8:AM96,AO96,G8:G96)</f>
        <v>0</v>
      </c>
    </row>
  </sheetData>
  <sheetProtection/>
  <mergeCells count="20">
    <mergeCell ref="F88:G88"/>
    <mergeCell ref="F40:G40"/>
    <mergeCell ref="F47:G47"/>
    <mergeCell ref="F62:G62"/>
    <mergeCell ref="F68:G68"/>
    <mergeCell ref="F74:G74"/>
    <mergeCell ref="F36:G36"/>
    <mergeCell ref="F79:G79"/>
    <mergeCell ref="F84:G84"/>
    <mergeCell ref="F86:G86"/>
    <mergeCell ref="F38:G38"/>
    <mergeCell ref="A1:G1"/>
    <mergeCell ref="C2:G2"/>
    <mergeCell ref="C3:G3"/>
    <mergeCell ref="C4:G4"/>
    <mergeCell ref="F7:G7"/>
    <mergeCell ref="F9:G9"/>
    <mergeCell ref="F21:G21"/>
    <mergeCell ref="F29:G29"/>
    <mergeCell ref="F34:G3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2:O44"/>
  <sheetViews>
    <sheetView showGridLines="0" zoomScaleSheetLayoutView="75" zoomScalePageLayoutView="0" workbookViewId="0" topLeftCell="B28">
      <selection activeCell="I46" sqref="I46"/>
    </sheetView>
  </sheetViews>
  <sheetFormatPr defaultColWidth="9.00390625" defaultRowHeight="12.75"/>
  <cols>
    <col min="1" max="1" width="0.6171875" style="0" hidden="1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41800</v>
      </c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82</v>
      </c>
      <c r="E5" s="315" t="s">
        <v>83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201" t="s">
        <v>84</v>
      </c>
      <c r="H7" s="16" t="s">
        <v>4</v>
      </c>
      <c r="I7" s="203" t="s">
        <v>88</v>
      </c>
      <c r="J7" s="15"/>
      <c r="K7" s="15"/>
    </row>
    <row r="8" spans="4:11" ht="12.75">
      <c r="D8" s="201" t="s">
        <v>85</v>
      </c>
      <c r="H8" s="16" t="s">
        <v>5</v>
      </c>
      <c r="I8" s="203" t="s">
        <v>89</v>
      </c>
      <c r="J8" s="15"/>
      <c r="K8" s="15"/>
    </row>
    <row r="9" spans="3:10" ht="12" customHeight="1">
      <c r="C9" s="202" t="s">
        <v>87</v>
      </c>
      <c r="D9" s="201" t="s">
        <v>86</v>
      </c>
      <c r="J9" s="16"/>
    </row>
    <row r="10" spans="3:10" ht="12" customHeight="1">
      <c r="C10" s="16"/>
      <c r="D10" s="15"/>
      <c r="J10" s="16"/>
    </row>
    <row r="11" spans="3:11" ht="12.75">
      <c r="C11" s="14" t="s">
        <v>6</v>
      </c>
      <c r="D11" s="15"/>
      <c r="H11" s="16" t="s">
        <v>4</v>
      </c>
      <c r="J11" s="15"/>
      <c r="K11" s="15"/>
    </row>
    <row r="12" spans="4:11" ht="12.75">
      <c r="D12" s="15"/>
      <c r="H12" s="16" t="s">
        <v>5</v>
      </c>
      <c r="J12" s="15"/>
      <c r="K12" s="15"/>
    </row>
    <row r="13" spans="3:10" ht="12.75">
      <c r="C13" s="16"/>
      <c r="D13" s="15"/>
      <c r="H13" s="16"/>
      <c r="J13" s="15"/>
    </row>
    <row r="14" spans="3:10" ht="24.75" customHeight="1">
      <c r="C14" s="17" t="s">
        <v>7</v>
      </c>
      <c r="H14" s="17" t="s">
        <v>8</v>
      </c>
      <c r="J14" s="16"/>
    </row>
    <row r="15" spans="7:10" ht="12.75" customHeight="1">
      <c r="G15" s="44"/>
      <c r="J15" s="16"/>
    </row>
    <row r="16" spans="3:8" ht="28.5" customHeight="1">
      <c r="C16" s="17" t="s">
        <v>9</v>
      </c>
      <c r="H16" s="17" t="s">
        <v>9</v>
      </c>
    </row>
    <row r="17" ht="25.5" customHeight="1"/>
    <row r="18" spans="2:11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>
      <c r="B19" s="26" t="s">
        <v>11</v>
      </c>
      <c r="C19" s="27"/>
      <c r="D19" s="28">
        <v>15</v>
      </c>
      <c r="E19" s="29" t="s">
        <v>12</v>
      </c>
      <c r="F19" s="30"/>
      <c r="G19" s="31"/>
      <c r="H19" s="31"/>
      <c r="I19" s="340">
        <f>F34</f>
        <v>0</v>
      </c>
      <c r="J19" s="341"/>
      <c r="K19" s="32"/>
    </row>
    <row r="20" spans="2:11" ht="12.75">
      <c r="B20" s="26" t="s">
        <v>13</v>
      </c>
      <c r="C20" s="27"/>
      <c r="D20" s="28">
        <f>SazbaDPH1</f>
        <v>15</v>
      </c>
      <c r="E20" s="29" t="s">
        <v>12</v>
      </c>
      <c r="F20" s="33"/>
      <c r="G20" s="34"/>
      <c r="H20" s="34"/>
      <c r="I20" s="321">
        <v>0</v>
      </c>
      <c r="J20" s="322"/>
      <c r="K20" s="35"/>
    </row>
    <row r="21" spans="2:11" ht="12.75">
      <c r="B21" s="26" t="s">
        <v>11</v>
      </c>
      <c r="C21" s="27"/>
      <c r="D21" s="28">
        <v>21</v>
      </c>
      <c r="E21" s="29" t="s">
        <v>12</v>
      </c>
      <c r="F21" s="33"/>
      <c r="G21" s="34"/>
      <c r="H21" s="34"/>
      <c r="I21" s="321">
        <f>G34</f>
        <v>0</v>
      </c>
      <c r="J21" s="322"/>
      <c r="K21" s="35"/>
    </row>
    <row r="22" spans="2:11" ht="12.75">
      <c r="B22" s="122" t="s">
        <v>13</v>
      </c>
      <c r="C22" s="123"/>
      <c r="D22" s="124">
        <f>SazbaDPH2</f>
        <v>21</v>
      </c>
      <c r="E22" s="121" t="s">
        <v>12</v>
      </c>
      <c r="F22" s="125"/>
      <c r="G22" s="126"/>
      <c r="H22" s="126"/>
      <c r="I22" s="316">
        <v>0</v>
      </c>
      <c r="J22" s="317"/>
      <c r="K22" s="35"/>
    </row>
    <row r="23" spans="2:11" ht="13.5" thickBot="1">
      <c r="B23" s="26"/>
      <c r="C23" s="27"/>
      <c r="D23" s="28"/>
      <c r="E23" s="121"/>
      <c r="F23" s="36"/>
      <c r="G23" s="36"/>
      <c r="H23" s="36"/>
      <c r="I23" s="318"/>
      <c r="J23" s="319"/>
      <c r="K23" s="35"/>
    </row>
    <row r="24" spans="2:11" ht="16.5" thickBot="1">
      <c r="B24" s="37" t="s">
        <v>14</v>
      </c>
      <c r="C24" s="38"/>
      <c r="D24" s="38"/>
      <c r="E24" s="39"/>
      <c r="F24" s="40"/>
      <c r="G24" s="41"/>
      <c r="H24" s="41"/>
      <c r="I24" s="338">
        <f>SUM(I19:I23)</f>
        <v>0</v>
      </c>
      <c r="J24" s="339"/>
      <c r="K24" s="42"/>
    </row>
    <row r="27" ht="1.5" customHeight="1"/>
    <row r="28" spans="2:10" ht="18">
      <c r="B28" s="11" t="s">
        <v>69</v>
      </c>
      <c r="C28" s="43"/>
      <c r="D28" s="43"/>
      <c r="E28" s="43"/>
      <c r="F28" s="43"/>
      <c r="G28" s="43"/>
      <c r="H28" s="43"/>
      <c r="I28" s="43"/>
      <c r="J28" s="43"/>
    </row>
    <row r="30" spans="1:10" ht="25.5">
      <c r="A30" s="204"/>
      <c r="B30" s="214" t="s">
        <v>70</v>
      </c>
      <c r="C30" s="215"/>
      <c r="D30" s="215"/>
      <c r="E30" s="216"/>
      <c r="F30" s="217" t="str">
        <f>CONCATENATE("Základ DPH ",SazbaDPH1," %")</f>
        <v>Základ DPH 15 %</v>
      </c>
      <c r="G30" s="217" t="str">
        <f>CONCATENATE("Základ DPH ",SazbaDPH2," %")</f>
        <v>Základ DPH 21 %</v>
      </c>
      <c r="H30" s="217" t="s">
        <v>90</v>
      </c>
      <c r="I30" s="217" t="s">
        <v>14</v>
      </c>
      <c r="J30" s="217" t="s">
        <v>12</v>
      </c>
    </row>
    <row r="31" spans="1:10" ht="12.75">
      <c r="A31" s="204"/>
      <c r="B31" s="210" t="s">
        <v>91</v>
      </c>
      <c r="C31" s="211" t="s">
        <v>379</v>
      </c>
      <c r="D31" s="211"/>
      <c r="E31" s="211"/>
      <c r="F31" s="212">
        <v>0</v>
      </c>
      <c r="G31" s="213">
        <v>0</v>
      </c>
      <c r="H31" s="212">
        <v>0</v>
      </c>
      <c r="I31" s="213">
        <v>0</v>
      </c>
      <c r="J31" s="213">
        <f>IF(CelkemObjekty=0,"",I31/CelkemObjekty*100)</f>
      </c>
    </row>
    <row r="32" spans="1:10" ht="12.75">
      <c r="A32" s="204"/>
      <c r="B32" s="204" t="s">
        <v>92</v>
      </c>
      <c r="C32" s="205" t="s">
        <v>93</v>
      </c>
      <c r="D32" s="205"/>
      <c r="E32" s="205"/>
      <c r="F32" s="206">
        <v>0</v>
      </c>
      <c r="G32" s="207">
        <v>0</v>
      </c>
      <c r="H32" s="206">
        <v>0</v>
      </c>
      <c r="I32" s="207">
        <v>0</v>
      </c>
      <c r="J32" s="207">
        <f>IF(CelkemObjekty=0,"",I32/CelkemObjekty*100)</f>
      </c>
    </row>
    <row r="33" spans="1:10" ht="12.75">
      <c r="A33" s="204"/>
      <c r="B33" s="218" t="s">
        <v>94</v>
      </c>
      <c r="C33" s="219" t="s">
        <v>95</v>
      </c>
      <c r="D33" s="219"/>
      <c r="E33" s="219"/>
      <c r="F33" s="220">
        <v>0</v>
      </c>
      <c r="G33" s="221">
        <v>0</v>
      </c>
      <c r="H33" s="220">
        <v>0</v>
      </c>
      <c r="I33" s="221">
        <v>0</v>
      </c>
      <c r="J33" s="221">
        <f>IF(CelkemObjekty=0,"",I33/CelkemObjekty*100)</f>
      </c>
    </row>
    <row r="34" spans="1:10" ht="12.75">
      <c r="A34" s="204"/>
      <c r="B34" s="335" t="s">
        <v>96</v>
      </c>
      <c r="C34" s="336"/>
      <c r="D34" s="336"/>
      <c r="E34" s="337"/>
      <c r="F34" s="208">
        <f>SUM(F31:F33)</f>
        <v>0</v>
      </c>
      <c r="G34" s="209">
        <f>SUM(G31:G33)</f>
        <v>0</v>
      </c>
      <c r="H34" s="208">
        <f>SUM(H31:H33)</f>
        <v>0</v>
      </c>
      <c r="I34" s="209">
        <f>SUM(I31:I33)</f>
        <v>0</v>
      </c>
      <c r="J34" s="209">
        <f>SUM(J31:J33)</f>
        <v>0</v>
      </c>
    </row>
    <row r="38" ht="15.75">
      <c r="B38" s="222" t="s">
        <v>97</v>
      </c>
    </row>
    <row r="40" spans="1:11" ht="25.5" customHeight="1">
      <c r="A40" s="224"/>
      <c r="B40" s="225" t="s">
        <v>98</v>
      </c>
      <c r="C40" s="226" t="s">
        <v>65</v>
      </c>
      <c r="D40" s="226"/>
      <c r="E40" s="226"/>
      <c r="F40" s="227" t="str">
        <f>CONCATENATE("Základ DPH ",SazbaDPH1," %")</f>
        <v>Základ DPH 15 %</v>
      </c>
      <c r="G40" s="227" t="str">
        <f>CONCATENATE("Základ DPH ",SazbaDPH2," %")</f>
        <v>Základ DPH 21 %</v>
      </c>
      <c r="H40" s="227" t="s">
        <v>90</v>
      </c>
      <c r="I40" s="227" t="s">
        <v>14</v>
      </c>
      <c r="J40" s="227" t="s">
        <v>12</v>
      </c>
      <c r="K40" s="223"/>
    </row>
    <row r="41" spans="1:10" ht="12.75">
      <c r="A41" s="204"/>
      <c r="B41" s="210" t="s">
        <v>91</v>
      </c>
      <c r="C41" s="211" t="s">
        <v>379</v>
      </c>
      <c r="D41" s="211"/>
      <c r="E41" s="211"/>
      <c r="F41" s="212">
        <v>0</v>
      </c>
      <c r="G41" s="213">
        <v>0</v>
      </c>
      <c r="H41" s="212">
        <v>0</v>
      </c>
      <c r="I41" s="213">
        <v>0</v>
      </c>
      <c r="J41" s="213">
        <f>IF(CelkemObjekty=0,"",I41/CelkemObjekty*100)</f>
      </c>
    </row>
    <row r="42" spans="1:10" ht="12.75">
      <c r="A42" s="204"/>
      <c r="B42" s="204" t="s">
        <v>92</v>
      </c>
      <c r="C42" s="205" t="s">
        <v>93</v>
      </c>
      <c r="D42" s="205"/>
      <c r="E42" s="205"/>
      <c r="F42" s="206">
        <v>0</v>
      </c>
      <c r="G42" s="207">
        <v>0</v>
      </c>
      <c r="H42" s="206">
        <v>0</v>
      </c>
      <c r="I42" s="207">
        <v>0</v>
      </c>
      <c r="J42" s="207">
        <f>IF(CelkemObjekty=0,"",I42/CelkemObjekty*100)</f>
      </c>
    </row>
    <row r="43" spans="1:10" ht="12.75">
      <c r="A43" s="204"/>
      <c r="B43" s="218" t="s">
        <v>92</v>
      </c>
      <c r="C43" s="219" t="s">
        <v>95</v>
      </c>
      <c r="D43" s="219"/>
      <c r="E43" s="219"/>
      <c r="F43" s="220">
        <v>0</v>
      </c>
      <c r="G43" s="221">
        <v>0</v>
      </c>
      <c r="H43" s="220">
        <v>0</v>
      </c>
      <c r="I43" s="221">
        <v>0</v>
      </c>
      <c r="J43" s="221">
        <f>IF(CelkemObjekty=0,"",I43/CelkemObjekty*100)</f>
      </c>
    </row>
    <row r="44" spans="1:10" ht="12.75">
      <c r="A44" s="204"/>
      <c r="B44" s="335" t="s">
        <v>96</v>
      </c>
      <c r="C44" s="336"/>
      <c r="D44" s="336"/>
      <c r="E44" s="337"/>
      <c r="F44" s="208">
        <f>SUM(F41:F43)</f>
        <v>0</v>
      </c>
      <c r="G44" s="209">
        <f>SUM(G41:G43)</f>
        <v>0</v>
      </c>
      <c r="H44" s="208">
        <f>SUM(H41:H43)</f>
        <v>0</v>
      </c>
      <c r="I44" s="209">
        <f>SUM(I41:I43)</f>
        <v>0</v>
      </c>
      <c r="J44" s="209">
        <f>SUM(J41:J43)</f>
        <v>0</v>
      </c>
    </row>
  </sheetData>
  <sheetProtection/>
  <mergeCells count="8">
    <mergeCell ref="B34:E34"/>
    <mergeCell ref="B44:E44"/>
    <mergeCell ref="I24:J24"/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1245</v>
      </c>
      <c r="C1" s="144" t="str">
        <f>Stavba!NazevStavby</f>
        <v>Oprava fasády č.p.123 na Vratislavově náměstí v Novém Městě na Moravě</v>
      </c>
      <c r="D1" s="144"/>
      <c r="E1" s="144"/>
      <c r="F1" s="144"/>
      <c r="G1" s="137"/>
      <c r="H1" s="146"/>
    </row>
    <row r="2" spans="1:8" ht="13.5" thickBot="1">
      <c r="A2" s="138" t="s">
        <v>60</v>
      </c>
      <c r="B2" s="143"/>
      <c r="C2" s="342"/>
      <c r="D2" s="342"/>
      <c r="E2" s="342"/>
      <c r="F2" s="342"/>
      <c r="G2" s="139" t="s">
        <v>61</v>
      </c>
      <c r="H2" s="147" t="s">
        <v>62</v>
      </c>
    </row>
    <row r="3" ht="13.5" thickTop="1"/>
    <row r="4" spans="1:8" ht="18">
      <c r="A4" s="320" t="s">
        <v>63</v>
      </c>
      <c r="B4" s="320"/>
      <c r="C4" s="320"/>
      <c r="D4" s="320"/>
      <c r="E4" s="320"/>
      <c r="F4" s="320"/>
      <c r="G4" s="320"/>
      <c r="H4" s="320"/>
    </row>
    <row r="6" spans="1:8" ht="15.75">
      <c r="A6" s="140" t="s">
        <v>18</v>
      </c>
      <c r="B6" s="142">
        <f>B2</f>
        <v>0</v>
      </c>
      <c r="C6" s="343">
        <f>C2</f>
        <v>0</v>
      </c>
      <c r="D6" s="344"/>
      <c r="E6" s="344"/>
      <c r="F6" s="344"/>
      <c r="G6" s="344"/>
      <c r="H6" s="344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sheetProtection/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360"/>
      <c r="E2" s="361"/>
      <c r="F2" s="56" t="s">
        <v>17</v>
      </c>
      <c r="G2" s="57"/>
      <c r="H2" s="104"/>
      <c r="I2" s="105"/>
      <c r="J2" s="115" t="s">
        <v>46</v>
      </c>
      <c r="K2" s="114" t="s">
        <v>46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75" customHeight="1">
      <c r="A5" s="63"/>
      <c r="B5" s="64"/>
      <c r="C5" s="370"/>
      <c r="D5" s="371"/>
      <c r="E5" s="372"/>
      <c r="F5" s="54" t="s">
        <v>21</v>
      </c>
      <c r="G5" s="55"/>
      <c r="H5" s="107"/>
      <c r="I5" s="108"/>
      <c r="J5" s="115"/>
    </row>
    <row r="6" spans="1:15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75" customHeight="1">
      <c r="A7" s="63"/>
      <c r="B7" s="69"/>
      <c r="C7" s="371"/>
      <c r="D7" s="375"/>
      <c r="E7" s="376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345"/>
      <c r="D8" s="345"/>
      <c r="E8" s="365"/>
      <c r="F8" s="72" t="s">
        <v>27</v>
      </c>
      <c r="G8" s="55"/>
      <c r="H8" s="73"/>
      <c r="I8" s="74"/>
    </row>
    <row r="9" spans="1:8" ht="12.75">
      <c r="A9" s="71"/>
      <c r="B9" s="54"/>
      <c r="C9" s="345"/>
      <c r="D9" s="345"/>
      <c r="E9" s="365"/>
      <c r="F9" s="47"/>
      <c r="G9" s="75"/>
      <c r="H9" s="47"/>
    </row>
    <row r="10" spans="1:10" ht="12.75">
      <c r="A10" s="71" t="s">
        <v>28</v>
      </c>
      <c r="B10" s="54"/>
      <c r="C10" s="345"/>
      <c r="D10" s="345"/>
      <c r="E10" s="345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345"/>
      <c r="D11" s="345"/>
      <c r="E11" s="345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365"/>
      <c r="D12" s="366"/>
      <c r="E12" s="367"/>
      <c r="F12" s="82" t="s">
        <v>32</v>
      </c>
      <c r="G12" s="83"/>
      <c r="H12" s="47"/>
    </row>
    <row r="13" spans="1:8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65</v>
      </c>
      <c r="C14" s="156"/>
      <c r="D14" s="157"/>
      <c r="E14" s="158" t="s">
        <v>66</v>
      </c>
      <c r="F14" s="158" t="s">
        <v>67</v>
      </c>
      <c r="G14" s="159" t="s">
        <v>68</v>
      </c>
    </row>
    <row r="15" spans="1:7" ht="15.75" customHeight="1">
      <c r="A15" s="160"/>
      <c r="B15" s="161"/>
      <c r="C15" s="162"/>
      <c r="D15" s="373"/>
      <c r="E15" s="374"/>
      <c r="F15" s="163"/>
      <c r="G15" s="164"/>
    </row>
    <row r="16" spans="1:7" ht="15.75" customHeight="1">
      <c r="A16" s="160"/>
      <c r="B16" s="165"/>
      <c r="C16" s="166"/>
      <c r="D16" s="358"/>
      <c r="E16" s="359"/>
      <c r="F16" s="168"/>
      <c r="G16" s="164"/>
    </row>
    <row r="17" spans="1:7" ht="15.75" customHeight="1">
      <c r="A17" s="160"/>
      <c r="B17" s="165"/>
      <c r="C17" s="166"/>
      <c r="D17" s="358"/>
      <c r="E17" s="359"/>
      <c r="F17" s="168"/>
      <c r="G17" s="164"/>
    </row>
    <row r="18" spans="1:7" ht="15.75" customHeight="1">
      <c r="A18" s="160"/>
      <c r="B18" s="169"/>
      <c r="C18" s="166"/>
      <c r="D18" s="358"/>
      <c r="E18" s="359"/>
      <c r="F18" s="168"/>
      <c r="G18" s="164"/>
    </row>
    <row r="19" spans="1:7" ht="15.75" customHeight="1">
      <c r="A19" s="160"/>
      <c r="B19" s="165"/>
      <c r="C19" s="166"/>
      <c r="D19" s="356"/>
      <c r="E19" s="357"/>
      <c r="F19" s="168"/>
      <c r="G19" s="164"/>
    </row>
    <row r="20" spans="1:7" ht="15.75" customHeight="1">
      <c r="A20" s="160"/>
      <c r="B20" s="165"/>
      <c r="C20" s="166"/>
      <c r="D20" s="358"/>
      <c r="E20" s="359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368"/>
      <c r="B23" s="369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348"/>
      <c r="B27" s="349"/>
      <c r="C27" s="350"/>
      <c r="D27" s="351"/>
      <c r="E27" s="350"/>
      <c r="F27" s="363"/>
      <c r="G27" s="364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354">
        <v>0</v>
      </c>
      <c r="G30" s="355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354">
        <f>PRODUCT(F30,C31/100)</f>
        <v>0</v>
      </c>
      <c r="G31" s="355"/>
    </row>
    <row r="32" spans="1:7" ht="12.75">
      <c r="A32" s="95" t="s">
        <v>11</v>
      </c>
      <c r="B32" s="96"/>
      <c r="C32" s="97"/>
      <c r="D32" s="96" t="s">
        <v>42</v>
      </c>
      <c r="E32" s="98"/>
      <c r="F32" s="354">
        <v>0</v>
      </c>
      <c r="G32" s="355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354">
        <f>PRODUCT(F32,C33/100)</f>
        <v>0</v>
      </c>
      <c r="G33" s="355"/>
    </row>
    <row r="34" spans="1:7" ht="12.75" hidden="1">
      <c r="A34" s="95" t="s">
        <v>47</v>
      </c>
      <c r="B34" s="96"/>
      <c r="C34" s="127"/>
      <c r="D34" s="96"/>
      <c r="E34" s="98"/>
      <c r="F34" s="354">
        <v>0</v>
      </c>
      <c r="G34" s="355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352">
        <f>SUM(F30:G34)</f>
        <v>0</v>
      </c>
      <c r="G35" s="353"/>
      <c r="J35" s="117"/>
      <c r="K35" s="117"/>
    </row>
    <row r="36" ht="16.5" customHeight="1">
      <c r="A36" s="102" t="s">
        <v>44</v>
      </c>
    </row>
    <row r="37" spans="2:8" ht="12.75">
      <c r="B37" s="346"/>
      <c r="C37" s="346"/>
      <c r="D37" s="346"/>
      <c r="E37" s="346"/>
      <c r="F37" s="346"/>
      <c r="G37" s="346"/>
      <c r="H37" s="46" t="s">
        <v>1</v>
      </c>
    </row>
    <row r="38" spans="1:8" ht="14.25" customHeight="1">
      <c r="A38" s="102"/>
      <c r="B38" s="346"/>
      <c r="C38" s="346"/>
      <c r="D38" s="346"/>
      <c r="E38" s="346"/>
      <c r="F38" s="346"/>
      <c r="G38" s="346"/>
      <c r="H38" s="46" t="s">
        <v>1</v>
      </c>
    </row>
    <row r="39" spans="1:8" ht="12.75" customHeight="1">
      <c r="A39" s="103"/>
      <c r="B39" s="346"/>
      <c r="C39" s="346"/>
      <c r="D39" s="346"/>
      <c r="E39" s="346"/>
      <c r="F39" s="346"/>
      <c r="G39" s="346"/>
      <c r="H39" s="46" t="s">
        <v>1</v>
      </c>
    </row>
    <row r="40" spans="1:8" ht="12.75">
      <c r="A40" s="103"/>
      <c r="B40" s="346"/>
      <c r="C40" s="346"/>
      <c r="D40" s="346"/>
      <c r="E40" s="346"/>
      <c r="F40" s="346"/>
      <c r="G40" s="346"/>
      <c r="H40" s="46" t="s">
        <v>1</v>
      </c>
    </row>
    <row r="41" spans="1:8" ht="12.75">
      <c r="A41" s="103"/>
      <c r="B41" s="346"/>
      <c r="C41" s="346"/>
      <c r="D41" s="346"/>
      <c r="E41" s="346"/>
      <c r="F41" s="346"/>
      <c r="G41" s="346"/>
      <c r="H41" s="46" t="s">
        <v>1</v>
      </c>
    </row>
    <row r="42" spans="1:8" ht="12.75">
      <c r="A42" s="103"/>
      <c r="B42" s="346"/>
      <c r="C42" s="346"/>
      <c r="D42" s="346"/>
      <c r="E42" s="346"/>
      <c r="F42" s="346"/>
      <c r="G42" s="346"/>
      <c r="H42" s="46" t="s">
        <v>1</v>
      </c>
    </row>
    <row r="43" spans="1:8" ht="12.75">
      <c r="A43" s="103"/>
      <c r="B43" s="346"/>
      <c r="C43" s="346"/>
      <c r="D43" s="346"/>
      <c r="E43" s="346"/>
      <c r="F43" s="346"/>
      <c r="G43" s="346"/>
      <c r="H43" s="46" t="s">
        <v>1</v>
      </c>
    </row>
    <row r="44" spans="1:8" ht="12.75">
      <c r="A44" s="103"/>
      <c r="B44" s="346"/>
      <c r="C44" s="346"/>
      <c r="D44" s="346"/>
      <c r="E44" s="346"/>
      <c r="F44" s="346"/>
      <c r="G44" s="346"/>
      <c r="H44" s="46" t="s">
        <v>1</v>
      </c>
    </row>
    <row r="45" spans="1:8" ht="14.25" customHeight="1">
      <c r="A45" s="103"/>
      <c r="B45" s="347"/>
      <c r="C45" s="347"/>
      <c r="D45" s="347"/>
      <c r="E45" s="347"/>
      <c r="F45" s="347"/>
      <c r="G45" s="347"/>
      <c r="H45" s="46" t="s">
        <v>1</v>
      </c>
    </row>
    <row r="46" spans="2:7" ht="12.75">
      <c r="B46" s="347"/>
      <c r="C46" s="347"/>
      <c r="D46" s="347"/>
      <c r="E46" s="347"/>
      <c r="F46" s="347"/>
      <c r="G46" s="347"/>
    </row>
    <row r="47" spans="2:7" ht="12.75">
      <c r="B47" s="347"/>
      <c r="C47" s="347"/>
      <c r="D47" s="347"/>
      <c r="E47" s="347"/>
      <c r="F47" s="347"/>
      <c r="G47" s="347"/>
    </row>
    <row r="48" spans="2:7" ht="12.75">
      <c r="B48" s="347"/>
      <c r="C48" s="347"/>
      <c r="D48" s="347"/>
      <c r="E48" s="347"/>
      <c r="F48" s="347"/>
      <c r="G48" s="347"/>
    </row>
    <row r="49" spans="2:7" ht="12.75">
      <c r="B49" s="347"/>
      <c r="C49" s="347"/>
      <c r="D49" s="347"/>
      <c r="E49" s="347"/>
      <c r="F49" s="347"/>
      <c r="G49" s="347"/>
    </row>
    <row r="50" spans="2:7" ht="12.75">
      <c r="B50" s="347"/>
      <c r="C50" s="347"/>
      <c r="D50" s="347"/>
      <c r="E50" s="347"/>
      <c r="F50" s="347"/>
      <c r="G50" s="347"/>
    </row>
    <row r="51" spans="2:7" ht="12.75">
      <c r="B51" s="362"/>
      <c r="C51" s="362"/>
      <c r="D51" s="362"/>
      <c r="E51" s="362"/>
      <c r="F51" s="362"/>
      <c r="G51" s="362"/>
    </row>
    <row r="52" spans="2:7" ht="12.75">
      <c r="B52" s="362"/>
      <c r="C52" s="362"/>
      <c r="D52" s="362"/>
      <c r="E52" s="362"/>
      <c r="F52" s="362"/>
      <c r="G52" s="362"/>
    </row>
    <row r="53" spans="2:7" ht="12.75">
      <c r="B53" s="362"/>
      <c r="C53" s="362"/>
      <c r="D53" s="362"/>
      <c r="E53" s="362"/>
      <c r="F53" s="362"/>
      <c r="G53" s="362"/>
    </row>
  </sheetData>
  <sheetProtection/>
  <mergeCells count="28">
    <mergeCell ref="C7:E7"/>
    <mergeCell ref="C8:E8"/>
    <mergeCell ref="C9:E9"/>
    <mergeCell ref="C10:E10"/>
    <mergeCell ref="D15:E15"/>
    <mergeCell ref="D16:E16"/>
    <mergeCell ref="D17:E17"/>
    <mergeCell ref="D18:E18"/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76" customWidth="1"/>
    <col min="2" max="2" width="14.375" style="176" customWidth="1"/>
    <col min="3" max="3" width="38.25390625" style="200" customWidth="1"/>
    <col min="4" max="4" width="4.625" style="176" customWidth="1"/>
    <col min="5" max="5" width="10.625" style="176" customWidth="1"/>
    <col min="6" max="6" width="9.875" style="176" customWidth="1"/>
    <col min="7" max="7" width="12.75390625" style="176" customWidth="1"/>
    <col min="8" max="16384" width="9.125" style="176" customWidth="1"/>
  </cols>
  <sheetData>
    <row r="1" spans="1:7" ht="16.5" thickBot="1">
      <c r="A1" s="377" t="s">
        <v>71</v>
      </c>
      <c r="B1" s="377"/>
      <c r="C1" s="378"/>
      <c r="D1" s="377"/>
      <c r="E1" s="377"/>
      <c r="F1" s="377"/>
      <c r="G1" s="377"/>
    </row>
    <row r="2" spans="1:7" ht="13.5" thickTop="1">
      <c r="A2" s="177" t="s">
        <v>72</v>
      </c>
      <c r="B2" s="178"/>
      <c r="C2" s="379"/>
      <c r="D2" s="379"/>
      <c r="E2" s="379"/>
      <c r="F2" s="379"/>
      <c r="G2" s="380"/>
    </row>
    <row r="3" spans="1:7" ht="12.75">
      <c r="A3" s="179" t="s">
        <v>73</v>
      </c>
      <c r="B3" s="180"/>
      <c r="C3" s="381"/>
      <c r="D3" s="381"/>
      <c r="E3" s="381"/>
      <c r="F3" s="381"/>
      <c r="G3" s="382"/>
    </row>
    <row r="4" spans="1:7" ht="13.5" thickBot="1">
      <c r="A4" s="181" t="s">
        <v>74</v>
      </c>
      <c r="B4" s="182"/>
      <c r="C4" s="383"/>
      <c r="D4" s="383"/>
      <c r="E4" s="383"/>
      <c r="F4" s="383"/>
      <c r="G4" s="384"/>
    </row>
    <row r="5" spans="2:4" ht="14.25" thickBot="1" thickTop="1">
      <c r="B5" s="183"/>
      <c r="C5" s="184"/>
      <c r="D5" s="185"/>
    </row>
    <row r="6" spans="1:7" ht="13.5" thickBot="1">
      <c r="A6" s="186" t="s">
        <v>75</v>
      </c>
      <c r="B6" s="187" t="s">
        <v>76</v>
      </c>
      <c r="C6" s="188" t="s">
        <v>77</v>
      </c>
      <c r="D6" s="189" t="s">
        <v>78</v>
      </c>
      <c r="E6" s="190" t="s">
        <v>79</v>
      </c>
      <c r="F6" s="191" t="s">
        <v>80</v>
      </c>
      <c r="G6" s="192" t="s">
        <v>81</v>
      </c>
    </row>
    <row r="7" spans="1:7" ht="14.25" thickBot="1" thickTop="1">
      <c r="A7" s="193"/>
      <c r="B7" s="194"/>
      <c r="C7" s="195"/>
      <c r="D7" s="196"/>
      <c r="E7" s="197"/>
      <c r="F7" s="198"/>
      <c r="G7" s="19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F35" sqref="F35:G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32"/>
      <c r="I1" s="233"/>
      <c r="J1" s="233"/>
      <c r="K1" s="234"/>
      <c r="L1" s="235"/>
      <c r="M1" s="235"/>
      <c r="N1" s="235"/>
      <c r="O1" s="235"/>
      <c r="P1" s="235"/>
      <c r="Q1" s="235"/>
    </row>
    <row r="2" spans="1:17" ht="12.75">
      <c r="A2" s="111" t="s">
        <v>15</v>
      </c>
      <c r="B2" s="112"/>
      <c r="C2" s="228" t="s">
        <v>92</v>
      </c>
      <c r="D2" s="386" t="s">
        <v>93</v>
      </c>
      <c r="E2" s="361"/>
      <c r="F2" s="56" t="s">
        <v>17</v>
      </c>
      <c r="G2" s="313" t="s">
        <v>162</v>
      </c>
      <c r="H2" s="236"/>
      <c r="I2" s="237"/>
      <c r="J2" s="238" t="s">
        <v>93</v>
      </c>
      <c r="K2" s="234"/>
      <c r="L2" s="235"/>
      <c r="M2" s="235"/>
      <c r="N2" s="235"/>
      <c r="O2" s="235"/>
      <c r="P2" s="235"/>
      <c r="Q2" s="235"/>
    </row>
    <row r="3" spans="1:17" ht="12.75" hidden="1">
      <c r="A3" s="51"/>
      <c r="B3" s="52"/>
      <c r="C3" s="53"/>
      <c r="D3" s="53"/>
      <c r="E3" s="52"/>
      <c r="F3" s="54"/>
      <c r="G3" s="55"/>
      <c r="H3" s="236"/>
      <c r="I3" s="239"/>
      <c r="J3" s="240"/>
      <c r="K3" s="234"/>
      <c r="L3" s="235"/>
      <c r="M3" s="235"/>
      <c r="N3" s="235"/>
      <c r="O3" s="235"/>
      <c r="P3" s="235"/>
      <c r="Q3" s="235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36"/>
      <c r="I4" s="239"/>
      <c r="J4" s="240"/>
      <c r="K4" s="234"/>
      <c r="L4" s="235"/>
      <c r="M4" s="235"/>
      <c r="N4" s="235"/>
      <c r="O4" s="235"/>
      <c r="P4" s="235"/>
      <c r="Q4" s="235"/>
    </row>
    <row r="5" spans="1:17" ht="12.75">
      <c r="A5" s="63" t="s">
        <v>92</v>
      </c>
      <c r="B5" s="64"/>
      <c r="C5" s="387" t="s">
        <v>93</v>
      </c>
      <c r="D5" s="371"/>
      <c r="E5" s="372"/>
      <c r="F5" s="54" t="s">
        <v>21</v>
      </c>
      <c r="G5" s="314" t="s">
        <v>163</v>
      </c>
      <c r="H5" s="241"/>
      <c r="I5" s="242"/>
      <c r="J5" s="240"/>
      <c r="K5" s="243" t="s">
        <v>93</v>
      </c>
      <c r="L5" s="235"/>
      <c r="M5" s="235"/>
      <c r="N5" s="235"/>
      <c r="O5" s="235"/>
      <c r="P5" s="235"/>
      <c r="Q5" s="235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44"/>
      <c r="I6" s="242"/>
      <c r="J6" s="240"/>
      <c r="K6" s="234"/>
      <c r="L6" s="235"/>
      <c r="M6" s="235"/>
      <c r="N6" s="235"/>
      <c r="O6" s="235"/>
      <c r="P6" s="235"/>
      <c r="Q6" s="235"/>
    </row>
    <row r="7" spans="1:17" ht="25.5">
      <c r="A7" s="63" t="s">
        <v>82</v>
      </c>
      <c r="B7" s="69"/>
      <c r="C7" s="388" t="s">
        <v>83</v>
      </c>
      <c r="D7" s="375"/>
      <c r="E7" s="376"/>
      <c r="F7" s="70" t="s">
        <v>25</v>
      </c>
      <c r="G7" s="67">
        <v>0</v>
      </c>
      <c r="H7" s="245"/>
      <c r="I7" s="246"/>
      <c r="J7" s="240"/>
      <c r="K7" s="243" t="s">
        <v>83</v>
      </c>
      <c r="L7" s="235"/>
      <c r="M7" s="235"/>
      <c r="N7" s="235"/>
      <c r="O7" s="235"/>
      <c r="P7" s="235"/>
      <c r="Q7" s="235"/>
    </row>
    <row r="8" spans="1:17" ht="12.75" customHeight="1">
      <c r="A8" s="71" t="s">
        <v>26</v>
      </c>
      <c r="B8" s="54"/>
      <c r="C8" s="385" t="s">
        <v>153</v>
      </c>
      <c r="D8" s="345"/>
      <c r="E8" s="365"/>
      <c r="F8" s="72" t="s">
        <v>27</v>
      </c>
      <c r="G8" s="55"/>
      <c r="H8" s="247"/>
      <c r="I8" s="248"/>
      <c r="J8" s="233"/>
      <c r="K8" s="234"/>
      <c r="L8" s="235"/>
      <c r="M8" s="235"/>
      <c r="N8" s="235"/>
      <c r="O8" s="235"/>
      <c r="P8" s="235"/>
      <c r="Q8" s="235"/>
    </row>
    <row r="9" spans="1:17" ht="12.75" customHeight="1">
      <c r="A9" s="71"/>
      <c r="B9" s="54"/>
      <c r="C9" s="345"/>
      <c r="D9" s="345"/>
      <c r="E9" s="365"/>
      <c r="F9" s="47"/>
      <c r="G9" s="75"/>
      <c r="H9" s="249"/>
      <c r="I9" s="233"/>
      <c r="J9" s="233"/>
      <c r="K9" s="234"/>
      <c r="L9" s="235"/>
      <c r="M9" s="235"/>
      <c r="N9" s="235"/>
      <c r="O9" s="235"/>
      <c r="P9" s="235"/>
      <c r="Q9" s="235"/>
    </row>
    <row r="10" spans="1:17" ht="12.75" customHeight="1">
      <c r="A10" s="71" t="s">
        <v>28</v>
      </c>
      <c r="B10" s="54"/>
      <c r="C10" s="385" t="s">
        <v>84</v>
      </c>
      <c r="D10" s="345"/>
      <c r="E10" s="345"/>
      <c r="F10" s="76"/>
      <c r="G10" s="75"/>
      <c r="H10" s="250"/>
      <c r="I10" s="233"/>
      <c r="J10" s="251"/>
      <c r="K10" s="234"/>
      <c r="L10" s="235"/>
      <c r="M10" s="235"/>
      <c r="N10" s="235"/>
      <c r="O10" s="235"/>
      <c r="P10" s="235"/>
      <c r="Q10" s="235"/>
    </row>
    <row r="11" spans="1:17" ht="13.5" customHeight="1">
      <c r="A11" s="71" t="s">
        <v>29</v>
      </c>
      <c r="B11" s="54"/>
      <c r="C11" s="345"/>
      <c r="D11" s="345"/>
      <c r="E11" s="345"/>
      <c r="F11" s="78" t="s">
        <v>30</v>
      </c>
      <c r="G11" s="79"/>
      <c r="H11" s="249"/>
      <c r="I11" s="233"/>
      <c r="J11" s="233"/>
      <c r="K11" s="234"/>
      <c r="L11" s="235"/>
      <c r="M11" s="235"/>
      <c r="N11" s="235"/>
      <c r="O11" s="235"/>
      <c r="P11" s="235"/>
      <c r="Q11" s="235"/>
    </row>
    <row r="12" spans="1:17" ht="12.75" customHeight="1">
      <c r="A12" s="81" t="s">
        <v>31</v>
      </c>
      <c r="B12" s="62"/>
      <c r="C12" s="389" t="s">
        <v>152</v>
      </c>
      <c r="D12" s="366"/>
      <c r="E12" s="367"/>
      <c r="F12" s="82" t="s">
        <v>32</v>
      </c>
      <c r="G12" s="83"/>
      <c r="H12" s="249"/>
      <c r="I12" s="233"/>
      <c r="J12" s="233"/>
      <c r="K12" s="234"/>
      <c r="L12" s="235"/>
      <c r="M12" s="235"/>
      <c r="N12" s="235"/>
      <c r="O12" s="235"/>
      <c r="P12" s="235"/>
      <c r="Q12" s="235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49"/>
      <c r="I13" s="233"/>
      <c r="J13" s="233"/>
      <c r="K13" s="234"/>
      <c r="L13" s="235"/>
      <c r="M13" s="235"/>
      <c r="N13" s="235"/>
      <c r="O13" s="235"/>
      <c r="P13" s="235"/>
      <c r="Q13" s="235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32"/>
      <c r="I14" s="233"/>
      <c r="J14" s="233"/>
      <c r="K14" s="234"/>
      <c r="L14" s="235"/>
      <c r="M14" s="235"/>
      <c r="N14" s="235"/>
      <c r="O14" s="235"/>
      <c r="P14" s="235"/>
      <c r="Q14" s="235"/>
    </row>
    <row r="15" spans="1:17" ht="15.75" customHeight="1">
      <c r="A15" s="160"/>
      <c r="B15" s="229" t="s">
        <v>102</v>
      </c>
      <c r="C15" s="162"/>
      <c r="D15" s="373"/>
      <c r="E15" s="374"/>
      <c r="F15" s="163"/>
      <c r="G15" s="164">
        <v>0</v>
      </c>
      <c r="H15" s="232"/>
      <c r="I15" s="233"/>
      <c r="J15" s="233"/>
      <c r="K15" s="234"/>
      <c r="L15" s="235"/>
      <c r="M15" s="235"/>
      <c r="N15" s="235"/>
      <c r="O15" s="235"/>
      <c r="P15" s="235"/>
      <c r="Q15" s="235"/>
    </row>
    <row r="16" spans="1:17" ht="15.75" customHeight="1">
      <c r="A16" s="160"/>
      <c r="B16" s="230" t="s">
        <v>127</v>
      </c>
      <c r="C16" s="166"/>
      <c r="D16" s="358"/>
      <c r="E16" s="359"/>
      <c r="F16" s="168"/>
      <c r="G16" s="164">
        <v>0</v>
      </c>
      <c r="H16" s="232"/>
      <c r="I16" s="233"/>
      <c r="J16" s="233"/>
      <c r="K16" s="234"/>
      <c r="L16" s="235"/>
      <c r="M16" s="235"/>
      <c r="N16" s="235"/>
      <c r="O16" s="235"/>
      <c r="P16" s="235"/>
      <c r="Q16" s="235"/>
    </row>
    <row r="17" spans="1:17" ht="15.75" customHeight="1">
      <c r="A17" s="160"/>
      <c r="B17" s="230" t="s">
        <v>144</v>
      </c>
      <c r="C17" s="166"/>
      <c r="D17" s="358"/>
      <c r="E17" s="359"/>
      <c r="F17" s="168"/>
      <c r="G17" s="164">
        <v>0</v>
      </c>
      <c r="H17" s="232"/>
      <c r="I17" s="233"/>
      <c r="J17" s="233"/>
      <c r="K17" s="234"/>
      <c r="L17" s="235"/>
      <c r="M17" s="235"/>
      <c r="N17" s="235"/>
      <c r="O17" s="235"/>
      <c r="P17" s="235"/>
      <c r="Q17" s="235"/>
    </row>
    <row r="18" spans="1:17" ht="15.75" customHeight="1">
      <c r="A18" s="160"/>
      <c r="B18" s="231" t="s">
        <v>150</v>
      </c>
      <c r="C18" s="166"/>
      <c r="D18" s="358"/>
      <c r="E18" s="359"/>
      <c r="F18" s="168"/>
      <c r="G18" s="164">
        <v>0</v>
      </c>
      <c r="H18" s="232"/>
      <c r="I18" s="233"/>
      <c r="J18" s="233"/>
      <c r="K18" s="234"/>
      <c r="L18" s="235"/>
      <c r="M18" s="235"/>
      <c r="N18" s="235"/>
      <c r="O18" s="235"/>
      <c r="P18" s="235"/>
      <c r="Q18" s="235"/>
    </row>
    <row r="19" spans="1:17" ht="15.75" customHeight="1">
      <c r="A19" s="160"/>
      <c r="B19" s="230" t="s">
        <v>151</v>
      </c>
      <c r="C19" s="166"/>
      <c r="D19" s="356"/>
      <c r="E19" s="357"/>
      <c r="F19" s="168"/>
      <c r="G19" s="164">
        <v>0</v>
      </c>
      <c r="H19" s="232"/>
      <c r="I19" s="233"/>
      <c r="J19" s="233"/>
      <c r="K19" s="234"/>
      <c r="L19" s="235"/>
      <c r="M19" s="235"/>
      <c r="N19" s="235"/>
      <c r="O19" s="235"/>
      <c r="P19" s="235"/>
      <c r="Q19" s="235"/>
    </row>
    <row r="20" spans="1:17" ht="15.75" customHeight="1">
      <c r="A20" s="160"/>
      <c r="B20" s="165" t="s">
        <v>68</v>
      </c>
      <c r="C20" s="166"/>
      <c r="D20" s="358"/>
      <c r="E20" s="359"/>
      <c r="F20" s="168"/>
      <c r="G20" s="164">
        <f>SUM(G15:G19)</f>
        <v>0</v>
      </c>
      <c r="H20" s="232"/>
      <c r="I20" s="233"/>
      <c r="J20" s="233"/>
      <c r="K20" s="234"/>
      <c r="L20" s="235"/>
      <c r="M20" s="235"/>
      <c r="N20" s="235"/>
      <c r="O20" s="235"/>
      <c r="P20" s="235"/>
      <c r="Q20" s="235"/>
    </row>
    <row r="21" spans="1:17" ht="3" customHeight="1">
      <c r="A21" s="160"/>
      <c r="B21" s="165"/>
      <c r="C21" s="166"/>
      <c r="D21" s="167"/>
      <c r="E21" s="170"/>
      <c r="F21" s="168"/>
      <c r="G21" s="164"/>
      <c r="H21" s="232"/>
      <c r="I21" s="233"/>
      <c r="J21" s="233"/>
      <c r="K21" s="234"/>
      <c r="L21" s="235"/>
      <c r="M21" s="235"/>
      <c r="N21" s="235"/>
      <c r="O21" s="235"/>
      <c r="P21" s="235"/>
      <c r="Q21" s="235"/>
    </row>
    <row r="22" spans="1:17" ht="3" customHeight="1">
      <c r="A22" s="160"/>
      <c r="B22" s="165"/>
      <c r="C22" s="166"/>
      <c r="D22" s="167"/>
      <c r="E22" s="170"/>
      <c r="F22" s="168"/>
      <c r="G22" s="164"/>
      <c r="H22" s="232"/>
      <c r="I22" s="233"/>
      <c r="J22" s="233"/>
      <c r="K22" s="234"/>
      <c r="L22" s="235"/>
      <c r="M22" s="235"/>
      <c r="N22" s="235"/>
      <c r="O22" s="235"/>
      <c r="P22" s="235"/>
      <c r="Q22" s="235"/>
    </row>
    <row r="23" spans="1:17" ht="3" customHeight="1" thickBot="1">
      <c r="A23" s="368"/>
      <c r="B23" s="369"/>
      <c r="C23" s="171"/>
      <c r="D23" s="172"/>
      <c r="E23" s="173"/>
      <c r="F23" s="174"/>
      <c r="G23" s="175"/>
      <c r="H23" s="232"/>
      <c r="I23" s="233"/>
      <c r="J23" s="233"/>
      <c r="K23" s="234"/>
      <c r="L23" s="235"/>
      <c r="M23" s="235"/>
      <c r="N23" s="235"/>
      <c r="O23" s="235"/>
      <c r="P23" s="235"/>
      <c r="Q23" s="235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32"/>
      <c r="I24" s="233"/>
      <c r="J24" s="233"/>
      <c r="K24" s="234"/>
      <c r="L24" s="235"/>
      <c r="M24" s="235"/>
      <c r="N24" s="235"/>
      <c r="O24" s="235"/>
      <c r="P24" s="235"/>
      <c r="Q24" s="235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32"/>
      <c r="I25" s="233"/>
      <c r="J25" s="233"/>
      <c r="K25" s="234"/>
      <c r="L25" s="235"/>
      <c r="M25" s="235"/>
      <c r="N25" s="235"/>
      <c r="O25" s="235"/>
      <c r="P25" s="235"/>
      <c r="Q25" s="235"/>
    </row>
    <row r="26" spans="1:17" ht="2.25" customHeight="1">
      <c r="A26" s="85"/>
      <c r="B26" s="47"/>
      <c r="C26" s="91"/>
      <c r="D26" s="47"/>
      <c r="E26" s="47"/>
      <c r="F26" s="92"/>
      <c r="G26" s="93"/>
      <c r="H26" s="232"/>
      <c r="I26" s="233"/>
      <c r="J26" s="233"/>
      <c r="K26" s="234"/>
      <c r="L26" s="235"/>
      <c r="M26" s="235"/>
      <c r="N26" s="235"/>
      <c r="O26" s="235"/>
      <c r="P26" s="235"/>
      <c r="Q26" s="235"/>
    </row>
    <row r="27" spans="1:17" ht="34.5" customHeight="1">
      <c r="A27" s="348" t="s">
        <v>154</v>
      </c>
      <c r="B27" s="349"/>
      <c r="C27" s="350"/>
      <c r="D27" s="351" t="s">
        <v>154</v>
      </c>
      <c r="E27" s="350"/>
      <c r="F27" s="363" t="s">
        <v>154</v>
      </c>
      <c r="G27" s="364"/>
      <c r="H27" s="232"/>
      <c r="I27" s="233"/>
      <c r="J27" s="233"/>
      <c r="K27" s="234"/>
      <c r="L27" s="235"/>
      <c r="M27" s="235"/>
      <c r="N27" s="235"/>
      <c r="O27" s="235"/>
      <c r="P27" s="235"/>
      <c r="Q27" s="235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32"/>
      <c r="I28" s="233"/>
      <c r="J28" s="233"/>
      <c r="K28" s="234"/>
      <c r="L28" s="235"/>
      <c r="M28" s="235"/>
      <c r="N28" s="235"/>
      <c r="O28" s="235"/>
      <c r="P28" s="235"/>
      <c r="Q28" s="235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32"/>
      <c r="I29" s="233"/>
      <c r="J29" s="233"/>
      <c r="K29" s="234"/>
      <c r="L29" s="235"/>
      <c r="M29" s="235"/>
      <c r="N29" s="235"/>
      <c r="O29" s="235"/>
      <c r="P29" s="235"/>
      <c r="Q29" s="235"/>
    </row>
    <row r="30" spans="1:17" ht="12.75" customHeight="1">
      <c r="A30" s="95" t="s">
        <v>11</v>
      </c>
      <c r="B30" s="96"/>
      <c r="C30" s="97">
        <v>15</v>
      </c>
      <c r="D30" s="96" t="s">
        <v>40</v>
      </c>
      <c r="E30" s="98"/>
      <c r="F30" s="354">
        <v>0</v>
      </c>
      <c r="G30" s="355"/>
      <c r="H30" s="232"/>
      <c r="I30" s="233"/>
      <c r="J30" s="233"/>
      <c r="K30" s="234"/>
      <c r="L30" s="235"/>
      <c r="M30" s="235"/>
      <c r="N30" s="235"/>
      <c r="O30" s="235"/>
      <c r="P30" s="235"/>
      <c r="Q30" s="235"/>
    </row>
    <row r="31" spans="1:10" ht="12.75" customHeight="1">
      <c r="A31" s="95" t="s">
        <v>41</v>
      </c>
      <c r="B31" s="96"/>
      <c r="C31" s="97">
        <f>C30</f>
        <v>15</v>
      </c>
      <c r="D31" s="96" t="s">
        <v>42</v>
      </c>
      <c r="E31" s="98"/>
      <c r="F31" s="354">
        <v>0</v>
      </c>
      <c r="G31" s="355"/>
      <c r="H31" s="46"/>
      <c r="I31" s="46"/>
      <c r="J31" s="114"/>
    </row>
    <row r="32" spans="1:10" ht="12.75" customHeight="1">
      <c r="A32" s="95" t="s">
        <v>11</v>
      </c>
      <c r="B32" s="96"/>
      <c r="C32" s="97">
        <v>21</v>
      </c>
      <c r="D32" s="96" t="s">
        <v>42</v>
      </c>
      <c r="E32" s="98"/>
      <c r="F32" s="354">
        <v>0</v>
      </c>
      <c r="G32" s="35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21</v>
      </c>
      <c r="D33" s="96" t="s">
        <v>42</v>
      </c>
      <c r="E33" s="84"/>
      <c r="F33" s="354">
        <v>0</v>
      </c>
      <c r="G33" s="35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54">
        <v>0</v>
      </c>
      <c r="G34" s="35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52">
        <f>SUM(F30:G34)</f>
        <v>0</v>
      </c>
      <c r="G35" s="35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46"/>
      <c r="C37" s="346"/>
      <c r="D37" s="346"/>
      <c r="E37" s="346"/>
      <c r="F37" s="346"/>
      <c r="G37" s="346"/>
      <c r="H37" s="46" t="s">
        <v>1</v>
      </c>
      <c r="I37" s="46"/>
      <c r="J37" s="114"/>
    </row>
    <row r="38" spans="1:10" ht="14.25" customHeight="1">
      <c r="A38" s="102"/>
      <c r="B38" s="346"/>
      <c r="C38" s="346"/>
      <c r="D38" s="346"/>
      <c r="E38" s="346"/>
      <c r="F38" s="346"/>
      <c r="G38" s="346"/>
      <c r="H38" s="46" t="s">
        <v>1</v>
      </c>
      <c r="I38" s="46"/>
      <c r="J38" s="114"/>
    </row>
    <row r="39" spans="1:10" ht="12.75" customHeight="1">
      <c r="A39" s="103"/>
      <c r="B39" s="346"/>
      <c r="C39" s="346"/>
      <c r="D39" s="346"/>
      <c r="E39" s="346"/>
      <c r="F39" s="346"/>
      <c r="G39" s="346"/>
      <c r="H39" s="46" t="s">
        <v>1</v>
      </c>
      <c r="I39" s="46"/>
      <c r="J39" s="114"/>
    </row>
    <row r="40" spans="1:10" ht="12.75" customHeight="1">
      <c r="A40" s="103"/>
      <c r="B40" s="346"/>
      <c r="C40" s="346"/>
      <c r="D40" s="346"/>
      <c r="E40" s="346"/>
      <c r="F40" s="346"/>
      <c r="G40" s="346"/>
      <c r="H40" s="46" t="s">
        <v>1</v>
      </c>
      <c r="I40" s="46"/>
      <c r="J40" s="114"/>
    </row>
    <row r="41" spans="1:10" ht="12.75" customHeight="1">
      <c r="A41" s="103"/>
      <c r="B41" s="346"/>
      <c r="C41" s="346"/>
      <c r="D41" s="346"/>
      <c r="E41" s="346"/>
      <c r="F41" s="346"/>
      <c r="G41" s="346"/>
      <c r="H41" s="46" t="s">
        <v>1</v>
      </c>
      <c r="I41" s="46"/>
      <c r="J41" s="114"/>
    </row>
    <row r="42" spans="1:10" ht="12.75" customHeight="1">
      <c r="A42" s="103"/>
      <c r="B42" s="346"/>
      <c r="C42" s="346"/>
      <c r="D42" s="346"/>
      <c r="E42" s="346"/>
      <c r="F42" s="346"/>
      <c r="G42" s="346"/>
      <c r="H42" s="46" t="s">
        <v>1</v>
      </c>
      <c r="I42" s="46"/>
      <c r="J42" s="114"/>
    </row>
    <row r="43" spans="1:10" ht="12.75" customHeight="1">
      <c r="A43" s="103"/>
      <c r="B43" s="346"/>
      <c r="C43" s="346"/>
      <c r="D43" s="346"/>
      <c r="E43" s="346"/>
      <c r="F43" s="346"/>
      <c r="G43" s="346"/>
      <c r="H43" s="46" t="s">
        <v>1</v>
      </c>
      <c r="I43" s="46"/>
      <c r="J43" s="114"/>
    </row>
    <row r="44" spans="1:10" ht="12.75" customHeight="1">
      <c r="A44" s="103"/>
      <c r="B44" s="346"/>
      <c r="C44" s="346"/>
      <c r="D44" s="346"/>
      <c r="E44" s="346"/>
      <c r="F44" s="346"/>
      <c r="G44" s="346"/>
      <c r="H44" s="46" t="s">
        <v>1</v>
      </c>
      <c r="I44" s="46"/>
      <c r="J44" s="114"/>
    </row>
    <row r="45" spans="1:10" ht="14.25" customHeight="1">
      <c r="A45" s="103"/>
      <c r="B45" s="347"/>
      <c r="C45" s="347"/>
      <c r="D45" s="347"/>
      <c r="E45" s="347"/>
      <c r="F45" s="347"/>
      <c r="G45" s="347"/>
      <c r="H45" s="46" t="s">
        <v>1</v>
      </c>
      <c r="I45" s="46"/>
      <c r="J45" s="114"/>
    </row>
    <row r="46" spans="1:10" ht="12.75" customHeight="1">
      <c r="A46" s="46"/>
      <c r="B46" s="347"/>
      <c r="C46" s="347"/>
      <c r="D46" s="347"/>
      <c r="E46" s="347"/>
      <c r="F46" s="347"/>
      <c r="G46" s="347"/>
      <c r="H46" s="46"/>
      <c r="I46" s="46"/>
      <c r="J46" s="114"/>
    </row>
    <row r="47" spans="1:10" ht="12.75" customHeight="1">
      <c r="A47" s="46"/>
      <c r="B47" s="347"/>
      <c r="C47" s="347"/>
      <c r="D47" s="347"/>
      <c r="E47" s="347"/>
      <c r="F47" s="347"/>
      <c r="G47" s="347"/>
      <c r="H47" s="46"/>
      <c r="I47" s="46"/>
      <c r="J47" s="114"/>
    </row>
    <row r="48" spans="1:10" ht="12.75" customHeight="1">
      <c r="A48" s="46"/>
      <c r="B48" s="347"/>
      <c r="C48" s="347"/>
      <c r="D48" s="347"/>
      <c r="E48" s="347"/>
      <c r="F48" s="347"/>
      <c r="G48" s="347"/>
      <c r="H48" s="46"/>
      <c r="I48" s="46"/>
      <c r="J48" s="114"/>
    </row>
    <row r="49" spans="1:10" ht="12.75" customHeight="1">
      <c r="A49" s="46"/>
      <c r="B49" s="347"/>
      <c r="C49" s="347"/>
      <c r="D49" s="347"/>
      <c r="E49" s="347"/>
      <c r="F49" s="347"/>
      <c r="G49" s="347"/>
      <c r="H49" s="46"/>
      <c r="I49" s="46"/>
      <c r="J49" s="114"/>
    </row>
    <row r="50" spans="1:10" ht="12.75" customHeight="1">
      <c r="A50" s="46"/>
      <c r="B50" s="347"/>
      <c r="C50" s="347"/>
      <c r="D50" s="347"/>
      <c r="E50" s="347"/>
      <c r="F50" s="347"/>
      <c r="G50" s="347"/>
      <c r="H50" s="46"/>
      <c r="I50" s="46"/>
      <c r="J50" s="114"/>
    </row>
  </sheetData>
  <sheetProtection/>
  <mergeCells count="25">
    <mergeCell ref="F27:G2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C9:E9"/>
    <mergeCell ref="C11:E11"/>
    <mergeCell ref="C12:E12"/>
    <mergeCell ref="D15:E15"/>
    <mergeCell ref="D2:E2"/>
    <mergeCell ref="C5:E5"/>
    <mergeCell ref="C7:E7"/>
    <mergeCell ref="C8:E8"/>
    <mergeCell ref="D18:E18"/>
    <mergeCell ref="D19:E19"/>
    <mergeCell ref="D20:E20"/>
    <mergeCell ref="C10:E10"/>
    <mergeCell ref="D16:E16"/>
    <mergeCell ref="D17:E1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5.875" style="253" customWidth="1"/>
    <col min="2" max="2" width="6.125" style="253" customWidth="1"/>
    <col min="3" max="3" width="11.375" style="253" customWidth="1"/>
    <col min="4" max="4" width="15.875" style="253" customWidth="1"/>
    <col min="5" max="5" width="11.25390625" style="253" customWidth="1"/>
    <col min="6" max="6" width="10.875" style="253" customWidth="1"/>
    <col min="7" max="7" width="11.00390625" style="253" customWidth="1"/>
    <col min="8" max="8" width="11.125" style="253" customWidth="1"/>
    <col min="9" max="9" width="10.75390625" style="253" customWidth="1"/>
    <col min="10" max="16384" width="9.125" style="253" customWidth="1"/>
  </cols>
  <sheetData>
    <row r="1" spans="1:9" ht="12" thickTop="1">
      <c r="A1" s="254" t="s">
        <v>2</v>
      </c>
      <c r="B1" s="255"/>
      <c r="C1" s="254" t="s">
        <v>159</v>
      </c>
      <c r="D1" s="255"/>
      <c r="E1" s="255"/>
      <c r="F1" s="255"/>
      <c r="G1" s="254" t="s">
        <v>156</v>
      </c>
      <c r="H1" s="255">
        <v>1</v>
      </c>
      <c r="I1" s="256"/>
    </row>
    <row r="2" spans="1:9" ht="12" thickBot="1">
      <c r="A2" s="257" t="s">
        <v>155</v>
      </c>
      <c r="B2" s="258"/>
      <c r="C2" s="257" t="s">
        <v>164</v>
      </c>
      <c r="D2" s="258"/>
      <c r="E2" s="258"/>
      <c r="F2" s="258"/>
      <c r="G2" s="257" t="s">
        <v>93</v>
      </c>
      <c r="H2" s="258"/>
      <c r="I2" s="259"/>
    </row>
    <row r="3" ht="12" thickTop="1"/>
    <row r="4" spans="1:9" ht="18">
      <c r="A4" s="390" t="s">
        <v>157</v>
      </c>
      <c r="B4" s="390"/>
      <c r="C4" s="390"/>
      <c r="D4" s="390"/>
      <c r="E4" s="390"/>
      <c r="F4" s="390"/>
      <c r="G4" s="390"/>
      <c r="H4" s="390"/>
      <c r="I4" s="390"/>
    </row>
    <row r="5" ht="12" thickBot="1"/>
    <row r="6" spans="1:9" ht="11.25">
      <c r="A6" s="269" t="s">
        <v>158</v>
      </c>
      <c r="B6" s="262"/>
      <c r="C6" s="261"/>
      <c r="D6" s="261"/>
      <c r="E6" s="263"/>
      <c r="F6" s="264" t="s">
        <v>99</v>
      </c>
      <c r="G6" s="264"/>
      <c r="H6" s="264"/>
      <c r="I6" s="271" t="s">
        <v>68</v>
      </c>
    </row>
    <row r="7" spans="1:9" ht="11.25">
      <c r="A7" s="270" t="s">
        <v>100</v>
      </c>
      <c r="B7" s="265" t="s">
        <v>101</v>
      </c>
      <c r="C7" s="266"/>
      <c r="D7" s="266"/>
      <c r="E7" s="267"/>
      <c r="F7" s="268" t="s">
        <v>102</v>
      </c>
      <c r="G7" s="268"/>
      <c r="H7" s="268"/>
      <c r="I7" s="272">
        <v>0</v>
      </c>
    </row>
    <row r="8" spans="1:9" ht="11.25">
      <c r="A8" s="270" t="s">
        <v>103</v>
      </c>
      <c r="B8" s="265" t="s">
        <v>104</v>
      </c>
      <c r="C8" s="266"/>
      <c r="D8" s="266"/>
      <c r="E8" s="267"/>
      <c r="F8" s="268" t="s">
        <v>102</v>
      </c>
      <c r="G8" s="268"/>
      <c r="H8" s="268"/>
      <c r="I8" s="272">
        <v>0</v>
      </c>
    </row>
    <row r="9" spans="1:9" ht="11.25">
      <c r="A9" s="270" t="s">
        <v>107</v>
      </c>
      <c r="B9" s="265" t="s">
        <v>108</v>
      </c>
      <c r="C9" s="266"/>
      <c r="D9" s="266"/>
      <c r="E9" s="267"/>
      <c r="F9" s="268" t="s">
        <v>102</v>
      </c>
      <c r="G9" s="268"/>
      <c r="H9" s="268"/>
      <c r="I9" s="272">
        <v>0</v>
      </c>
    </row>
    <row r="10" spans="1:9" ht="11.25">
      <c r="A10" s="270" t="s">
        <v>109</v>
      </c>
      <c r="B10" s="265" t="s">
        <v>110</v>
      </c>
      <c r="C10" s="266"/>
      <c r="D10" s="266"/>
      <c r="E10" s="267"/>
      <c r="F10" s="268" t="s">
        <v>102</v>
      </c>
      <c r="G10" s="268"/>
      <c r="H10" s="268"/>
      <c r="I10" s="272">
        <v>0</v>
      </c>
    </row>
    <row r="11" spans="1:9" ht="11.25">
      <c r="A11" s="270" t="s">
        <v>111</v>
      </c>
      <c r="B11" s="265" t="s">
        <v>112</v>
      </c>
      <c r="C11" s="266"/>
      <c r="D11" s="266"/>
      <c r="E11" s="267"/>
      <c r="F11" s="268" t="s">
        <v>102</v>
      </c>
      <c r="G11" s="268"/>
      <c r="H11" s="268"/>
      <c r="I11" s="272">
        <v>0</v>
      </c>
    </row>
    <row r="12" spans="1:9" ht="11.25">
      <c r="A12" s="270" t="s">
        <v>113</v>
      </c>
      <c r="B12" s="265" t="s">
        <v>114</v>
      </c>
      <c r="C12" s="266"/>
      <c r="D12" s="266"/>
      <c r="E12" s="267"/>
      <c r="F12" s="268" t="s">
        <v>102</v>
      </c>
      <c r="G12" s="268"/>
      <c r="H12" s="268"/>
      <c r="I12" s="272">
        <v>0</v>
      </c>
    </row>
    <row r="13" spans="1:9" ht="11.25">
      <c r="A13" s="270" t="s">
        <v>115</v>
      </c>
      <c r="B13" s="265" t="s">
        <v>116</v>
      </c>
      <c r="C13" s="266"/>
      <c r="D13" s="266"/>
      <c r="E13" s="267"/>
      <c r="F13" s="268" t="s">
        <v>102</v>
      </c>
      <c r="G13" s="268"/>
      <c r="H13" s="268"/>
      <c r="I13" s="272">
        <v>0</v>
      </c>
    </row>
    <row r="14" spans="1:9" ht="11.25">
      <c r="A14" s="270" t="s">
        <v>117</v>
      </c>
      <c r="B14" s="265" t="s">
        <v>118</v>
      </c>
      <c r="C14" s="266"/>
      <c r="D14" s="266"/>
      <c r="E14" s="267"/>
      <c r="F14" s="268" t="s">
        <v>102</v>
      </c>
      <c r="G14" s="268"/>
      <c r="H14" s="268"/>
      <c r="I14" s="272">
        <v>0</v>
      </c>
    </row>
    <row r="15" spans="1:9" ht="11.25">
      <c r="A15" s="270" t="s">
        <v>119</v>
      </c>
      <c r="B15" s="265" t="s">
        <v>120</v>
      </c>
      <c r="C15" s="266"/>
      <c r="D15" s="266"/>
      <c r="E15" s="267"/>
      <c r="F15" s="268" t="s">
        <v>102</v>
      </c>
      <c r="G15" s="268"/>
      <c r="H15" s="268"/>
      <c r="I15" s="272">
        <v>0</v>
      </c>
    </row>
    <row r="16" spans="1:9" ht="11.25">
      <c r="A16" s="270" t="s">
        <v>121</v>
      </c>
      <c r="B16" s="265" t="s">
        <v>122</v>
      </c>
      <c r="C16" s="266"/>
      <c r="D16" s="266"/>
      <c r="E16" s="267"/>
      <c r="F16" s="268" t="s">
        <v>102</v>
      </c>
      <c r="G16" s="268"/>
      <c r="H16" s="268"/>
      <c r="I16" s="272">
        <v>0</v>
      </c>
    </row>
    <row r="17" spans="1:9" ht="11.25">
      <c r="A17" s="270" t="s">
        <v>123</v>
      </c>
      <c r="B17" s="265" t="s">
        <v>124</v>
      </c>
      <c r="C17" s="266"/>
      <c r="D17" s="266"/>
      <c r="E17" s="267"/>
      <c r="F17" s="268" t="s">
        <v>102</v>
      </c>
      <c r="G17" s="268"/>
      <c r="H17" s="268"/>
      <c r="I17" s="272">
        <v>0</v>
      </c>
    </row>
    <row r="18" spans="1:9" ht="11.25">
      <c r="A18" s="270" t="s">
        <v>125</v>
      </c>
      <c r="B18" s="265" t="s">
        <v>126</v>
      </c>
      <c r="C18" s="266"/>
      <c r="D18" s="266"/>
      <c r="E18" s="267"/>
      <c r="F18" s="268" t="s">
        <v>127</v>
      </c>
      <c r="G18" s="268"/>
      <c r="H18" s="268"/>
      <c r="I18" s="272">
        <v>0</v>
      </c>
    </row>
    <row r="19" spans="1:9" ht="11.25">
      <c r="A19" s="270" t="s">
        <v>128</v>
      </c>
      <c r="B19" s="265" t="s">
        <v>129</v>
      </c>
      <c r="C19" s="266"/>
      <c r="D19" s="266"/>
      <c r="E19" s="267"/>
      <c r="F19" s="268" t="s">
        <v>127</v>
      </c>
      <c r="G19" s="268"/>
      <c r="H19" s="268"/>
      <c r="I19" s="272">
        <v>0</v>
      </c>
    </row>
    <row r="20" spans="1:9" ht="11.25">
      <c r="A20" s="270" t="s">
        <v>130</v>
      </c>
      <c r="B20" s="265" t="s">
        <v>131</v>
      </c>
      <c r="C20" s="266"/>
      <c r="D20" s="266"/>
      <c r="E20" s="267"/>
      <c r="F20" s="268" t="s">
        <v>127</v>
      </c>
      <c r="G20" s="268"/>
      <c r="H20" s="268"/>
      <c r="I20" s="272">
        <v>0</v>
      </c>
    </row>
    <row r="21" spans="1:9" ht="11.25">
      <c r="A21" s="270" t="s">
        <v>132</v>
      </c>
      <c r="B21" s="265" t="s">
        <v>133</v>
      </c>
      <c r="C21" s="266"/>
      <c r="D21" s="266"/>
      <c r="E21" s="267"/>
      <c r="F21" s="268" t="s">
        <v>127</v>
      </c>
      <c r="G21" s="268"/>
      <c r="H21" s="268"/>
      <c r="I21" s="272">
        <v>0</v>
      </c>
    </row>
    <row r="22" spans="1:9" ht="11.25">
      <c r="A22" s="270" t="s">
        <v>134</v>
      </c>
      <c r="B22" s="265" t="s">
        <v>135</v>
      </c>
      <c r="C22" s="266"/>
      <c r="D22" s="266"/>
      <c r="E22" s="267"/>
      <c r="F22" s="268" t="s">
        <v>127</v>
      </c>
      <c r="G22" s="268"/>
      <c r="H22" s="268"/>
      <c r="I22" s="272">
        <v>0</v>
      </c>
    </row>
    <row r="23" spans="1:9" ht="11.25">
      <c r="A23" s="270" t="s">
        <v>138</v>
      </c>
      <c r="B23" s="265" t="s">
        <v>139</v>
      </c>
      <c r="C23" s="266"/>
      <c r="D23" s="266"/>
      <c r="E23" s="267"/>
      <c r="F23" s="268" t="s">
        <v>127</v>
      </c>
      <c r="G23" s="268"/>
      <c r="H23" s="268"/>
      <c r="I23" s="272">
        <v>0</v>
      </c>
    </row>
    <row r="24" spans="1:9" ht="11.25">
      <c r="A24" s="270" t="s">
        <v>140</v>
      </c>
      <c r="B24" s="265" t="s">
        <v>141</v>
      </c>
      <c r="C24" s="266"/>
      <c r="D24" s="266"/>
      <c r="E24" s="267"/>
      <c r="F24" s="268" t="s">
        <v>127</v>
      </c>
      <c r="G24" s="268"/>
      <c r="H24" s="268"/>
      <c r="I24" s="272">
        <v>0</v>
      </c>
    </row>
    <row r="25" spans="1:9" ht="11.25">
      <c r="A25" s="270" t="s">
        <v>147</v>
      </c>
      <c r="B25" s="265" t="s">
        <v>148</v>
      </c>
      <c r="C25" s="266"/>
      <c r="D25" s="266"/>
      <c r="E25" s="267"/>
      <c r="F25" s="268" t="s">
        <v>149</v>
      </c>
      <c r="G25" s="268"/>
      <c r="H25" s="268"/>
      <c r="I25" s="272">
        <v>0</v>
      </c>
    </row>
    <row r="26" spans="1:9" ht="12" thickBot="1">
      <c r="A26" s="273"/>
      <c r="B26" s="274" t="s">
        <v>160</v>
      </c>
      <c r="C26" s="275"/>
      <c r="D26" s="275"/>
      <c r="E26" s="276"/>
      <c r="F26" s="277"/>
      <c r="G26" s="277"/>
      <c r="H26" s="277"/>
      <c r="I26" s="278">
        <f>SUM(I7:I25)</f>
        <v>0</v>
      </c>
    </row>
    <row r="27" ht="11.25">
      <c r="A27" s="260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07"/>
  <sheetViews>
    <sheetView showGridLines="0" zoomScalePageLayoutView="0" workbookViewId="0" topLeftCell="A76">
      <selection activeCell="F56" sqref="F56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</cols>
  <sheetData>
    <row r="1" spans="1:10" ht="16.5" thickBot="1">
      <c r="A1" s="377" t="s">
        <v>71</v>
      </c>
      <c r="B1" s="377"/>
      <c r="C1" s="378"/>
      <c r="D1" s="377"/>
      <c r="E1" s="377"/>
      <c r="F1" s="377"/>
      <c r="G1" s="377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93" t="s">
        <v>83</v>
      </c>
      <c r="D2" s="379"/>
      <c r="E2" s="379"/>
      <c r="F2" s="379"/>
      <c r="G2" s="380"/>
      <c r="H2" s="176"/>
      <c r="I2" s="176"/>
      <c r="J2" s="176"/>
    </row>
    <row r="3" spans="1:10" ht="12.75">
      <c r="A3" s="179" t="s">
        <v>73</v>
      </c>
      <c r="B3" s="180" t="s">
        <v>92</v>
      </c>
      <c r="C3" s="394" t="s">
        <v>93</v>
      </c>
      <c r="D3" s="381"/>
      <c r="E3" s="381"/>
      <c r="F3" s="381"/>
      <c r="G3" s="382"/>
      <c r="H3" s="176"/>
      <c r="I3" s="176"/>
      <c r="J3" s="176"/>
    </row>
    <row r="4" spans="1:10" ht="13.5" thickBot="1">
      <c r="A4" s="279" t="s">
        <v>74</v>
      </c>
      <c r="B4" s="280" t="s">
        <v>92</v>
      </c>
      <c r="C4" s="395" t="s">
        <v>93</v>
      </c>
      <c r="D4" s="396"/>
      <c r="E4" s="396"/>
      <c r="F4" s="396"/>
      <c r="G4" s="397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288" t="s">
        <v>75</v>
      </c>
      <c r="B6" s="289" t="s">
        <v>76</v>
      </c>
      <c r="C6" s="283" t="s">
        <v>77</v>
      </c>
      <c r="D6" s="284" t="s">
        <v>78</v>
      </c>
      <c r="E6" s="285" t="s">
        <v>79</v>
      </c>
      <c r="F6" s="286" t="s">
        <v>80</v>
      </c>
      <c r="G6" s="287" t="s">
        <v>81</v>
      </c>
      <c r="H6" s="176"/>
      <c r="I6" s="176"/>
      <c r="J6" s="176"/>
    </row>
    <row r="7" spans="1:10" ht="12.75">
      <c r="A7" s="300" t="s">
        <v>161</v>
      </c>
      <c r="B7" s="301" t="s">
        <v>100</v>
      </c>
      <c r="C7" s="302" t="s">
        <v>101</v>
      </c>
      <c r="D7" s="303"/>
      <c r="E7" s="281"/>
      <c r="F7" s="398">
        <f>SUM(G8:G8)</f>
        <v>0</v>
      </c>
      <c r="G7" s="399"/>
      <c r="H7" s="176"/>
      <c r="I7" s="176"/>
      <c r="J7" s="176"/>
    </row>
    <row r="8" spans="1:60" ht="22.5" outlineLevel="1">
      <c r="A8" s="297">
        <v>1</v>
      </c>
      <c r="B8" s="290" t="s">
        <v>165</v>
      </c>
      <c r="C8" s="310" t="s">
        <v>380</v>
      </c>
      <c r="D8" s="292" t="s">
        <v>166</v>
      </c>
      <c r="E8" s="294">
        <v>6.22</v>
      </c>
      <c r="F8" s="296">
        <v>0</v>
      </c>
      <c r="G8" s="299">
        <f>E8*F8</f>
        <v>0</v>
      </c>
      <c r="H8" s="282"/>
      <c r="I8" s="282"/>
      <c r="J8" s="28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</row>
    <row r="9" spans="1:10" ht="12.75">
      <c r="A9" s="298" t="s">
        <v>161</v>
      </c>
      <c r="B9" s="291" t="s">
        <v>103</v>
      </c>
      <c r="C9" s="311" t="s">
        <v>104</v>
      </c>
      <c r="D9" s="293"/>
      <c r="E9" s="295"/>
      <c r="F9" s="391">
        <f>SUM(G10:G10)</f>
        <v>0</v>
      </c>
      <c r="G9" s="392"/>
      <c r="H9" s="176"/>
      <c r="I9" s="176"/>
      <c r="J9" s="176"/>
    </row>
    <row r="10" spans="1:60" ht="22.5" outlineLevel="1">
      <c r="A10" s="297">
        <v>2</v>
      </c>
      <c r="B10" s="290" t="s">
        <v>167</v>
      </c>
      <c r="C10" s="310" t="s">
        <v>168</v>
      </c>
      <c r="D10" s="292" t="s">
        <v>169</v>
      </c>
      <c r="E10" s="294">
        <v>15.55</v>
      </c>
      <c r="F10" s="296">
        <v>0</v>
      </c>
      <c r="G10" s="299">
        <f>E10*F10</f>
        <v>0</v>
      </c>
      <c r="H10" s="282"/>
      <c r="I10" s="282"/>
      <c r="J10" s="28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</row>
    <row r="11" spans="1:10" ht="12.75">
      <c r="A11" s="298" t="s">
        <v>161</v>
      </c>
      <c r="B11" s="291" t="s">
        <v>107</v>
      </c>
      <c r="C11" s="311" t="s">
        <v>108</v>
      </c>
      <c r="D11" s="293"/>
      <c r="E11" s="295"/>
      <c r="F11" s="391">
        <f>SUM(G12:G12)</f>
        <v>0</v>
      </c>
      <c r="G11" s="392"/>
      <c r="H11" s="176"/>
      <c r="I11" s="176"/>
      <c r="J11" s="176"/>
    </row>
    <row r="12" spans="1:60" ht="22.5" outlineLevel="1">
      <c r="A12" s="297">
        <v>3</v>
      </c>
      <c r="B12" s="290" t="s">
        <v>170</v>
      </c>
      <c r="C12" s="310" t="s">
        <v>381</v>
      </c>
      <c r="D12" s="292" t="s">
        <v>166</v>
      </c>
      <c r="E12" s="294">
        <v>6.22</v>
      </c>
      <c r="F12" s="296">
        <v>0</v>
      </c>
      <c r="G12" s="299">
        <f>E12*F12</f>
        <v>0</v>
      </c>
      <c r="H12" s="282"/>
      <c r="I12" s="282"/>
      <c r="J12" s="28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</row>
    <row r="13" spans="1:10" ht="12.75">
      <c r="A13" s="298" t="s">
        <v>161</v>
      </c>
      <c r="B13" s="291" t="s">
        <v>109</v>
      </c>
      <c r="C13" s="311" t="s">
        <v>110</v>
      </c>
      <c r="D13" s="293"/>
      <c r="E13" s="295"/>
      <c r="F13" s="391">
        <f>SUM(G14:G14)</f>
        <v>0</v>
      </c>
      <c r="G13" s="392"/>
      <c r="H13" s="176"/>
      <c r="I13" s="176"/>
      <c r="J13" s="176"/>
    </row>
    <row r="14" spans="1:60" ht="22.5" outlineLevel="1">
      <c r="A14" s="297">
        <v>4</v>
      </c>
      <c r="B14" s="290" t="s">
        <v>171</v>
      </c>
      <c r="C14" s="310" t="s">
        <v>172</v>
      </c>
      <c r="D14" s="292" t="s">
        <v>169</v>
      </c>
      <c r="E14" s="294">
        <v>6</v>
      </c>
      <c r="F14" s="296">
        <v>0</v>
      </c>
      <c r="G14" s="299">
        <f>E14*F14</f>
        <v>0</v>
      </c>
      <c r="H14" s="282"/>
      <c r="I14" s="282"/>
      <c r="J14" s="2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</row>
    <row r="15" spans="1:10" ht="12.75">
      <c r="A15" s="298" t="s">
        <v>161</v>
      </c>
      <c r="B15" s="291" t="s">
        <v>111</v>
      </c>
      <c r="C15" s="311" t="s">
        <v>112</v>
      </c>
      <c r="D15" s="293"/>
      <c r="E15" s="295"/>
      <c r="F15" s="391">
        <f>SUM(G16:G31)</f>
        <v>0</v>
      </c>
      <c r="G15" s="392"/>
      <c r="H15" s="176"/>
      <c r="I15" s="176"/>
      <c r="J15" s="176"/>
    </row>
    <row r="16" spans="1:60" ht="12.75" outlineLevel="1">
      <c r="A16" s="297">
        <v>5</v>
      </c>
      <c r="B16" s="290" t="s">
        <v>173</v>
      </c>
      <c r="C16" s="310" t="s">
        <v>174</v>
      </c>
      <c r="D16" s="292" t="s">
        <v>166</v>
      </c>
      <c r="E16" s="294">
        <v>37.8</v>
      </c>
      <c r="F16" s="296">
        <v>0</v>
      </c>
      <c r="G16" s="299">
        <f aca="true" t="shared" si="0" ref="G16:G31">E16*F16</f>
        <v>0</v>
      </c>
      <c r="H16" s="282"/>
      <c r="I16" s="282"/>
      <c r="J16" s="2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</row>
    <row r="17" spans="1:60" ht="12.75" outlineLevel="1">
      <c r="A17" s="297">
        <v>6</v>
      </c>
      <c r="B17" s="290" t="s">
        <v>175</v>
      </c>
      <c r="C17" s="310" t="s">
        <v>176</v>
      </c>
      <c r="D17" s="292" t="s">
        <v>166</v>
      </c>
      <c r="E17" s="294">
        <v>236.557</v>
      </c>
      <c r="F17" s="296">
        <v>0</v>
      </c>
      <c r="G17" s="299">
        <f t="shared" si="0"/>
        <v>0</v>
      </c>
      <c r="H17" s="282"/>
      <c r="I17" s="282"/>
      <c r="J17" s="28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</row>
    <row r="18" spans="1:60" ht="12.75" outlineLevel="1">
      <c r="A18" s="297">
        <v>7</v>
      </c>
      <c r="B18" s="290" t="s">
        <v>177</v>
      </c>
      <c r="C18" s="310" t="s">
        <v>178</v>
      </c>
      <c r="D18" s="292" t="s">
        <v>166</v>
      </c>
      <c r="E18" s="294">
        <v>91.472</v>
      </c>
      <c r="F18" s="296">
        <v>0</v>
      </c>
      <c r="G18" s="299">
        <f t="shared" si="0"/>
        <v>0</v>
      </c>
      <c r="H18" s="282"/>
      <c r="I18" s="282"/>
      <c r="J18" s="28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</row>
    <row r="19" spans="1:60" ht="12.75" outlineLevel="1">
      <c r="A19" s="297">
        <v>8</v>
      </c>
      <c r="B19" s="290" t="s">
        <v>179</v>
      </c>
      <c r="C19" s="310" t="s">
        <v>180</v>
      </c>
      <c r="D19" s="292" t="s">
        <v>166</v>
      </c>
      <c r="E19" s="294">
        <v>138.51</v>
      </c>
      <c r="F19" s="296">
        <v>0</v>
      </c>
      <c r="G19" s="299">
        <f t="shared" si="0"/>
        <v>0</v>
      </c>
      <c r="H19" s="282"/>
      <c r="I19" s="282"/>
      <c r="J19" s="28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</row>
    <row r="20" spans="1:60" ht="12.75" outlineLevel="1">
      <c r="A20" s="297">
        <v>9</v>
      </c>
      <c r="B20" s="290" t="s">
        <v>181</v>
      </c>
      <c r="C20" s="310" t="s">
        <v>182</v>
      </c>
      <c r="D20" s="292" t="s">
        <v>166</v>
      </c>
      <c r="E20" s="294">
        <v>170.635</v>
      </c>
      <c r="F20" s="296">
        <v>0</v>
      </c>
      <c r="G20" s="299">
        <f t="shared" si="0"/>
        <v>0</v>
      </c>
      <c r="H20" s="282"/>
      <c r="I20" s="282"/>
      <c r="J20" s="28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</row>
    <row r="21" spans="1:60" ht="12.75" outlineLevel="1">
      <c r="A21" s="297">
        <v>10</v>
      </c>
      <c r="B21" s="290" t="s">
        <v>183</v>
      </c>
      <c r="C21" s="310" t="s">
        <v>184</v>
      </c>
      <c r="D21" s="292" t="s">
        <v>166</v>
      </c>
      <c r="E21" s="294">
        <v>153.04</v>
      </c>
      <c r="F21" s="296">
        <v>0</v>
      </c>
      <c r="G21" s="299">
        <f t="shared" si="0"/>
        <v>0</v>
      </c>
      <c r="H21" s="282"/>
      <c r="I21" s="282"/>
      <c r="J21" s="28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</row>
    <row r="22" spans="1:60" ht="12.75" outlineLevel="1">
      <c r="A22" s="297">
        <v>11</v>
      </c>
      <c r="B22" s="290" t="s">
        <v>185</v>
      </c>
      <c r="C22" s="310" t="s">
        <v>186</v>
      </c>
      <c r="D22" s="292" t="s">
        <v>166</v>
      </c>
      <c r="E22" s="294">
        <v>32.125</v>
      </c>
      <c r="F22" s="296">
        <v>0</v>
      </c>
      <c r="G22" s="299">
        <f t="shared" si="0"/>
        <v>0</v>
      </c>
      <c r="H22" s="282"/>
      <c r="I22" s="282"/>
      <c r="J22" s="28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</row>
    <row r="23" spans="1:60" ht="22.5" outlineLevel="1">
      <c r="A23" s="297">
        <v>12</v>
      </c>
      <c r="B23" s="290" t="s">
        <v>187</v>
      </c>
      <c r="C23" s="310" t="s">
        <v>188</v>
      </c>
      <c r="D23" s="292" t="s">
        <v>166</v>
      </c>
      <c r="E23" s="294">
        <v>16.575</v>
      </c>
      <c r="F23" s="296">
        <v>0</v>
      </c>
      <c r="G23" s="299">
        <f t="shared" si="0"/>
        <v>0</v>
      </c>
      <c r="H23" s="282"/>
      <c r="I23" s="282"/>
      <c r="J23" s="28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</row>
    <row r="24" spans="1:60" ht="22.5" outlineLevel="1">
      <c r="A24" s="297">
        <v>13</v>
      </c>
      <c r="B24" s="290" t="s">
        <v>189</v>
      </c>
      <c r="C24" s="310" t="s">
        <v>190</v>
      </c>
      <c r="D24" s="292" t="s">
        <v>169</v>
      </c>
      <c r="E24" s="294">
        <v>70.6</v>
      </c>
      <c r="F24" s="296">
        <v>0</v>
      </c>
      <c r="G24" s="299">
        <f t="shared" si="0"/>
        <v>0</v>
      </c>
      <c r="H24" s="282"/>
      <c r="I24" s="282"/>
      <c r="J24" s="28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</row>
    <row r="25" spans="1:60" ht="22.5" outlineLevel="1">
      <c r="A25" s="297">
        <v>14</v>
      </c>
      <c r="B25" s="290" t="s">
        <v>191</v>
      </c>
      <c r="C25" s="310" t="s">
        <v>382</v>
      </c>
      <c r="D25" s="292" t="s">
        <v>192</v>
      </c>
      <c r="E25" s="294">
        <v>1</v>
      </c>
      <c r="F25" s="296">
        <v>0</v>
      </c>
      <c r="G25" s="299">
        <f t="shared" si="0"/>
        <v>0</v>
      </c>
      <c r="H25" s="282"/>
      <c r="I25" s="282"/>
      <c r="J25" s="28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</row>
    <row r="26" spans="1:60" ht="22.5" outlineLevel="1">
      <c r="A26" s="297">
        <v>15</v>
      </c>
      <c r="B26" s="290" t="s">
        <v>193</v>
      </c>
      <c r="C26" s="310" t="s">
        <v>194</v>
      </c>
      <c r="D26" s="292" t="s">
        <v>169</v>
      </c>
      <c r="E26" s="294">
        <v>9.4</v>
      </c>
      <c r="F26" s="296">
        <v>0</v>
      </c>
      <c r="G26" s="299">
        <f t="shared" si="0"/>
        <v>0</v>
      </c>
      <c r="H26" s="282"/>
      <c r="I26" s="282"/>
      <c r="J26" s="28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</row>
    <row r="27" spans="1:60" ht="12.75" outlineLevel="1">
      <c r="A27" s="297">
        <v>16</v>
      </c>
      <c r="B27" s="290" t="s">
        <v>195</v>
      </c>
      <c r="C27" s="310" t="s">
        <v>196</v>
      </c>
      <c r="D27" s="292" t="s">
        <v>166</v>
      </c>
      <c r="E27" s="294">
        <v>32.125</v>
      </c>
      <c r="F27" s="296">
        <v>0</v>
      </c>
      <c r="G27" s="299">
        <f t="shared" si="0"/>
        <v>0</v>
      </c>
      <c r="H27" s="282"/>
      <c r="I27" s="282"/>
      <c r="J27" s="28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</row>
    <row r="28" spans="1:60" ht="22.5" outlineLevel="1">
      <c r="A28" s="297">
        <v>17</v>
      </c>
      <c r="B28" s="290" t="s">
        <v>197</v>
      </c>
      <c r="C28" s="310" t="s">
        <v>198</v>
      </c>
      <c r="D28" s="292" t="s">
        <v>169</v>
      </c>
      <c r="E28" s="294">
        <v>92.45</v>
      </c>
      <c r="F28" s="296">
        <v>0</v>
      </c>
      <c r="G28" s="299">
        <f t="shared" si="0"/>
        <v>0</v>
      </c>
      <c r="H28" s="282"/>
      <c r="I28" s="282"/>
      <c r="J28" s="28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</row>
    <row r="29" spans="1:60" ht="12.75" outlineLevel="1">
      <c r="A29" s="297">
        <v>18</v>
      </c>
      <c r="B29" s="290" t="s">
        <v>199</v>
      </c>
      <c r="C29" s="310" t="s">
        <v>200</v>
      </c>
      <c r="D29" s="292" t="s">
        <v>166</v>
      </c>
      <c r="E29" s="294">
        <v>170.635</v>
      </c>
      <c r="F29" s="296">
        <v>0</v>
      </c>
      <c r="G29" s="299">
        <f t="shared" si="0"/>
        <v>0</v>
      </c>
      <c r="H29" s="282"/>
      <c r="I29" s="282"/>
      <c r="J29" s="28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</row>
    <row r="30" spans="1:60" ht="22.5" outlineLevel="1">
      <c r="A30" s="297">
        <v>19</v>
      </c>
      <c r="B30" s="290" t="s">
        <v>201</v>
      </c>
      <c r="C30" s="310" t="s">
        <v>202</v>
      </c>
      <c r="D30" s="292" t="s">
        <v>169</v>
      </c>
      <c r="E30" s="294">
        <v>88.2</v>
      </c>
      <c r="F30" s="296">
        <v>0</v>
      </c>
      <c r="G30" s="299">
        <f t="shared" si="0"/>
        <v>0</v>
      </c>
      <c r="H30" s="282"/>
      <c r="I30" s="282"/>
      <c r="J30" s="28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</row>
    <row r="31" spans="1:60" ht="12.75" outlineLevel="1">
      <c r="A31" s="297">
        <v>20</v>
      </c>
      <c r="B31" s="290" t="s">
        <v>203</v>
      </c>
      <c r="C31" s="310" t="s">
        <v>204</v>
      </c>
      <c r="D31" s="292" t="s">
        <v>205</v>
      </c>
      <c r="E31" s="294">
        <v>1</v>
      </c>
      <c r="F31" s="296">
        <v>0</v>
      </c>
      <c r="G31" s="299">
        <f t="shared" si="0"/>
        <v>0</v>
      </c>
      <c r="H31" s="282"/>
      <c r="I31" s="282"/>
      <c r="J31" s="28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</row>
    <row r="32" spans="1:10" ht="12.75">
      <c r="A32" s="298" t="s">
        <v>161</v>
      </c>
      <c r="B32" s="291" t="s">
        <v>113</v>
      </c>
      <c r="C32" s="311" t="s">
        <v>114</v>
      </c>
      <c r="D32" s="293"/>
      <c r="E32" s="295"/>
      <c r="F32" s="391">
        <f>SUM(G33:G33)</f>
        <v>0</v>
      </c>
      <c r="G32" s="392"/>
      <c r="H32" s="176"/>
      <c r="I32" s="176"/>
      <c r="J32" s="176"/>
    </row>
    <row r="33" spans="1:60" ht="22.5" outlineLevel="1">
      <c r="A33" s="297">
        <v>21</v>
      </c>
      <c r="B33" s="290" t="s">
        <v>206</v>
      </c>
      <c r="C33" s="310" t="s">
        <v>383</v>
      </c>
      <c r="D33" s="292" t="s">
        <v>192</v>
      </c>
      <c r="E33" s="294">
        <v>2</v>
      </c>
      <c r="F33" s="296">
        <v>0</v>
      </c>
      <c r="G33" s="299">
        <f>E33*F33</f>
        <v>0</v>
      </c>
      <c r="H33" s="282"/>
      <c r="I33" s="282"/>
      <c r="J33" s="28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</row>
    <row r="34" spans="1:10" ht="12.75">
      <c r="A34" s="298" t="s">
        <v>161</v>
      </c>
      <c r="B34" s="291" t="s">
        <v>115</v>
      </c>
      <c r="C34" s="311" t="s">
        <v>116</v>
      </c>
      <c r="D34" s="293"/>
      <c r="E34" s="295"/>
      <c r="F34" s="391">
        <f>SUM(G35:G41)</f>
        <v>0</v>
      </c>
      <c r="G34" s="392"/>
      <c r="H34" s="176"/>
      <c r="I34" s="176"/>
      <c r="J34" s="176"/>
    </row>
    <row r="35" spans="1:60" ht="12.75" outlineLevel="1">
      <c r="A35" s="297">
        <v>22</v>
      </c>
      <c r="B35" s="290" t="s">
        <v>207</v>
      </c>
      <c r="C35" s="310" t="s">
        <v>208</v>
      </c>
      <c r="D35" s="292" t="s">
        <v>166</v>
      </c>
      <c r="E35" s="294">
        <v>146.17</v>
      </c>
      <c r="F35" s="296">
        <v>0</v>
      </c>
      <c r="G35" s="299">
        <f aca="true" t="shared" si="1" ref="G35:G41">E35*F35</f>
        <v>0</v>
      </c>
      <c r="H35" s="282"/>
      <c r="I35" s="282"/>
      <c r="J35" s="28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</row>
    <row r="36" spans="1:60" ht="12.75" outlineLevel="1">
      <c r="A36" s="297">
        <v>23</v>
      </c>
      <c r="B36" s="290" t="s">
        <v>209</v>
      </c>
      <c r="C36" s="310" t="s">
        <v>210</v>
      </c>
      <c r="D36" s="292" t="s">
        <v>166</v>
      </c>
      <c r="E36" s="294">
        <v>292.34</v>
      </c>
      <c r="F36" s="296">
        <v>0</v>
      </c>
      <c r="G36" s="299">
        <f t="shared" si="1"/>
        <v>0</v>
      </c>
      <c r="H36" s="282"/>
      <c r="I36" s="282"/>
      <c r="J36" s="28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</row>
    <row r="37" spans="1:60" ht="12.75" outlineLevel="1">
      <c r="A37" s="297">
        <v>24</v>
      </c>
      <c r="B37" s="290" t="s">
        <v>211</v>
      </c>
      <c r="C37" s="310" t="s">
        <v>212</v>
      </c>
      <c r="D37" s="292" t="s">
        <v>166</v>
      </c>
      <c r="E37" s="294">
        <v>146.17</v>
      </c>
      <c r="F37" s="296">
        <v>0</v>
      </c>
      <c r="G37" s="299">
        <f t="shared" si="1"/>
        <v>0</v>
      </c>
      <c r="H37" s="282"/>
      <c r="I37" s="282"/>
      <c r="J37" s="28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</row>
    <row r="38" spans="1:60" ht="12.75" outlineLevel="1">
      <c r="A38" s="297">
        <v>25</v>
      </c>
      <c r="B38" s="290" t="s">
        <v>213</v>
      </c>
      <c r="C38" s="310" t="s">
        <v>214</v>
      </c>
      <c r="D38" s="292" t="s">
        <v>166</v>
      </c>
      <c r="E38" s="294">
        <v>146.17</v>
      </c>
      <c r="F38" s="296">
        <v>0</v>
      </c>
      <c r="G38" s="299">
        <f t="shared" si="1"/>
        <v>0</v>
      </c>
      <c r="H38" s="282"/>
      <c r="I38" s="282"/>
      <c r="J38" s="28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</row>
    <row r="39" spans="1:60" ht="12.75" outlineLevel="1">
      <c r="A39" s="297">
        <v>26</v>
      </c>
      <c r="B39" s="290" t="s">
        <v>215</v>
      </c>
      <c r="C39" s="310" t="s">
        <v>216</v>
      </c>
      <c r="D39" s="292" t="s">
        <v>166</v>
      </c>
      <c r="E39" s="294">
        <v>292.34</v>
      </c>
      <c r="F39" s="296">
        <v>0</v>
      </c>
      <c r="G39" s="299">
        <f t="shared" si="1"/>
        <v>0</v>
      </c>
      <c r="H39" s="282"/>
      <c r="I39" s="282"/>
      <c r="J39" s="28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</row>
    <row r="40" spans="1:60" ht="12.75" outlineLevel="1">
      <c r="A40" s="297">
        <v>27</v>
      </c>
      <c r="B40" s="290" t="s">
        <v>217</v>
      </c>
      <c r="C40" s="310" t="s">
        <v>218</v>
      </c>
      <c r="D40" s="292" t="s">
        <v>166</v>
      </c>
      <c r="E40" s="294">
        <v>146.17</v>
      </c>
      <c r="F40" s="296">
        <v>0</v>
      </c>
      <c r="G40" s="299">
        <f t="shared" si="1"/>
        <v>0</v>
      </c>
      <c r="H40" s="282"/>
      <c r="I40" s="282"/>
      <c r="J40" s="28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</row>
    <row r="41" spans="1:60" ht="12.75" outlineLevel="1">
      <c r="A41" s="297">
        <v>28</v>
      </c>
      <c r="B41" s="290" t="s">
        <v>219</v>
      </c>
      <c r="C41" s="310" t="s">
        <v>220</v>
      </c>
      <c r="D41" s="292" t="s">
        <v>166</v>
      </c>
      <c r="E41" s="294">
        <v>146.17</v>
      </c>
      <c r="F41" s="296">
        <v>0</v>
      </c>
      <c r="G41" s="299">
        <f t="shared" si="1"/>
        <v>0</v>
      </c>
      <c r="H41" s="282"/>
      <c r="I41" s="282"/>
      <c r="J41" s="28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</row>
    <row r="42" spans="1:10" ht="25.5">
      <c r="A42" s="298" t="s">
        <v>161</v>
      </c>
      <c r="B42" s="291" t="s">
        <v>117</v>
      </c>
      <c r="C42" s="311" t="s">
        <v>118</v>
      </c>
      <c r="D42" s="293"/>
      <c r="E42" s="295"/>
      <c r="F42" s="391">
        <f>SUM(G43:G43)</f>
        <v>0</v>
      </c>
      <c r="G42" s="392"/>
      <c r="H42" s="176"/>
      <c r="I42" s="176"/>
      <c r="J42" s="176"/>
    </row>
    <row r="43" spans="1:60" ht="12.75" outlineLevel="1">
      <c r="A43" s="297">
        <v>29</v>
      </c>
      <c r="B43" s="290" t="s">
        <v>221</v>
      </c>
      <c r="C43" s="310" t="s">
        <v>222</v>
      </c>
      <c r="D43" s="292" t="s">
        <v>166</v>
      </c>
      <c r="E43" s="294">
        <v>46.65</v>
      </c>
      <c r="F43" s="296">
        <v>0</v>
      </c>
      <c r="G43" s="299">
        <f>E43*F43</f>
        <v>0</v>
      </c>
      <c r="H43" s="282"/>
      <c r="I43" s="282"/>
      <c r="J43" s="28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</row>
    <row r="44" spans="1:10" ht="12.75">
      <c r="A44" s="298" t="s">
        <v>161</v>
      </c>
      <c r="B44" s="291" t="s">
        <v>119</v>
      </c>
      <c r="C44" s="311" t="s">
        <v>120</v>
      </c>
      <c r="D44" s="293"/>
      <c r="E44" s="295"/>
      <c r="F44" s="391">
        <f>SUM(G45:G45)</f>
        <v>0</v>
      </c>
      <c r="G44" s="392"/>
      <c r="H44" s="176"/>
      <c r="I44" s="176"/>
      <c r="J44" s="176"/>
    </row>
    <row r="45" spans="1:60" ht="12.75" outlineLevel="1">
      <c r="A45" s="297">
        <v>30</v>
      </c>
      <c r="B45" s="290" t="s">
        <v>223</v>
      </c>
      <c r="C45" s="310" t="s">
        <v>224</v>
      </c>
      <c r="D45" s="292" t="s">
        <v>169</v>
      </c>
      <c r="E45" s="294">
        <v>6</v>
      </c>
      <c r="F45" s="296">
        <v>0</v>
      </c>
      <c r="G45" s="299">
        <f>E45*F45</f>
        <v>0</v>
      </c>
      <c r="H45" s="282"/>
      <c r="I45" s="282"/>
      <c r="J45" s="28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</row>
    <row r="46" spans="1:10" ht="12.75">
      <c r="A46" s="298" t="s">
        <v>161</v>
      </c>
      <c r="B46" s="291" t="s">
        <v>121</v>
      </c>
      <c r="C46" s="311" t="s">
        <v>122</v>
      </c>
      <c r="D46" s="293"/>
      <c r="E46" s="295"/>
      <c r="F46" s="391">
        <f>SUM(G47:G47)</f>
        <v>0</v>
      </c>
      <c r="G46" s="392"/>
      <c r="H46" s="176"/>
      <c r="I46" s="176"/>
      <c r="J46" s="176"/>
    </row>
    <row r="47" spans="1:60" ht="12.75" outlineLevel="1">
      <c r="A47" s="297">
        <v>31</v>
      </c>
      <c r="B47" s="290" t="s">
        <v>225</v>
      </c>
      <c r="C47" s="310" t="s">
        <v>226</v>
      </c>
      <c r="D47" s="292" t="s">
        <v>166</v>
      </c>
      <c r="E47" s="294">
        <v>91.472</v>
      </c>
      <c r="F47" s="296">
        <v>0</v>
      </c>
      <c r="G47" s="299">
        <f>E47*F47</f>
        <v>0</v>
      </c>
      <c r="H47" s="282"/>
      <c r="I47" s="282"/>
      <c r="J47" s="28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</row>
    <row r="48" spans="1:10" ht="12.75">
      <c r="A48" s="298" t="s">
        <v>161</v>
      </c>
      <c r="B48" s="291" t="s">
        <v>123</v>
      </c>
      <c r="C48" s="311" t="s">
        <v>124</v>
      </c>
      <c r="D48" s="293"/>
      <c r="E48" s="295"/>
      <c r="F48" s="391">
        <f>SUM(G49:G49)</f>
        <v>0</v>
      </c>
      <c r="G48" s="392"/>
      <c r="H48" s="176"/>
      <c r="I48" s="176"/>
      <c r="J48" s="176"/>
    </row>
    <row r="49" spans="1:60" ht="12.75" outlineLevel="1">
      <c r="A49" s="297">
        <v>32</v>
      </c>
      <c r="B49" s="290" t="s">
        <v>227</v>
      </c>
      <c r="C49" s="310" t="s">
        <v>228</v>
      </c>
      <c r="D49" s="292" t="s">
        <v>229</v>
      </c>
      <c r="E49" s="294">
        <v>12.70011</v>
      </c>
      <c r="F49" s="296">
        <v>0</v>
      </c>
      <c r="G49" s="299">
        <f>E49*F49</f>
        <v>0</v>
      </c>
      <c r="H49" s="282"/>
      <c r="I49" s="282"/>
      <c r="J49" s="28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</row>
    <row r="50" spans="1:10" ht="12.75">
      <c r="A50" s="298" t="s">
        <v>161</v>
      </c>
      <c r="B50" s="291" t="s">
        <v>125</v>
      </c>
      <c r="C50" s="311" t="s">
        <v>126</v>
      </c>
      <c r="D50" s="293"/>
      <c r="E50" s="295"/>
      <c r="F50" s="391">
        <f>SUM(G51:G56)</f>
        <v>0</v>
      </c>
      <c r="G50" s="392"/>
      <c r="H50" s="176"/>
      <c r="I50" s="176"/>
      <c r="J50" s="176"/>
    </row>
    <row r="51" spans="1:60" ht="22.5" outlineLevel="1">
      <c r="A51" s="297">
        <v>33</v>
      </c>
      <c r="B51" s="290" t="s">
        <v>230</v>
      </c>
      <c r="C51" s="310" t="s">
        <v>231</v>
      </c>
      <c r="D51" s="292" t="s">
        <v>166</v>
      </c>
      <c r="E51" s="294">
        <v>13.2</v>
      </c>
      <c r="F51" s="296">
        <v>0</v>
      </c>
      <c r="G51" s="299">
        <f aca="true" t="shared" si="2" ref="G51:G56">E51*F51</f>
        <v>0</v>
      </c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</row>
    <row r="52" spans="1:60" ht="12.75" outlineLevel="1">
      <c r="A52" s="297">
        <v>34</v>
      </c>
      <c r="B52" s="290" t="s">
        <v>232</v>
      </c>
      <c r="C52" s="310" t="s">
        <v>233</v>
      </c>
      <c r="D52" s="292" t="s">
        <v>166</v>
      </c>
      <c r="E52" s="294">
        <v>19.8</v>
      </c>
      <c r="F52" s="296">
        <v>0</v>
      </c>
      <c r="G52" s="299">
        <f t="shared" si="2"/>
        <v>0</v>
      </c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</row>
    <row r="53" spans="1:60" ht="12.75" outlineLevel="1">
      <c r="A53" s="297">
        <v>35</v>
      </c>
      <c r="B53" s="290" t="s">
        <v>234</v>
      </c>
      <c r="C53" s="310" t="s">
        <v>235</v>
      </c>
      <c r="D53" s="292" t="s">
        <v>163</v>
      </c>
      <c r="E53" s="294">
        <v>0.4752</v>
      </c>
      <c r="F53" s="296">
        <v>0</v>
      </c>
      <c r="G53" s="299">
        <f t="shared" si="2"/>
        <v>0</v>
      </c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</row>
    <row r="54" spans="1:60" ht="12.75" outlineLevel="1">
      <c r="A54" s="297">
        <v>36</v>
      </c>
      <c r="B54" s="290" t="s">
        <v>236</v>
      </c>
      <c r="C54" s="310" t="s">
        <v>237</v>
      </c>
      <c r="D54" s="292" t="s">
        <v>169</v>
      </c>
      <c r="E54" s="294">
        <v>14.8</v>
      </c>
      <c r="F54" s="296">
        <v>0</v>
      </c>
      <c r="G54" s="299">
        <f t="shared" si="2"/>
        <v>0</v>
      </c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</row>
    <row r="55" spans="1:60" ht="12.75" outlineLevel="1">
      <c r="A55" s="297">
        <v>37</v>
      </c>
      <c r="B55" s="290" t="s">
        <v>238</v>
      </c>
      <c r="C55" s="310" t="s">
        <v>239</v>
      </c>
      <c r="D55" s="292" t="s">
        <v>169</v>
      </c>
      <c r="E55" s="294">
        <v>14.8</v>
      </c>
      <c r="F55" s="296">
        <v>0</v>
      </c>
      <c r="G55" s="299">
        <f t="shared" si="2"/>
        <v>0</v>
      </c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</row>
    <row r="56" spans="1:60" ht="22.5" outlineLevel="1">
      <c r="A56" s="297">
        <v>38</v>
      </c>
      <c r="B56" s="290" t="s">
        <v>240</v>
      </c>
      <c r="C56" s="310" t="s">
        <v>241</v>
      </c>
      <c r="D56" s="292" t="s">
        <v>12</v>
      </c>
      <c r="E56" s="294">
        <v>0</v>
      </c>
      <c r="F56" s="296">
        <v>0</v>
      </c>
      <c r="G56" s="299">
        <f t="shared" si="2"/>
        <v>0</v>
      </c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</row>
    <row r="57" spans="1:7" ht="12.75">
      <c r="A57" s="298" t="s">
        <v>161</v>
      </c>
      <c r="B57" s="291" t="s">
        <v>128</v>
      </c>
      <c r="C57" s="311" t="s">
        <v>129</v>
      </c>
      <c r="D57" s="293"/>
      <c r="E57" s="295"/>
      <c r="F57" s="391">
        <f>SUM(G58:G74)</f>
        <v>0</v>
      </c>
      <c r="G57" s="392"/>
    </row>
    <row r="58" spans="1:60" ht="12.75" outlineLevel="1">
      <c r="A58" s="297">
        <v>39</v>
      </c>
      <c r="B58" s="290" t="s">
        <v>242</v>
      </c>
      <c r="C58" s="310" t="s">
        <v>243</v>
      </c>
      <c r="D58" s="292" t="s">
        <v>169</v>
      </c>
      <c r="E58" s="294">
        <v>15.55</v>
      </c>
      <c r="F58" s="296">
        <v>0</v>
      </c>
      <c r="G58" s="299">
        <f aca="true" t="shared" si="3" ref="G58:G74">E58*F58</f>
        <v>0</v>
      </c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</row>
    <row r="59" spans="1:60" ht="12.75" outlineLevel="1">
      <c r="A59" s="297">
        <v>40</v>
      </c>
      <c r="B59" s="290" t="s">
        <v>244</v>
      </c>
      <c r="C59" s="310" t="s">
        <v>245</v>
      </c>
      <c r="D59" s="292" t="s">
        <v>192</v>
      </c>
      <c r="E59" s="294">
        <v>16</v>
      </c>
      <c r="F59" s="296">
        <v>0</v>
      </c>
      <c r="G59" s="299">
        <f t="shared" si="3"/>
        <v>0</v>
      </c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</row>
    <row r="60" spans="1:60" ht="12.75" outlineLevel="1">
      <c r="A60" s="297">
        <v>41</v>
      </c>
      <c r="B60" s="290" t="s">
        <v>246</v>
      </c>
      <c r="C60" s="310" t="s">
        <v>247</v>
      </c>
      <c r="D60" s="292" t="s">
        <v>192</v>
      </c>
      <c r="E60" s="294">
        <v>2</v>
      </c>
      <c r="F60" s="296">
        <v>0</v>
      </c>
      <c r="G60" s="299">
        <f t="shared" si="3"/>
        <v>0</v>
      </c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</row>
    <row r="61" spans="1:60" ht="12.75" outlineLevel="1">
      <c r="A61" s="297">
        <v>42</v>
      </c>
      <c r="B61" s="290" t="s">
        <v>248</v>
      </c>
      <c r="C61" s="310" t="s">
        <v>249</v>
      </c>
      <c r="D61" s="292" t="s">
        <v>169</v>
      </c>
      <c r="E61" s="294">
        <v>9.4</v>
      </c>
      <c r="F61" s="296">
        <v>0</v>
      </c>
      <c r="G61" s="299">
        <f t="shared" si="3"/>
        <v>0</v>
      </c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</row>
    <row r="62" spans="1:60" ht="12.75" outlineLevel="1">
      <c r="A62" s="297">
        <v>43</v>
      </c>
      <c r="B62" s="290" t="s">
        <v>250</v>
      </c>
      <c r="C62" s="310" t="s">
        <v>251</v>
      </c>
      <c r="D62" s="292" t="s">
        <v>192</v>
      </c>
      <c r="E62" s="294">
        <v>6</v>
      </c>
      <c r="F62" s="296">
        <v>0</v>
      </c>
      <c r="G62" s="299">
        <f t="shared" si="3"/>
        <v>0</v>
      </c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</row>
    <row r="63" spans="1:60" ht="12.75" outlineLevel="1">
      <c r="A63" s="297">
        <v>44</v>
      </c>
      <c r="B63" s="290" t="s">
        <v>252</v>
      </c>
      <c r="C63" s="310" t="s">
        <v>253</v>
      </c>
      <c r="D63" s="292" t="s">
        <v>192</v>
      </c>
      <c r="E63" s="294">
        <v>4</v>
      </c>
      <c r="F63" s="296">
        <v>0</v>
      </c>
      <c r="G63" s="299">
        <f t="shared" si="3"/>
        <v>0</v>
      </c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</row>
    <row r="64" spans="1:60" ht="12.75" outlineLevel="1">
      <c r="A64" s="297">
        <v>45</v>
      </c>
      <c r="B64" s="290" t="s">
        <v>254</v>
      </c>
      <c r="C64" s="310" t="s">
        <v>255</v>
      </c>
      <c r="D64" s="292" t="s">
        <v>192</v>
      </c>
      <c r="E64" s="294">
        <v>2</v>
      </c>
      <c r="F64" s="296">
        <v>0</v>
      </c>
      <c r="G64" s="299">
        <f t="shared" si="3"/>
        <v>0</v>
      </c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</row>
    <row r="65" spans="1:60" ht="12.75" outlineLevel="1">
      <c r="A65" s="297">
        <v>46</v>
      </c>
      <c r="B65" s="290" t="s">
        <v>256</v>
      </c>
      <c r="C65" s="310" t="s">
        <v>257</v>
      </c>
      <c r="D65" s="292" t="s">
        <v>192</v>
      </c>
      <c r="E65" s="294">
        <v>6</v>
      </c>
      <c r="F65" s="296">
        <v>0</v>
      </c>
      <c r="G65" s="299">
        <f t="shared" si="3"/>
        <v>0</v>
      </c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</row>
    <row r="66" spans="1:60" ht="12.75" outlineLevel="1">
      <c r="A66" s="297">
        <v>47</v>
      </c>
      <c r="B66" s="290" t="s">
        <v>258</v>
      </c>
      <c r="C66" s="310" t="s">
        <v>259</v>
      </c>
      <c r="D66" s="292" t="s">
        <v>169</v>
      </c>
      <c r="E66" s="294">
        <v>13.2</v>
      </c>
      <c r="F66" s="296">
        <v>0</v>
      </c>
      <c r="G66" s="299">
        <f t="shared" si="3"/>
        <v>0</v>
      </c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</row>
    <row r="67" spans="1:60" ht="12.75" outlineLevel="1">
      <c r="A67" s="297">
        <v>48</v>
      </c>
      <c r="B67" s="290" t="s">
        <v>260</v>
      </c>
      <c r="C67" s="310" t="s">
        <v>261</v>
      </c>
      <c r="D67" s="292" t="s">
        <v>169</v>
      </c>
      <c r="E67" s="294">
        <v>15.55</v>
      </c>
      <c r="F67" s="296">
        <v>0</v>
      </c>
      <c r="G67" s="299">
        <f t="shared" si="3"/>
        <v>0</v>
      </c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</row>
    <row r="68" spans="1:60" ht="12.75" outlineLevel="1">
      <c r="A68" s="297">
        <v>49</v>
      </c>
      <c r="B68" s="290" t="s">
        <v>262</v>
      </c>
      <c r="C68" s="310" t="s">
        <v>263</v>
      </c>
      <c r="D68" s="292" t="s">
        <v>169</v>
      </c>
      <c r="E68" s="294">
        <v>9.4</v>
      </c>
      <c r="F68" s="296">
        <v>0</v>
      </c>
      <c r="G68" s="299">
        <f t="shared" si="3"/>
        <v>0</v>
      </c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</row>
    <row r="69" spans="1:60" ht="12.75" outlineLevel="1">
      <c r="A69" s="297">
        <v>50</v>
      </c>
      <c r="B69" s="290" t="s">
        <v>264</v>
      </c>
      <c r="C69" s="310" t="s">
        <v>265</v>
      </c>
      <c r="D69" s="292" t="s">
        <v>166</v>
      </c>
      <c r="E69" s="294">
        <v>13.2</v>
      </c>
      <c r="F69" s="296">
        <v>0</v>
      </c>
      <c r="G69" s="299">
        <f t="shared" si="3"/>
        <v>0</v>
      </c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</row>
    <row r="70" spans="1:60" ht="22.5" outlineLevel="1">
      <c r="A70" s="297">
        <v>51</v>
      </c>
      <c r="B70" s="290" t="s">
        <v>266</v>
      </c>
      <c r="C70" s="310" t="s">
        <v>267</v>
      </c>
      <c r="D70" s="292" t="s">
        <v>166</v>
      </c>
      <c r="E70" s="294">
        <v>15.18</v>
      </c>
      <c r="F70" s="296">
        <v>0</v>
      </c>
      <c r="G70" s="299">
        <f t="shared" si="3"/>
        <v>0</v>
      </c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</row>
    <row r="71" spans="1:60" ht="12.75" outlineLevel="1">
      <c r="A71" s="297">
        <v>52</v>
      </c>
      <c r="B71" s="290" t="s">
        <v>268</v>
      </c>
      <c r="C71" s="310" t="s">
        <v>269</v>
      </c>
      <c r="D71" s="292" t="s">
        <v>192</v>
      </c>
      <c r="E71" s="294">
        <v>14</v>
      </c>
      <c r="F71" s="296">
        <v>0</v>
      </c>
      <c r="G71" s="299">
        <f t="shared" si="3"/>
        <v>0</v>
      </c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</row>
    <row r="72" spans="1:60" ht="22.5" outlineLevel="1">
      <c r="A72" s="297">
        <v>53</v>
      </c>
      <c r="B72" s="290" t="s">
        <v>270</v>
      </c>
      <c r="C72" s="310" t="s">
        <v>271</v>
      </c>
      <c r="D72" s="292" t="s">
        <v>169</v>
      </c>
      <c r="E72" s="294">
        <v>13.2</v>
      </c>
      <c r="F72" s="296">
        <v>0</v>
      </c>
      <c r="G72" s="299">
        <f t="shared" si="3"/>
        <v>0</v>
      </c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</row>
    <row r="73" spans="1:60" ht="12.75" outlineLevel="1">
      <c r="A73" s="297">
        <v>54</v>
      </c>
      <c r="B73" s="290" t="s">
        <v>272</v>
      </c>
      <c r="C73" s="310" t="s">
        <v>273</v>
      </c>
      <c r="D73" s="292" t="s">
        <v>192</v>
      </c>
      <c r="E73" s="294">
        <v>14</v>
      </c>
      <c r="F73" s="296">
        <v>0</v>
      </c>
      <c r="G73" s="299">
        <f t="shared" si="3"/>
        <v>0</v>
      </c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</row>
    <row r="74" spans="1:60" ht="12.75" outlineLevel="1">
      <c r="A74" s="297">
        <v>55</v>
      </c>
      <c r="B74" s="290" t="s">
        <v>274</v>
      </c>
      <c r="C74" s="310" t="s">
        <v>275</v>
      </c>
      <c r="D74" s="292" t="s">
        <v>12</v>
      </c>
      <c r="E74" s="294">
        <v>0</v>
      </c>
      <c r="F74" s="296">
        <v>0</v>
      </c>
      <c r="G74" s="299">
        <f t="shared" si="3"/>
        <v>0</v>
      </c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</row>
    <row r="75" spans="1:7" ht="12.75">
      <c r="A75" s="298" t="s">
        <v>161</v>
      </c>
      <c r="B75" s="291" t="s">
        <v>130</v>
      </c>
      <c r="C75" s="311" t="s">
        <v>131</v>
      </c>
      <c r="D75" s="293"/>
      <c r="E75" s="295"/>
      <c r="F75" s="391">
        <f>SUM(G76:G79)</f>
        <v>0</v>
      </c>
      <c r="G75" s="392"/>
    </row>
    <row r="76" spans="1:60" ht="12.75" outlineLevel="1">
      <c r="A76" s="297">
        <v>56</v>
      </c>
      <c r="B76" s="290" t="s">
        <v>276</v>
      </c>
      <c r="C76" s="310" t="s">
        <v>277</v>
      </c>
      <c r="D76" s="292" t="s">
        <v>166</v>
      </c>
      <c r="E76" s="294">
        <v>13.2</v>
      </c>
      <c r="F76" s="296">
        <v>0</v>
      </c>
      <c r="G76" s="299">
        <f>E76*F76</f>
        <v>0</v>
      </c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</row>
    <row r="77" spans="1:60" ht="22.5" outlineLevel="1">
      <c r="A77" s="297">
        <v>57</v>
      </c>
      <c r="B77" s="290" t="s">
        <v>278</v>
      </c>
      <c r="C77" s="310" t="s">
        <v>279</v>
      </c>
      <c r="D77" s="292" t="s">
        <v>166</v>
      </c>
      <c r="E77" s="294">
        <v>13</v>
      </c>
      <c r="F77" s="296">
        <v>0</v>
      </c>
      <c r="G77" s="299">
        <f>E77*F77</f>
        <v>0</v>
      </c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</row>
    <row r="78" spans="1:60" ht="12.75" outlineLevel="1">
      <c r="A78" s="297">
        <v>58</v>
      </c>
      <c r="B78" s="290" t="s">
        <v>280</v>
      </c>
      <c r="C78" s="310" t="s">
        <v>281</v>
      </c>
      <c r="D78" s="292" t="s">
        <v>192</v>
      </c>
      <c r="E78" s="294">
        <v>20</v>
      </c>
      <c r="F78" s="296">
        <v>0</v>
      </c>
      <c r="G78" s="299">
        <f>E78*F78</f>
        <v>0</v>
      </c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</row>
    <row r="79" spans="1:60" ht="12.75" outlineLevel="1">
      <c r="A79" s="297">
        <v>59</v>
      </c>
      <c r="B79" s="290" t="s">
        <v>282</v>
      </c>
      <c r="C79" s="310" t="s">
        <v>283</v>
      </c>
      <c r="D79" s="292" t="s">
        <v>12</v>
      </c>
      <c r="E79" s="294">
        <v>0</v>
      </c>
      <c r="F79" s="296">
        <v>0</v>
      </c>
      <c r="G79" s="299">
        <f>E79*F79</f>
        <v>0</v>
      </c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</row>
    <row r="80" spans="1:7" ht="12.75">
      <c r="A80" s="298" t="s">
        <v>161</v>
      </c>
      <c r="B80" s="291" t="s">
        <v>132</v>
      </c>
      <c r="C80" s="311" t="s">
        <v>133</v>
      </c>
      <c r="D80" s="293"/>
      <c r="E80" s="295"/>
      <c r="F80" s="391">
        <f>SUM(G81:G82)</f>
        <v>0</v>
      </c>
      <c r="G80" s="392"/>
    </row>
    <row r="81" spans="1:60" ht="22.5" outlineLevel="1">
      <c r="A81" s="297">
        <v>60</v>
      </c>
      <c r="B81" s="290" t="s">
        <v>284</v>
      </c>
      <c r="C81" s="310" t="s">
        <v>285</v>
      </c>
      <c r="D81" s="292" t="s">
        <v>192</v>
      </c>
      <c r="E81" s="294">
        <v>3</v>
      </c>
      <c r="F81" s="296">
        <v>0</v>
      </c>
      <c r="G81" s="299">
        <f>E81*F81</f>
        <v>0</v>
      </c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</row>
    <row r="82" spans="1:60" ht="12.75" outlineLevel="1">
      <c r="A82" s="297">
        <v>61</v>
      </c>
      <c r="B82" s="290" t="s">
        <v>286</v>
      </c>
      <c r="C82" s="310" t="s">
        <v>287</v>
      </c>
      <c r="D82" s="292" t="s">
        <v>192</v>
      </c>
      <c r="E82" s="294">
        <v>1</v>
      </c>
      <c r="F82" s="296">
        <v>0</v>
      </c>
      <c r="G82" s="299">
        <f>E82*F82</f>
        <v>0</v>
      </c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</row>
    <row r="83" spans="1:7" ht="12.75">
      <c r="A83" s="298" t="s">
        <v>161</v>
      </c>
      <c r="B83" s="291" t="s">
        <v>134</v>
      </c>
      <c r="C83" s="311" t="s">
        <v>135</v>
      </c>
      <c r="D83" s="293"/>
      <c r="E83" s="295"/>
      <c r="F83" s="391">
        <f>SUM(G84:G85)</f>
        <v>0</v>
      </c>
      <c r="G83" s="392"/>
    </row>
    <row r="84" spans="1:60" ht="22.5" outlineLevel="1">
      <c r="A84" s="297">
        <v>62</v>
      </c>
      <c r="B84" s="290" t="s">
        <v>288</v>
      </c>
      <c r="C84" s="310" t="s">
        <v>289</v>
      </c>
      <c r="D84" s="292" t="s">
        <v>192</v>
      </c>
      <c r="E84" s="294">
        <v>6</v>
      </c>
      <c r="F84" s="296">
        <v>0</v>
      </c>
      <c r="G84" s="299">
        <f>E84*F84</f>
        <v>0</v>
      </c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</row>
    <row r="85" spans="1:60" ht="12.75" outlineLevel="1">
      <c r="A85" s="297">
        <v>63</v>
      </c>
      <c r="B85" s="290" t="s">
        <v>290</v>
      </c>
      <c r="C85" s="310" t="s">
        <v>291</v>
      </c>
      <c r="D85" s="292" t="s">
        <v>12</v>
      </c>
      <c r="E85" s="294">
        <v>0</v>
      </c>
      <c r="F85" s="296">
        <v>0</v>
      </c>
      <c r="G85" s="299">
        <f>E85*F85</f>
        <v>0</v>
      </c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</row>
    <row r="86" spans="1:7" ht="12.75">
      <c r="A86" s="298" t="s">
        <v>161</v>
      </c>
      <c r="B86" s="291" t="s">
        <v>138</v>
      </c>
      <c r="C86" s="311" t="s">
        <v>139</v>
      </c>
      <c r="D86" s="293"/>
      <c r="E86" s="295"/>
      <c r="F86" s="391">
        <f>SUM(G87:G90)</f>
        <v>0</v>
      </c>
      <c r="G86" s="392"/>
    </row>
    <row r="87" spans="1:60" ht="12.75" outlineLevel="1">
      <c r="A87" s="297">
        <v>64</v>
      </c>
      <c r="B87" s="290" t="s">
        <v>292</v>
      </c>
      <c r="C87" s="310" t="s">
        <v>293</v>
      </c>
      <c r="D87" s="292" t="s">
        <v>166</v>
      </c>
      <c r="E87" s="294">
        <v>1.746</v>
      </c>
      <c r="F87" s="296">
        <v>0</v>
      </c>
      <c r="G87" s="299">
        <f>E87*F87</f>
        <v>0</v>
      </c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</row>
    <row r="88" spans="1:60" ht="12.75" outlineLevel="1">
      <c r="A88" s="297">
        <v>65</v>
      </c>
      <c r="B88" s="290" t="s">
        <v>294</v>
      </c>
      <c r="C88" s="310" t="s">
        <v>295</v>
      </c>
      <c r="D88" s="292" t="s">
        <v>166</v>
      </c>
      <c r="E88" s="294">
        <v>1.746</v>
      </c>
      <c r="F88" s="296">
        <v>0</v>
      </c>
      <c r="G88" s="299">
        <f>E88*F88</f>
        <v>0</v>
      </c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</row>
    <row r="89" spans="1:60" ht="12.75" outlineLevel="1">
      <c r="A89" s="297">
        <v>66</v>
      </c>
      <c r="B89" s="290" t="s">
        <v>296</v>
      </c>
      <c r="C89" s="310" t="s">
        <v>297</v>
      </c>
      <c r="D89" s="292" t="s">
        <v>166</v>
      </c>
      <c r="E89" s="294">
        <v>1.746</v>
      </c>
      <c r="F89" s="296">
        <v>0</v>
      </c>
      <c r="G89" s="299">
        <f>E89*F89</f>
        <v>0</v>
      </c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</row>
    <row r="90" spans="1:60" ht="12.75" outlineLevel="1">
      <c r="A90" s="297">
        <v>67</v>
      </c>
      <c r="B90" s="290" t="s">
        <v>298</v>
      </c>
      <c r="C90" s="310" t="s">
        <v>299</v>
      </c>
      <c r="D90" s="292" t="s">
        <v>12</v>
      </c>
      <c r="E90" s="294">
        <v>0</v>
      </c>
      <c r="F90" s="296">
        <v>0</v>
      </c>
      <c r="G90" s="299">
        <f>E90*F90</f>
        <v>0</v>
      </c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</row>
    <row r="91" spans="1:7" ht="12.75">
      <c r="A91" s="298" t="s">
        <v>161</v>
      </c>
      <c r="B91" s="291" t="s">
        <v>140</v>
      </c>
      <c r="C91" s="311" t="s">
        <v>141</v>
      </c>
      <c r="D91" s="293"/>
      <c r="E91" s="295"/>
      <c r="F91" s="391">
        <f>SUM(G92:G97)</f>
        <v>0</v>
      </c>
      <c r="G91" s="392"/>
    </row>
    <row r="92" spans="1:60" ht="12.75" outlineLevel="1">
      <c r="A92" s="297">
        <v>68</v>
      </c>
      <c r="B92" s="290" t="s">
        <v>300</v>
      </c>
      <c r="C92" s="310" t="s">
        <v>301</v>
      </c>
      <c r="D92" s="292" t="s">
        <v>166</v>
      </c>
      <c r="E92" s="294">
        <v>39.6</v>
      </c>
      <c r="F92" s="296">
        <v>0</v>
      </c>
      <c r="G92" s="299">
        <f aca="true" t="shared" si="4" ref="G92:G97">E92*F92</f>
        <v>0</v>
      </c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</row>
    <row r="93" spans="1:60" ht="22.5" outlineLevel="1">
      <c r="A93" s="297">
        <v>69</v>
      </c>
      <c r="B93" s="290" t="s">
        <v>302</v>
      </c>
      <c r="C93" s="310" t="s">
        <v>303</v>
      </c>
      <c r="D93" s="292" t="s">
        <v>169</v>
      </c>
      <c r="E93" s="294">
        <v>49.2</v>
      </c>
      <c r="F93" s="296">
        <v>0</v>
      </c>
      <c r="G93" s="299">
        <f t="shared" si="4"/>
        <v>0</v>
      </c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</row>
    <row r="94" spans="1:60" ht="22.5" outlineLevel="1">
      <c r="A94" s="297">
        <v>70</v>
      </c>
      <c r="B94" s="290" t="s">
        <v>304</v>
      </c>
      <c r="C94" s="310" t="s">
        <v>305</v>
      </c>
      <c r="D94" s="292" t="s">
        <v>166</v>
      </c>
      <c r="E94" s="294">
        <v>49.2</v>
      </c>
      <c r="F94" s="296">
        <v>0</v>
      </c>
      <c r="G94" s="299">
        <f t="shared" si="4"/>
        <v>0</v>
      </c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</row>
    <row r="95" spans="1:60" ht="22.5" outlineLevel="1">
      <c r="A95" s="297">
        <v>71</v>
      </c>
      <c r="B95" s="290" t="s">
        <v>306</v>
      </c>
      <c r="C95" s="310" t="s">
        <v>307</v>
      </c>
      <c r="D95" s="292" t="s">
        <v>192</v>
      </c>
      <c r="E95" s="294">
        <v>1</v>
      </c>
      <c r="F95" s="296">
        <v>0</v>
      </c>
      <c r="G95" s="299">
        <f t="shared" si="4"/>
        <v>0</v>
      </c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</row>
    <row r="96" spans="1:60" ht="22.5" outlineLevel="1">
      <c r="A96" s="297">
        <v>72</v>
      </c>
      <c r="B96" s="290" t="s">
        <v>308</v>
      </c>
      <c r="C96" s="310" t="s">
        <v>309</v>
      </c>
      <c r="D96" s="292" t="s">
        <v>169</v>
      </c>
      <c r="E96" s="294">
        <v>8.25</v>
      </c>
      <c r="F96" s="296">
        <v>0</v>
      </c>
      <c r="G96" s="299">
        <f t="shared" si="4"/>
        <v>0</v>
      </c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</row>
    <row r="97" spans="1:60" ht="22.5" outlineLevel="1">
      <c r="A97" s="297">
        <v>73</v>
      </c>
      <c r="B97" s="290" t="s">
        <v>310</v>
      </c>
      <c r="C97" s="310" t="s">
        <v>311</v>
      </c>
      <c r="D97" s="292" t="s">
        <v>192</v>
      </c>
      <c r="E97" s="294">
        <v>6</v>
      </c>
      <c r="F97" s="296">
        <v>0</v>
      </c>
      <c r="G97" s="299">
        <f t="shared" si="4"/>
        <v>0</v>
      </c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</row>
    <row r="98" spans="1:7" ht="12.75">
      <c r="A98" s="298" t="s">
        <v>161</v>
      </c>
      <c r="B98" s="291" t="s">
        <v>147</v>
      </c>
      <c r="C98" s="311" t="s">
        <v>148</v>
      </c>
      <c r="D98" s="293"/>
      <c r="E98" s="295"/>
      <c r="F98" s="391">
        <f>SUM(G99:G105)</f>
        <v>0</v>
      </c>
      <c r="G98" s="392"/>
    </row>
    <row r="99" spans="1:60" ht="12.75" outlineLevel="1">
      <c r="A99" s="297">
        <v>74</v>
      </c>
      <c r="B99" s="290" t="s">
        <v>312</v>
      </c>
      <c r="C99" s="310" t="s">
        <v>313</v>
      </c>
      <c r="D99" s="292" t="s">
        <v>229</v>
      </c>
      <c r="E99" s="294">
        <v>8.69921</v>
      </c>
      <c r="F99" s="296">
        <v>0</v>
      </c>
      <c r="G99" s="299">
        <f aca="true" t="shared" si="5" ref="G99:G105">E99*F99</f>
        <v>0</v>
      </c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</row>
    <row r="100" spans="1:60" ht="12.75" outlineLevel="1">
      <c r="A100" s="297">
        <v>75</v>
      </c>
      <c r="B100" s="290" t="s">
        <v>314</v>
      </c>
      <c r="C100" s="310" t="s">
        <v>315</v>
      </c>
      <c r="D100" s="292" t="s">
        <v>229</v>
      </c>
      <c r="E100" s="294">
        <v>8.69921</v>
      </c>
      <c r="F100" s="296">
        <v>0</v>
      </c>
      <c r="G100" s="299">
        <f t="shared" si="5"/>
        <v>0</v>
      </c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</row>
    <row r="101" spans="1:60" ht="12.75" outlineLevel="1">
      <c r="A101" s="297">
        <v>76</v>
      </c>
      <c r="B101" s="290" t="s">
        <v>316</v>
      </c>
      <c r="C101" s="310" t="s">
        <v>317</v>
      </c>
      <c r="D101" s="292" t="s">
        <v>229</v>
      </c>
      <c r="E101" s="294">
        <v>8.69921</v>
      </c>
      <c r="F101" s="296">
        <v>0</v>
      </c>
      <c r="G101" s="299">
        <f t="shared" si="5"/>
        <v>0</v>
      </c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</row>
    <row r="102" spans="1:60" ht="12.75" outlineLevel="1">
      <c r="A102" s="297">
        <v>77</v>
      </c>
      <c r="B102" s="290" t="s">
        <v>318</v>
      </c>
      <c r="C102" s="310" t="s">
        <v>319</v>
      </c>
      <c r="D102" s="292" t="s">
        <v>229</v>
      </c>
      <c r="E102" s="294">
        <v>165.28495</v>
      </c>
      <c r="F102" s="296">
        <v>0</v>
      </c>
      <c r="G102" s="299">
        <f t="shared" si="5"/>
        <v>0</v>
      </c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</row>
    <row r="103" spans="1:60" ht="12.75" outlineLevel="1">
      <c r="A103" s="297">
        <v>78</v>
      </c>
      <c r="B103" s="290" t="s">
        <v>320</v>
      </c>
      <c r="C103" s="310" t="s">
        <v>321</v>
      </c>
      <c r="D103" s="292" t="s">
        <v>229</v>
      </c>
      <c r="E103" s="294">
        <v>8.69921</v>
      </c>
      <c r="F103" s="296">
        <v>0</v>
      </c>
      <c r="G103" s="299">
        <f t="shared" si="5"/>
        <v>0</v>
      </c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</row>
    <row r="104" spans="1:60" ht="12.75" outlineLevel="1">
      <c r="A104" s="297">
        <v>79</v>
      </c>
      <c r="B104" s="290" t="s">
        <v>322</v>
      </c>
      <c r="C104" s="310" t="s">
        <v>323</v>
      </c>
      <c r="D104" s="292" t="s">
        <v>229</v>
      </c>
      <c r="E104" s="294">
        <v>34.79683</v>
      </c>
      <c r="F104" s="296">
        <v>0</v>
      </c>
      <c r="G104" s="299">
        <f t="shared" si="5"/>
        <v>0</v>
      </c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</row>
    <row r="105" spans="1:60" ht="13.5" outlineLevel="1" thickBot="1">
      <c r="A105" s="304">
        <v>80</v>
      </c>
      <c r="B105" s="305" t="s">
        <v>324</v>
      </c>
      <c r="C105" s="312" t="s">
        <v>325</v>
      </c>
      <c r="D105" s="306" t="s">
        <v>229</v>
      </c>
      <c r="E105" s="307">
        <v>8.69921</v>
      </c>
      <c r="F105" s="308">
        <v>0</v>
      </c>
      <c r="G105" s="309">
        <f t="shared" si="5"/>
        <v>0</v>
      </c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</row>
    <row r="106" spans="37:41" ht="12.75">
      <c r="AK106">
        <f>SUM(AK1:AK105)</f>
        <v>0</v>
      </c>
      <c r="AL106">
        <f>SUM(AL1:AL105)</f>
        <v>0</v>
      </c>
      <c r="AN106">
        <v>15</v>
      </c>
      <c r="AO106">
        <v>21</v>
      </c>
    </row>
    <row r="107" spans="40:41" ht="12.75">
      <c r="AN107">
        <f>SUMIF(AM8:AM106,AN106,G8:G106)</f>
        <v>0</v>
      </c>
      <c r="AO107">
        <f>SUMIF(AM8:AM106,AO106,G8:G106)</f>
        <v>0</v>
      </c>
    </row>
  </sheetData>
  <sheetProtection/>
  <mergeCells count="23">
    <mergeCell ref="F86:G86"/>
    <mergeCell ref="F91:G91"/>
    <mergeCell ref="F98:G98"/>
    <mergeCell ref="F50:G50"/>
    <mergeCell ref="F57:G57"/>
    <mergeCell ref="F80:G80"/>
    <mergeCell ref="F83:G83"/>
    <mergeCell ref="F75:G75"/>
    <mergeCell ref="F11:G11"/>
    <mergeCell ref="F13:G13"/>
    <mergeCell ref="F15:G15"/>
    <mergeCell ref="F32:G32"/>
    <mergeCell ref="F34:G34"/>
    <mergeCell ref="F42:G42"/>
    <mergeCell ref="F44:G44"/>
    <mergeCell ref="F46:G46"/>
    <mergeCell ref="F48:G48"/>
    <mergeCell ref="F9:G9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3">
      <selection activeCell="F35" sqref="F35:G3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32"/>
      <c r="I1" s="233"/>
      <c r="J1" s="233"/>
      <c r="K1" s="234"/>
      <c r="L1" s="235"/>
      <c r="M1" s="235"/>
      <c r="N1" s="235"/>
      <c r="O1" s="235"/>
      <c r="P1" s="235"/>
      <c r="Q1" s="235"/>
    </row>
    <row r="2" spans="1:17" ht="12.75">
      <c r="A2" s="111" t="s">
        <v>15</v>
      </c>
      <c r="B2" s="112"/>
      <c r="C2" s="228" t="s">
        <v>92</v>
      </c>
      <c r="D2" s="386" t="s">
        <v>95</v>
      </c>
      <c r="E2" s="361"/>
      <c r="F2" s="56" t="s">
        <v>17</v>
      </c>
      <c r="G2" s="313" t="s">
        <v>162</v>
      </c>
      <c r="H2" s="236"/>
      <c r="I2" s="237"/>
      <c r="J2" s="238" t="s">
        <v>95</v>
      </c>
      <c r="K2" s="234"/>
      <c r="L2" s="235"/>
      <c r="M2" s="235"/>
      <c r="N2" s="235"/>
      <c r="O2" s="235"/>
      <c r="P2" s="235"/>
      <c r="Q2" s="235"/>
    </row>
    <row r="3" spans="1:17" ht="12.75" hidden="1">
      <c r="A3" s="51"/>
      <c r="B3" s="52"/>
      <c r="C3" s="53"/>
      <c r="D3" s="53"/>
      <c r="E3" s="52"/>
      <c r="F3" s="54"/>
      <c r="G3" s="55"/>
      <c r="H3" s="236"/>
      <c r="I3" s="239"/>
      <c r="J3" s="240"/>
      <c r="K3" s="234"/>
      <c r="L3" s="235"/>
      <c r="M3" s="235"/>
      <c r="N3" s="235"/>
      <c r="O3" s="235"/>
      <c r="P3" s="235"/>
      <c r="Q3" s="235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36"/>
      <c r="I4" s="239"/>
      <c r="J4" s="240"/>
      <c r="K4" s="234"/>
      <c r="L4" s="235"/>
      <c r="M4" s="235"/>
      <c r="N4" s="235"/>
      <c r="O4" s="235"/>
      <c r="P4" s="235"/>
      <c r="Q4" s="235"/>
    </row>
    <row r="5" spans="1:17" ht="12.75">
      <c r="A5" s="63" t="s">
        <v>94</v>
      </c>
      <c r="B5" s="64"/>
      <c r="C5" s="387" t="s">
        <v>95</v>
      </c>
      <c r="D5" s="371"/>
      <c r="E5" s="372"/>
      <c r="F5" s="54" t="s">
        <v>21</v>
      </c>
      <c r="G5" s="314" t="s">
        <v>163</v>
      </c>
      <c r="H5" s="241"/>
      <c r="I5" s="242"/>
      <c r="J5" s="240"/>
      <c r="K5" s="243" t="s">
        <v>95</v>
      </c>
      <c r="L5" s="235"/>
      <c r="M5" s="235"/>
      <c r="N5" s="235"/>
      <c r="O5" s="235"/>
      <c r="P5" s="235"/>
      <c r="Q5" s="235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44"/>
      <c r="I6" s="242"/>
      <c r="J6" s="240"/>
      <c r="K6" s="234"/>
      <c r="L6" s="235"/>
      <c r="M6" s="235"/>
      <c r="N6" s="235"/>
      <c r="O6" s="235"/>
      <c r="P6" s="235"/>
      <c r="Q6" s="235"/>
    </row>
    <row r="7" spans="1:17" ht="25.5">
      <c r="A7" s="63" t="s">
        <v>82</v>
      </c>
      <c r="B7" s="69"/>
      <c r="C7" s="388" t="s">
        <v>83</v>
      </c>
      <c r="D7" s="375"/>
      <c r="E7" s="376"/>
      <c r="F7" s="70" t="s">
        <v>25</v>
      </c>
      <c r="G7" s="67">
        <v>0</v>
      </c>
      <c r="H7" s="245"/>
      <c r="I7" s="246"/>
      <c r="J7" s="240"/>
      <c r="K7" s="243" t="s">
        <v>83</v>
      </c>
      <c r="L7" s="235"/>
      <c r="M7" s="235"/>
      <c r="N7" s="235"/>
      <c r="O7" s="235"/>
      <c r="P7" s="235"/>
      <c r="Q7" s="235"/>
    </row>
    <row r="8" spans="1:17" ht="12.75" customHeight="1">
      <c r="A8" s="71" t="s">
        <v>26</v>
      </c>
      <c r="B8" s="54"/>
      <c r="C8" s="385" t="s">
        <v>153</v>
      </c>
      <c r="D8" s="345"/>
      <c r="E8" s="365"/>
      <c r="F8" s="72" t="s">
        <v>27</v>
      </c>
      <c r="G8" s="55"/>
      <c r="H8" s="247"/>
      <c r="I8" s="248"/>
      <c r="J8" s="233"/>
      <c r="K8" s="234"/>
      <c r="L8" s="235"/>
      <c r="M8" s="235"/>
      <c r="N8" s="235"/>
      <c r="O8" s="235"/>
      <c r="P8" s="235"/>
      <c r="Q8" s="235"/>
    </row>
    <row r="9" spans="1:17" ht="12.75" customHeight="1">
      <c r="A9" s="71"/>
      <c r="B9" s="54"/>
      <c r="C9" s="345"/>
      <c r="D9" s="345"/>
      <c r="E9" s="365"/>
      <c r="F9" s="47"/>
      <c r="G9" s="75"/>
      <c r="H9" s="249"/>
      <c r="I9" s="233"/>
      <c r="J9" s="233"/>
      <c r="K9" s="234"/>
      <c r="L9" s="235"/>
      <c r="M9" s="235"/>
      <c r="N9" s="235"/>
      <c r="O9" s="235"/>
      <c r="P9" s="235"/>
      <c r="Q9" s="235"/>
    </row>
    <row r="10" spans="1:17" ht="12.75" customHeight="1">
      <c r="A10" s="71" t="s">
        <v>28</v>
      </c>
      <c r="B10" s="54"/>
      <c r="C10" s="385" t="s">
        <v>84</v>
      </c>
      <c r="D10" s="345"/>
      <c r="E10" s="345"/>
      <c r="F10" s="76"/>
      <c r="G10" s="75"/>
      <c r="H10" s="250"/>
      <c r="I10" s="233"/>
      <c r="J10" s="251"/>
      <c r="K10" s="234"/>
      <c r="L10" s="235"/>
      <c r="M10" s="235"/>
      <c r="N10" s="235"/>
      <c r="O10" s="235"/>
      <c r="P10" s="235"/>
      <c r="Q10" s="235"/>
    </row>
    <row r="11" spans="1:17" ht="13.5" customHeight="1">
      <c r="A11" s="71" t="s">
        <v>29</v>
      </c>
      <c r="B11" s="54"/>
      <c r="C11" s="345"/>
      <c r="D11" s="345"/>
      <c r="E11" s="345"/>
      <c r="F11" s="78" t="s">
        <v>30</v>
      </c>
      <c r="G11" s="79"/>
      <c r="H11" s="249"/>
      <c r="I11" s="233"/>
      <c r="J11" s="233"/>
      <c r="K11" s="234"/>
      <c r="L11" s="235"/>
      <c r="M11" s="235"/>
      <c r="N11" s="235"/>
      <c r="O11" s="235"/>
      <c r="P11" s="235"/>
      <c r="Q11" s="235"/>
    </row>
    <row r="12" spans="1:17" ht="12.75" customHeight="1">
      <c r="A12" s="81" t="s">
        <v>31</v>
      </c>
      <c r="B12" s="62"/>
      <c r="C12" s="389" t="s">
        <v>152</v>
      </c>
      <c r="D12" s="366"/>
      <c r="E12" s="367"/>
      <c r="F12" s="82" t="s">
        <v>32</v>
      </c>
      <c r="G12" s="83"/>
      <c r="H12" s="249"/>
      <c r="I12" s="233"/>
      <c r="J12" s="233"/>
      <c r="K12" s="234"/>
      <c r="L12" s="235"/>
      <c r="M12" s="235"/>
      <c r="N12" s="235"/>
      <c r="O12" s="235"/>
      <c r="P12" s="235"/>
      <c r="Q12" s="235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49"/>
      <c r="I13" s="233"/>
      <c r="J13" s="233"/>
      <c r="K13" s="234"/>
      <c r="L13" s="235"/>
      <c r="M13" s="235"/>
      <c r="N13" s="235"/>
      <c r="O13" s="235"/>
      <c r="P13" s="235"/>
      <c r="Q13" s="235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32"/>
      <c r="I14" s="233"/>
      <c r="J14" s="233"/>
      <c r="K14" s="234"/>
      <c r="L14" s="235"/>
      <c r="M14" s="235"/>
      <c r="N14" s="235"/>
      <c r="O14" s="235"/>
      <c r="P14" s="235"/>
      <c r="Q14" s="235"/>
    </row>
    <row r="15" spans="1:17" ht="15.75" customHeight="1">
      <c r="A15" s="160"/>
      <c r="B15" s="229" t="s">
        <v>102</v>
      </c>
      <c r="C15" s="162"/>
      <c r="D15" s="373"/>
      <c r="E15" s="374"/>
      <c r="F15" s="163"/>
      <c r="G15" s="164">
        <v>0</v>
      </c>
      <c r="H15" s="232"/>
      <c r="I15" s="233"/>
      <c r="J15" s="233"/>
      <c r="K15" s="234"/>
      <c r="L15" s="235"/>
      <c r="M15" s="235"/>
      <c r="N15" s="235"/>
      <c r="O15" s="235"/>
      <c r="P15" s="235"/>
      <c r="Q15" s="235"/>
    </row>
    <row r="16" spans="1:17" ht="15.75" customHeight="1">
      <c r="A16" s="160"/>
      <c r="B16" s="230" t="s">
        <v>127</v>
      </c>
      <c r="C16" s="166"/>
      <c r="D16" s="358"/>
      <c r="E16" s="359"/>
      <c r="F16" s="168"/>
      <c r="G16" s="164">
        <v>0</v>
      </c>
      <c r="H16" s="232"/>
      <c r="I16" s="233"/>
      <c r="J16" s="233"/>
      <c r="K16" s="234"/>
      <c r="L16" s="235"/>
      <c r="M16" s="235"/>
      <c r="N16" s="235"/>
      <c r="O16" s="235"/>
      <c r="P16" s="235"/>
      <c r="Q16" s="235"/>
    </row>
    <row r="17" spans="1:17" ht="15.75" customHeight="1">
      <c r="A17" s="160"/>
      <c r="B17" s="230" t="s">
        <v>144</v>
      </c>
      <c r="C17" s="166"/>
      <c r="D17" s="358"/>
      <c r="E17" s="359"/>
      <c r="F17" s="168"/>
      <c r="G17" s="164">
        <v>0</v>
      </c>
      <c r="H17" s="232"/>
      <c r="I17" s="233"/>
      <c r="J17" s="233"/>
      <c r="K17" s="234"/>
      <c r="L17" s="235"/>
      <c r="M17" s="235"/>
      <c r="N17" s="235"/>
      <c r="O17" s="235"/>
      <c r="P17" s="235"/>
      <c r="Q17" s="235"/>
    </row>
    <row r="18" spans="1:17" ht="15.75" customHeight="1">
      <c r="A18" s="160"/>
      <c r="B18" s="231" t="s">
        <v>150</v>
      </c>
      <c r="C18" s="166"/>
      <c r="D18" s="358"/>
      <c r="E18" s="359"/>
      <c r="F18" s="168"/>
      <c r="G18" s="164">
        <v>0</v>
      </c>
      <c r="H18" s="232"/>
      <c r="I18" s="233"/>
      <c r="J18" s="233"/>
      <c r="K18" s="234"/>
      <c r="L18" s="235"/>
      <c r="M18" s="235"/>
      <c r="N18" s="235"/>
      <c r="O18" s="235"/>
      <c r="P18" s="235"/>
      <c r="Q18" s="235"/>
    </row>
    <row r="19" spans="1:17" ht="15.75" customHeight="1">
      <c r="A19" s="160"/>
      <c r="B19" s="230" t="s">
        <v>151</v>
      </c>
      <c r="C19" s="166"/>
      <c r="D19" s="356"/>
      <c r="E19" s="357"/>
      <c r="F19" s="168"/>
      <c r="G19" s="164">
        <v>0</v>
      </c>
      <c r="H19" s="232"/>
      <c r="I19" s="233"/>
      <c r="J19" s="233"/>
      <c r="K19" s="234"/>
      <c r="L19" s="235"/>
      <c r="M19" s="235"/>
      <c r="N19" s="235"/>
      <c r="O19" s="235"/>
      <c r="P19" s="235"/>
      <c r="Q19" s="235"/>
    </row>
    <row r="20" spans="1:17" ht="15.75" customHeight="1">
      <c r="A20" s="160"/>
      <c r="B20" s="165" t="s">
        <v>68</v>
      </c>
      <c r="C20" s="166"/>
      <c r="D20" s="358"/>
      <c r="E20" s="359"/>
      <c r="F20" s="168"/>
      <c r="G20" s="164">
        <f>SUM(G15:G19)</f>
        <v>0</v>
      </c>
      <c r="H20" s="232"/>
      <c r="I20" s="233"/>
      <c r="J20" s="233"/>
      <c r="K20" s="234"/>
      <c r="L20" s="235"/>
      <c r="M20" s="235"/>
      <c r="N20" s="235"/>
      <c r="O20" s="235"/>
      <c r="P20" s="235"/>
      <c r="Q20" s="235"/>
    </row>
    <row r="21" spans="1:17" ht="3" customHeight="1">
      <c r="A21" s="160"/>
      <c r="B21" s="165"/>
      <c r="C21" s="166"/>
      <c r="D21" s="167"/>
      <c r="E21" s="170"/>
      <c r="F21" s="168"/>
      <c r="G21" s="164"/>
      <c r="H21" s="232"/>
      <c r="I21" s="233"/>
      <c r="J21" s="233"/>
      <c r="K21" s="234"/>
      <c r="L21" s="235"/>
      <c r="M21" s="235"/>
      <c r="N21" s="235"/>
      <c r="O21" s="235"/>
      <c r="P21" s="235"/>
      <c r="Q21" s="235"/>
    </row>
    <row r="22" spans="1:17" ht="3" customHeight="1">
      <c r="A22" s="160"/>
      <c r="B22" s="165"/>
      <c r="C22" s="166"/>
      <c r="D22" s="167"/>
      <c r="E22" s="170"/>
      <c r="F22" s="168"/>
      <c r="G22" s="164"/>
      <c r="H22" s="232"/>
      <c r="I22" s="233"/>
      <c r="J22" s="233"/>
      <c r="K22" s="234"/>
      <c r="L22" s="235"/>
      <c r="M22" s="235"/>
      <c r="N22" s="235"/>
      <c r="O22" s="235"/>
      <c r="P22" s="235"/>
      <c r="Q22" s="235"/>
    </row>
    <row r="23" spans="1:17" ht="3" customHeight="1" thickBot="1">
      <c r="A23" s="368"/>
      <c r="B23" s="369"/>
      <c r="C23" s="171"/>
      <c r="D23" s="172"/>
      <c r="E23" s="173"/>
      <c r="F23" s="174"/>
      <c r="G23" s="175"/>
      <c r="H23" s="232"/>
      <c r="I23" s="233"/>
      <c r="J23" s="233"/>
      <c r="K23" s="234"/>
      <c r="L23" s="235"/>
      <c r="M23" s="235"/>
      <c r="N23" s="235"/>
      <c r="O23" s="235"/>
      <c r="P23" s="235"/>
      <c r="Q23" s="235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32"/>
      <c r="I24" s="233"/>
      <c r="J24" s="233"/>
      <c r="K24" s="234"/>
      <c r="L24" s="235"/>
      <c r="M24" s="235"/>
      <c r="N24" s="235"/>
      <c r="O24" s="235"/>
      <c r="P24" s="235"/>
      <c r="Q24" s="235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32"/>
      <c r="I25" s="233"/>
      <c r="J25" s="233"/>
      <c r="K25" s="234"/>
      <c r="L25" s="235"/>
      <c r="M25" s="235"/>
      <c r="N25" s="235"/>
      <c r="O25" s="235"/>
      <c r="P25" s="235"/>
      <c r="Q25" s="235"/>
    </row>
    <row r="26" spans="1:17" ht="2.25" customHeight="1">
      <c r="A26" s="85"/>
      <c r="B26" s="47"/>
      <c r="C26" s="91"/>
      <c r="D26" s="47"/>
      <c r="E26" s="47"/>
      <c r="F26" s="92"/>
      <c r="G26" s="93"/>
      <c r="H26" s="232"/>
      <c r="I26" s="233"/>
      <c r="J26" s="233"/>
      <c r="K26" s="234"/>
      <c r="L26" s="235"/>
      <c r="M26" s="235"/>
      <c r="N26" s="235"/>
      <c r="O26" s="235"/>
      <c r="P26" s="235"/>
      <c r="Q26" s="235"/>
    </row>
    <row r="27" spans="1:17" ht="34.5" customHeight="1">
      <c r="A27" s="348" t="s">
        <v>154</v>
      </c>
      <c r="B27" s="349"/>
      <c r="C27" s="350"/>
      <c r="D27" s="351" t="s">
        <v>154</v>
      </c>
      <c r="E27" s="350"/>
      <c r="F27" s="363" t="s">
        <v>154</v>
      </c>
      <c r="G27" s="364"/>
      <c r="H27" s="232"/>
      <c r="I27" s="233"/>
      <c r="J27" s="233"/>
      <c r="K27" s="234"/>
      <c r="L27" s="235"/>
      <c r="M27" s="235"/>
      <c r="N27" s="235"/>
      <c r="O27" s="235"/>
      <c r="P27" s="235"/>
      <c r="Q27" s="235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32"/>
      <c r="I28" s="233"/>
      <c r="J28" s="233"/>
      <c r="K28" s="234"/>
      <c r="L28" s="235"/>
      <c r="M28" s="235"/>
      <c r="N28" s="235"/>
      <c r="O28" s="235"/>
      <c r="P28" s="235"/>
      <c r="Q28" s="235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32"/>
      <c r="I29" s="233"/>
      <c r="J29" s="233"/>
      <c r="K29" s="234"/>
      <c r="L29" s="235"/>
      <c r="M29" s="235"/>
      <c r="N29" s="235"/>
      <c r="O29" s="235"/>
      <c r="P29" s="235"/>
      <c r="Q29" s="235"/>
    </row>
    <row r="30" spans="1:17" ht="12.75" customHeight="1">
      <c r="A30" s="95" t="s">
        <v>11</v>
      </c>
      <c r="B30" s="96"/>
      <c r="C30" s="97">
        <v>15</v>
      </c>
      <c r="D30" s="96" t="s">
        <v>40</v>
      </c>
      <c r="E30" s="98"/>
      <c r="F30" s="354">
        <v>0</v>
      </c>
      <c r="G30" s="355"/>
      <c r="H30" s="232"/>
      <c r="I30" s="233"/>
      <c r="J30" s="233"/>
      <c r="K30" s="234"/>
      <c r="L30" s="235"/>
      <c r="M30" s="235"/>
      <c r="N30" s="235"/>
      <c r="O30" s="235"/>
      <c r="P30" s="235"/>
      <c r="Q30" s="235"/>
    </row>
    <row r="31" spans="1:10" ht="12.75" customHeight="1">
      <c r="A31" s="95" t="s">
        <v>41</v>
      </c>
      <c r="B31" s="96"/>
      <c r="C31" s="97">
        <f>C30</f>
        <v>15</v>
      </c>
      <c r="D31" s="96" t="s">
        <v>42</v>
      </c>
      <c r="E31" s="98"/>
      <c r="F31" s="354">
        <v>0</v>
      </c>
      <c r="G31" s="355"/>
      <c r="H31" s="46"/>
      <c r="I31" s="46"/>
      <c r="J31" s="114"/>
    </row>
    <row r="32" spans="1:10" ht="12.75" customHeight="1">
      <c r="A32" s="95" t="s">
        <v>11</v>
      </c>
      <c r="B32" s="96"/>
      <c r="C32" s="97">
        <v>21</v>
      </c>
      <c r="D32" s="96" t="s">
        <v>42</v>
      </c>
      <c r="E32" s="98"/>
      <c r="F32" s="354">
        <v>0</v>
      </c>
      <c r="G32" s="35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21</v>
      </c>
      <c r="D33" s="96" t="s">
        <v>42</v>
      </c>
      <c r="E33" s="84"/>
      <c r="F33" s="354">
        <v>0</v>
      </c>
      <c r="G33" s="35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54">
        <v>0</v>
      </c>
      <c r="G34" s="35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52">
        <f>SUM(F30:G34)</f>
        <v>0</v>
      </c>
      <c r="G35" s="35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46"/>
      <c r="C37" s="346"/>
      <c r="D37" s="346"/>
      <c r="E37" s="346"/>
      <c r="F37" s="346"/>
      <c r="G37" s="346"/>
      <c r="H37" s="46" t="s">
        <v>1</v>
      </c>
      <c r="I37" s="46"/>
      <c r="J37" s="114"/>
    </row>
    <row r="38" spans="1:10" ht="14.25" customHeight="1">
      <c r="A38" s="102"/>
      <c r="B38" s="346"/>
      <c r="C38" s="346"/>
      <c r="D38" s="346"/>
      <c r="E38" s="346"/>
      <c r="F38" s="346"/>
      <c r="G38" s="346"/>
      <c r="H38" s="46" t="s">
        <v>1</v>
      </c>
      <c r="I38" s="46"/>
      <c r="J38" s="114"/>
    </row>
    <row r="39" spans="1:10" ht="12.75" customHeight="1">
      <c r="A39" s="103"/>
      <c r="B39" s="346"/>
      <c r="C39" s="346"/>
      <c r="D39" s="346"/>
      <c r="E39" s="346"/>
      <c r="F39" s="346"/>
      <c r="G39" s="346"/>
      <c r="H39" s="46" t="s">
        <v>1</v>
      </c>
      <c r="I39" s="46"/>
      <c r="J39" s="114"/>
    </row>
    <row r="40" spans="1:10" ht="12.75" customHeight="1">
      <c r="A40" s="103"/>
      <c r="B40" s="346"/>
      <c r="C40" s="346"/>
      <c r="D40" s="346"/>
      <c r="E40" s="346"/>
      <c r="F40" s="346"/>
      <c r="G40" s="346"/>
      <c r="H40" s="46" t="s">
        <v>1</v>
      </c>
      <c r="I40" s="46"/>
      <c r="J40" s="114"/>
    </row>
    <row r="41" spans="1:10" ht="12.75" customHeight="1">
      <c r="A41" s="103"/>
      <c r="B41" s="346"/>
      <c r="C41" s="346"/>
      <c r="D41" s="346"/>
      <c r="E41" s="346"/>
      <c r="F41" s="346"/>
      <c r="G41" s="346"/>
      <c r="H41" s="46" t="s">
        <v>1</v>
      </c>
      <c r="I41" s="46"/>
      <c r="J41" s="114"/>
    </row>
    <row r="42" spans="1:10" ht="12.75" customHeight="1">
      <c r="A42" s="103"/>
      <c r="B42" s="346"/>
      <c r="C42" s="346"/>
      <c r="D42" s="346"/>
      <c r="E42" s="346"/>
      <c r="F42" s="346"/>
      <c r="G42" s="346"/>
      <c r="H42" s="46" t="s">
        <v>1</v>
      </c>
      <c r="I42" s="46"/>
      <c r="J42" s="114"/>
    </row>
    <row r="43" spans="1:10" ht="12.75" customHeight="1">
      <c r="A43" s="103"/>
      <c r="B43" s="346"/>
      <c r="C43" s="346"/>
      <c r="D43" s="346"/>
      <c r="E43" s="346"/>
      <c r="F43" s="346"/>
      <c r="G43" s="346"/>
      <c r="H43" s="46" t="s">
        <v>1</v>
      </c>
      <c r="I43" s="46"/>
      <c r="J43" s="114"/>
    </row>
    <row r="44" spans="1:10" ht="12.75" customHeight="1">
      <c r="A44" s="103"/>
      <c r="B44" s="346"/>
      <c r="C44" s="346"/>
      <c r="D44" s="346"/>
      <c r="E44" s="346"/>
      <c r="F44" s="346"/>
      <c r="G44" s="346"/>
      <c r="H44" s="46" t="s">
        <v>1</v>
      </c>
      <c r="I44" s="46"/>
      <c r="J44" s="114"/>
    </row>
    <row r="45" spans="1:10" ht="14.25" customHeight="1">
      <c r="A45" s="103"/>
      <c r="B45" s="347"/>
      <c r="C45" s="347"/>
      <c r="D45" s="347"/>
      <c r="E45" s="347"/>
      <c r="F45" s="347"/>
      <c r="G45" s="347"/>
      <c r="H45" s="46" t="s">
        <v>1</v>
      </c>
      <c r="I45" s="46"/>
      <c r="J45" s="114"/>
    </row>
    <row r="46" spans="1:10" ht="12.75" customHeight="1">
      <c r="A46" s="46"/>
      <c r="B46" s="347"/>
      <c r="C46" s="347"/>
      <c r="D46" s="347"/>
      <c r="E46" s="347"/>
      <c r="F46" s="347"/>
      <c r="G46" s="347"/>
      <c r="H46" s="46"/>
      <c r="I46" s="46"/>
      <c r="J46" s="114"/>
    </row>
    <row r="47" spans="1:10" ht="12.75" customHeight="1">
      <c r="A47" s="46"/>
      <c r="B47" s="347"/>
      <c r="C47" s="347"/>
      <c r="D47" s="347"/>
      <c r="E47" s="347"/>
      <c r="F47" s="347"/>
      <c r="G47" s="347"/>
      <c r="H47" s="46"/>
      <c r="I47" s="46"/>
      <c r="J47" s="114"/>
    </row>
    <row r="48" spans="1:10" ht="12.75" customHeight="1">
      <c r="A48" s="46"/>
      <c r="B48" s="347"/>
      <c r="C48" s="347"/>
      <c r="D48" s="347"/>
      <c r="E48" s="347"/>
      <c r="F48" s="347"/>
      <c r="G48" s="347"/>
      <c r="H48" s="46"/>
      <c r="I48" s="46"/>
      <c r="J48" s="114"/>
    </row>
    <row r="49" spans="1:10" ht="12.75" customHeight="1">
      <c r="A49" s="46"/>
      <c r="B49" s="347"/>
      <c r="C49" s="347"/>
      <c r="D49" s="347"/>
      <c r="E49" s="347"/>
      <c r="F49" s="347"/>
      <c r="G49" s="347"/>
      <c r="H49" s="46"/>
      <c r="I49" s="46"/>
      <c r="J49" s="114"/>
    </row>
    <row r="50" spans="1:10" ht="12.75" customHeight="1">
      <c r="A50" s="46"/>
      <c r="B50" s="347"/>
      <c r="C50" s="347"/>
      <c r="D50" s="347"/>
      <c r="E50" s="347"/>
      <c r="F50" s="347"/>
      <c r="G50" s="347"/>
      <c r="H50" s="46"/>
      <c r="I50" s="46"/>
      <c r="J50" s="114"/>
    </row>
  </sheetData>
  <sheetProtection/>
  <mergeCells count="25">
    <mergeCell ref="F27:G27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C9:E9"/>
    <mergeCell ref="C11:E11"/>
    <mergeCell ref="C12:E12"/>
    <mergeCell ref="D15:E15"/>
    <mergeCell ref="D2:E2"/>
    <mergeCell ref="C5:E5"/>
    <mergeCell ref="C7:E7"/>
    <mergeCell ref="C8:E8"/>
    <mergeCell ref="D18:E18"/>
    <mergeCell ref="D19:E19"/>
    <mergeCell ref="D20:E20"/>
    <mergeCell ref="C10:E10"/>
    <mergeCell ref="D16:E16"/>
    <mergeCell ref="D17:E1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SW</dc:creator>
  <cp:keywords/>
  <dc:description/>
  <cp:lastModifiedBy>kubik</cp:lastModifiedBy>
  <cp:lastPrinted>2013-12-09T13:53:26Z</cp:lastPrinted>
  <dcterms:created xsi:type="dcterms:W3CDTF">2009-04-08T07:15:50Z</dcterms:created>
  <dcterms:modified xsi:type="dcterms:W3CDTF">2014-06-10T05:57:32Z</dcterms:modified>
  <cp:category/>
  <cp:version/>
  <cp:contentType/>
  <cp:contentStatus/>
</cp:coreProperties>
</file>