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035" windowHeight="1227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'Položky'!$A$1:$G$44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<sst xmlns="http://schemas.openxmlformats.org/spreadsheetml/2006/main" count="211" uniqueCount="157">
  <si>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</si>
  <si>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</si>
  <si>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</si>
  <si>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</si>
  <si>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</si>
  <si>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</si>
  <si>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</si>
  <si>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</si>
  <si>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</si>
  <si>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</si>
  <si>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</si>
  <si>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</si>
  <si>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</si>
  <si>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</si>
  <si>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</si>
  <si>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</si>
  <si>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</si>
  <si>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</si>
  <si>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</si>
  <si>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</si>
  <si>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</si>
  <si>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</si>
  <si>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</si>
  <si>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</si>
  <si>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</si>
  <si>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</si>
  <si>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</si>
  <si>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</si>
  <si>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</si>
  <si>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</si>
  <si>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</si>
  <si>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</si>
  <si>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</si>
  <si>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</si>
  <si>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</si>
  <si>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</si>
  <si>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</si>
  <si>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</si>
  <si>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</si>
  <si>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</si>
  <si>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</si>
  <si>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</si>
  <si>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</si>
  <si>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</si>
  <si>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</si>
  <si>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</si>
  <si>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</si>
  <si>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</si>
  <si>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</si>
  <si>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</si>
  <si>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</si>
  <si>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</si>
  <si>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</si>
  <si>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</si>
  <si>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</si>
  <si>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</si>
  <si>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</si>
  <si>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</si>
  <si>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</si>
  <si>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</si>
  <si>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</si>
  <si>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</si>
  <si>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</si>
  <si>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</si>
  <si>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</si>
  <si>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</si>
  <si>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</si>
  <si>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</si>
  <si>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</si>
  <si>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</si>
  <si>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</si>
  <si>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</si>
  <si>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</si>
  <si>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</si>
  <si>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</si>
  <si>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</si>
  <si>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201405</t>
  </si>
  <si>
    <t>Stavební úpravy opěrné zdi na ul. Jánská</t>
  </si>
  <si>
    <t>01</t>
  </si>
  <si>
    <t>Stavební úpravy opěrné zdi</t>
  </si>
  <si>
    <t>Základní rozpočet</t>
  </si>
  <si>
    <t>122201101</t>
  </si>
  <si>
    <t xml:space="preserve">Odkopávky nezapažené v hor. 3 do 100 m3 </t>
  </si>
  <si>
    <t>m3</t>
  </si>
  <si>
    <t>167101102</t>
  </si>
  <si>
    <t xml:space="preserve">Nakládání výkopku z hor.1-4 v množství nad 100 m3 </t>
  </si>
  <si>
    <t>Vodorovné přemístění výkopku z hor.1-4 dle možností dodavatele</t>
  </si>
  <si>
    <t>02</t>
  </si>
  <si>
    <t xml:space="preserve">Zajištění svahů výkopu </t>
  </si>
  <si>
    <t>kpl.</t>
  </si>
  <si>
    <t>03</t>
  </si>
  <si>
    <t xml:space="preserve">Uložení sypaniny na skládku vč. skládkovného </t>
  </si>
  <si>
    <t>soub.</t>
  </si>
  <si>
    <t>2</t>
  </si>
  <si>
    <t>Základy a zvláštní zakládání</t>
  </si>
  <si>
    <t>211531111</t>
  </si>
  <si>
    <t xml:space="preserve">Výplň odvodňovacích žeber kam. hrubě drcen. 63 mm </t>
  </si>
  <si>
    <t>211971110</t>
  </si>
  <si>
    <t xml:space="preserve">Opláštění žeber z geotextilie o sklonu do 1 : 2,5 </t>
  </si>
  <si>
    <t>m2</t>
  </si>
  <si>
    <t>212755114</t>
  </si>
  <si>
    <t>Trativody z drenážních trubek DN 10 cm bez lože PVC</t>
  </si>
  <si>
    <t>m</t>
  </si>
  <si>
    <t>212972112</t>
  </si>
  <si>
    <t>Plášť dren trub DN 100 filtr geotextílie 300 g/m2 dvojitě</t>
  </si>
  <si>
    <t>69365020</t>
  </si>
  <si>
    <t>Geotextilie do drenážního žebra (300 g/m2)</t>
  </si>
  <si>
    <t>3</t>
  </si>
  <si>
    <t>Svislé a kompletní konstrukce</t>
  </si>
  <si>
    <t>317353111</t>
  </si>
  <si>
    <t xml:space="preserve">Bednění říms - zřízení </t>
  </si>
  <si>
    <t>317353112</t>
  </si>
  <si>
    <t xml:space="preserve">Bednění říms - odbednění </t>
  </si>
  <si>
    <t>317361016</t>
  </si>
  <si>
    <t xml:space="preserve">Výztuž říms zdí a valů z oceli 10 505 </t>
  </si>
  <si>
    <t>t</t>
  </si>
  <si>
    <t>04</t>
  </si>
  <si>
    <t>Zdivo nadzákl. obkladní z lom.kamene, vyspárování z vybouraného očištěného kamene</t>
  </si>
  <si>
    <t>05</t>
  </si>
  <si>
    <t>Římsy zdí a valů z betonu železového C 30/37 XF4, XD3, XC3</t>
  </si>
  <si>
    <t>91</t>
  </si>
  <si>
    <t>Doplňující práce na komunikaci</t>
  </si>
  <si>
    <t>917732111</t>
  </si>
  <si>
    <t>Osazení ležat. obrub. bet. bez opěr,lože z C 12/15 včetně obrubníku ABO 1 - 15 100/15/30</t>
  </si>
  <si>
    <t>918101111</t>
  </si>
  <si>
    <t xml:space="preserve">Lože pod obrubníky nebo obruby dlažeb z B 12,5 </t>
  </si>
  <si>
    <t>919735112</t>
  </si>
  <si>
    <t>Řezání stávajícího živičného krytu tl. 5 - 10 cm úprava spáry</t>
  </si>
  <si>
    <t>06</t>
  </si>
  <si>
    <t>Dopravní značení pracovního místa vč. povolení a vyřízení</t>
  </si>
  <si>
    <t>07</t>
  </si>
  <si>
    <t xml:space="preserve">Těsnění spáry mezi komunikací a novými obrubníky </t>
  </si>
  <si>
    <t>08</t>
  </si>
  <si>
    <t xml:space="preserve">Těsnění spáry mezi obrubníky a novou římsou </t>
  </si>
  <si>
    <t>93</t>
  </si>
  <si>
    <t>Dokončovací práce inženýrských staveb</t>
  </si>
  <si>
    <t>09</t>
  </si>
  <si>
    <t xml:space="preserve">D+M ocelového zábradlí, žárově zinkované </t>
  </si>
  <si>
    <t>96</t>
  </si>
  <si>
    <t>Bourání konstrukcí</t>
  </si>
  <si>
    <t>962022491</t>
  </si>
  <si>
    <t xml:space="preserve">Bourání zdiva nadzákladového kamenného na MC </t>
  </si>
  <si>
    <t>10</t>
  </si>
  <si>
    <t>Vytrhání obrub z krajníků nebo obrubníků stojatých včetně odstranění bet. lože, odvozu a likvidace</t>
  </si>
  <si>
    <t>11</t>
  </si>
  <si>
    <t xml:space="preserve">Odstranění živičného povrchu a podkladu </t>
  </si>
  <si>
    <t>12</t>
  </si>
  <si>
    <t>Odvoz suti a vybour. hmot na skládku včetně skládkovného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</si>
  <si>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</si>
  <si>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</si>
  <si>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</si>
  <si>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</si>
  <si>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</si>
  <si>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</si>
  <si>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</si>
  <si>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</si>
  <si>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SLEPÝ VÝKAZ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</si>
</sst>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9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left"/>
    </xf>
    <xf numFmtId="0" fontId="23" fillId="18" borderId="32" xfId="0" applyFont="1" applyFill="1" applyBorder="1" applyAlignment="1">
      <alignment horizontal="centerContinuous"/>
    </xf>
    <xf numFmtId="0" fontId="24" fillId="18" borderId="31" xfId="0" applyFont="1" applyFill="1" applyBorder="1" applyAlignment="1">
      <alignment horizontal="centerContinuous"/>
    </xf>
    <xf numFmtId="0" fontId="23" fillId="18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3" fillId="0" borderId="39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4" fillId="18" borderId="4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167" fontId="23" fillId="0" borderId="24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40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167" fontId="27" fillId="18" borderId="50" xfId="0" applyNumberFormat="1" applyFont="1" applyFill="1" applyBorder="1" applyAlignment="1">
      <alignment horizontal="right" indent="2"/>
    </xf>
    <xf numFmtId="167" fontId="27" fillId="18" borderId="51" xfId="0" applyNumberFormat="1" applyFont="1" applyFill="1" applyBorder="1" applyAlignment="1">
      <alignment horizontal="right" indent="2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23" fillId="0" borderId="52" xfId="47" applyFont="1" applyBorder="1" applyAlignment="1">
      <alignment horizontal="center"/>
      <protection/>
    </xf>
    <xf numFmtId="0" fontId="23" fillId="0" borderId="53" xfId="47" applyFont="1" applyBorder="1" applyAlignment="1">
      <alignment horizontal="center"/>
      <protection/>
    </xf>
    <xf numFmtId="0" fontId="24" fillId="0" borderId="54" xfId="47" applyFont="1" applyBorder="1">
      <alignment/>
      <protection/>
    </xf>
    <xf numFmtId="0" fontId="23" fillId="0" borderId="54" xfId="47" applyFont="1" applyBorder="1">
      <alignment/>
      <protection/>
    </xf>
    <xf numFmtId="0" fontId="23" fillId="0" borderId="54" xfId="47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0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3" fillId="0" borderId="57" xfId="47" applyFont="1" applyBorder="1" applyAlignment="1">
      <alignment horizontal="center"/>
      <protection/>
    </xf>
    <xf numFmtId="0" fontId="23" fillId="0" borderId="58" xfId="47" applyFont="1" applyBorder="1" applyAlignment="1">
      <alignment horizontal="center"/>
      <protection/>
    </xf>
    <xf numFmtId="0" fontId="24" fillId="0" borderId="59" xfId="47" applyFont="1" applyBorder="1">
      <alignment/>
      <protection/>
    </xf>
    <xf numFmtId="0" fontId="23" fillId="0" borderId="59" xfId="47" applyFont="1" applyBorder="1">
      <alignment/>
      <protection/>
    </xf>
    <xf numFmtId="0" fontId="23" fillId="0" borderId="59" xfId="47" applyFont="1" applyBorder="1" applyAlignment="1">
      <alignment horizontal="right"/>
      <protection/>
    </xf>
    <xf numFmtId="0" fontId="23" fillId="0" borderId="6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30" xfId="0" applyNumberFormat="1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32" xfId="0" applyFont="1" applyFill="1" applyBorder="1" applyAlignment="1">
      <alignment horizontal="center"/>
    </xf>
    <xf numFmtId="0" fontId="24" fillId="18" borderId="62" xfId="0" applyFont="1" applyFill="1" applyBorder="1" applyAlignment="1">
      <alignment horizontal="center"/>
    </xf>
    <xf numFmtId="0" fontId="24" fillId="18" borderId="63" xfId="0" applyFont="1" applyFill="1" applyBorder="1" applyAlignment="1">
      <alignment horizontal="center"/>
    </xf>
    <xf numFmtId="0" fontId="24" fillId="18" borderId="6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18" borderId="30" xfId="0" applyFont="1" applyFill="1" applyBorder="1" applyAlignment="1">
      <alignment/>
    </xf>
    <xf numFmtId="0" fontId="24" fillId="18" borderId="31" xfId="0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62" xfId="0" applyNumberFormat="1" applyFont="1" applyFill="1" applyBorder="1" applyAlignment="1">
      <alignment/>
    </xf>
    <xf numFmtId="3" fontId="24" fillId="18" borderId="63" xfId="0" applyNumberFormat="1" applyFont="1" applyFill="1" applyBorder="1" applyAlignment="1">
      <alignment/>
    </xf>
    <xf numFmtId="3" fontId="24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2" xfId="0" applyFont="1" applyFill="1" applyBorder="1" applyAlignment="1">
      <alignment/>
    </xf>
    <xf numFmtId="0" fontId="24" fillId="18" borderId="6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4" fontId="23" fillId="18" borderId="51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40" xfId="0" applyNumberFormat="1" applyFont="1" applyFill="1" applyBorder="1" applyAlignment="1">
      <alignment/>
    </xf>
    <xf numFmtId="3" fontId="24" fillId="18" borderId="40" xfId="0" applyNumberFormat="1" applyFont="1" applyFill="1" applyBorder="1" applyAlignment="1">
      <alignment horizontal="right"/>
    </xf>
    <xf numFmtId="3" fontId="24" fillId="18" borderId="5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5" xfId="47" applyFont="1" applyBorder="1" applyAlignment="1">
      <alignment horizontal="right"/>
      <protection/>
    </xf>
    <xf numFmtId="0" fontId="23" fillId="0" borderId="54" xfId="47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49" fontId="23" fillId="0" borderId="57" xfId="47" applyNumberFormat="1" applyFont="1" applyBorder="1" applyAlignment="1">
      <alignment horizontal="center"/>
      <protection/>
    </xf>
    <xf numFmtId="0" fontId="23" fillId="0" borderId="6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61" xfId="47" applyFont="1" applyBorder="1" applyAlignment="1">
      <alignment horizontal="center" shrinkToFit="1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49" fontId="24" fillId="0" borderId="66" xfId="47" applyNumberFormat="1" applyFont="1" applyBorder="1" applyAlignment="1">
      <alignment horizontal="left"/>
      <protection/>
    </xf>
    <xf numFmtId="0" fontId="24" fillId="0" borderId="24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7" xfId="47" applyFont="1" applyBorder="1" applyAlignment="1">
      <alignment horizontal="center" vertical="top"/>
      <protection/>
    </xf>
    <xf numFmtId="49" fontId="35" fillId="0" borderId="67" xfId="47" applyNumberFormat="1" applyFont="1" applyBorder="1" applyAlignment="1">
      <alignment horizontal="left" vertical="top"/>
      <protection/>
    </xf>
    <xf numFmtId="0" fontId="35" fillId="0" borderId="67" xfId="47" applyFont="1" applyBorder="1" applyAlignment="1">
      <alignment vertical="top" wrapText="1"/>
      <protection/>
    </xf>
    <xf numFmtId="49" fontId="35" fillId="0" borderId="67" xfId="47" applyNumberFormat="1" applyFont="1" applyBorder="1" applyAlignment="1">
      <alignment horizontal="center" shrinkToFit="1"/>
      <protection/>
    </xf>
    <xf numFmtId="4" fontId="35" fillId="0" borderId="67" xfId="47" applyNumberFormat="1" applyFont="1" applyBorder="1" applyAlignment="1">
      <alignment horizontal="right"/>
      <protection/>
    </xf>
    <xf numFmtId="4" fontId="35" fillId="0" borderId="67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24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68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156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Základní rozpočet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>
        <v>201405</v>
      </c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Rekapitulace!A18</f>
        <v>Ztížené výrobní podmínky</v>
      </c>
      <c r="E15" s="60"/>
      <c r="F15" s="61"/>
      <c r="G15" s="58">
        <f>Rekapitulace!I18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Rekapitulace!A19</f>
        <v>Oborová přirážka</v>
      </c>
      <c r="E16" s="62"/>
      <c r="F16" s="63"/>
      <c r="G16" s="58">
        <f>Rekapitulace!I19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Rekapitulace!A20</f>
        <v>Přesun stavebních kapacit</v>
      </c>
      <c r="E17" s="62"/>
      <c r="F17" s="63"/>
      <c r="G17" s="58">
        <f>Rekapitulace!I20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Rekapitulace!A21</f>
        <v>Mimostaveništní doprava</v>
      </c>
      <c r="E18" s="62"/>
      <c r="F18" s="63"/>
      <c r="G18" s="58">
        <f>Rekapitulace!I21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Rekapitulace!A22</f>
        <v>Zařízení staveniště</v>
      </c>
      <c r="E19" s="62"/>
      <c r="F19" s="63"/>
      <c r="G19" s="58">
        <f>Rekapitulace!I22</f>
        <v>0</v>
      </c>
    </row>
    <row r="20" spans="1:7" ht="15.75" customHeight="1">
      <c r="A20" s="66"/>
      <c r="B20" s="57"/>
      <c r="C20" s="58"/>
      <c r="D20" s="8" t="str">
        <f>Rekapitulace!A23</f>
        <v>Provoz investora</v>
      </c>
      <c r="E20" s="62"/>
      <c r="F20" s="63"/>
      <c r="G20" s="58">
        <f>Rekapitulace!I23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Rekapitulace!A24</f>
        <v>Kompletační činnost (IČD)</v>
      </c>
      <c r="E21" s="62"/>
      <c r="F21" s="63"/>
      <c r="G21" s="58">
        <f>Rekapitulace!I24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20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20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B47:G47"/>
    <mergeCell ref="B48:G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201405 Stavební úpravy opěrné zdi na ul. Jánská</v>
      </c>
      <c r="D1" s="110"/>
      <c r="E1" s="111"/>
      <c r="F1" s="110"/>
      <c r="G1" s="112" t="s">
        <v>49</v>
      </c>
      <c r="H1" s="113">
        <v>1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01 Stavební úpravy opěrné zdi</v>
      </c>
      <c r="D2" s="118"/>
      <c r="E2" s="119"/>
      <c r="F2" s="118"/>
      <c r="G2" s="120" t="s">
        <v>80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1</v>
      </c>
      <c r="B7" s="132" t="str">
        <f>Položky!C7</f>
        <v>Zemní práce</v>
      </c>
      <c r="C7" s="68"/>
      <c r="D7" s="133"/>
      <c r="E7" s="217">
        <f>Položky!BA13</f>
        <v>0</v>
      </c>
      <c r="F7" s="218">
        <f>Položky!BB13</f>
        <v>0</v>
      </c>
      <c r="G7" s="218">
        <f>Položky!BC13</f>
        <v>0</v>
      </c>
      <c r="H7" s="218">
        <f>Položky!BD13</f>
        <v>0</v>
      </c>
      <c r="I7" s="219">
        <f>Položky!BE13</f>
        <v>0</v>
      </c>
    </row>
    <row r="8" spans="1:9" s="36" customFormat="1" ht="12.75">
      <c r="A8" s="216" t="str">
        <f>Položky!B14</f>
        <v>2</v>
      </c>
      <c r="B8" s="132" t="str">
        <f>Položky!C14</f>
        <v>Základy a zvláštní zakládání</v>
      </c>
      <c r="C8" s="68"/>
      <c r="D8" s="133"/>
      <c r="E8" s="217">
        <f>Položky!BA20</f>
        <v>0</v>
      </c>
      <c r="F8" s="218">
        <f>Položky!BB20</f>
        <v>0</v>
      </c>
      <c r="G8" s="218">
        <f>Položky!BC20</f>
        <v>0</v>
      </c>
      <c r="H8" s="218">
        <f>Položky!BD20</f>
        <v>0</v>
      </c>
      <c r="I8" s="219">
        <f>Položky!BE20</f>
        <v>0</v>
      </c>
    </row>
    <row r="9" spans="1:9" s="36" customFormat="1" ht="12.75">
      <c r="A9" s="216" t="str">
        <f>Položky!B21</f>
        <v>3</v>
      </c>
      <c r="B9" s="132" t="str">
        <f>Položky!C21</f>
        <v>Svislé a kompletní konstrukce</v>
      </c>
      <c r="C9" s="68"/>
      <c r="D9" s="133"/>
      <c r="E9" s="217">
        <f>Položky!BA27</f>
        <v>0</v>
      </c>
      <c r="F9" s="218">
        <f>Položky!BB27</f>
        <v>0</v>
      </c>
      <c r="G9" s="218">
        <f>Položky!BC27</f>
        <v>0</v>
      </c>
      <c r="H9" s="218">
        <f>Položky!BD27</f>
        <v>0</v>
      </c>
      <c r="I9" s="219">
        <f>Položky!BE27</f>
        <v>0</v>
      </c>
    </row>
    <row r="10" spans="1:9" s="36" customFormat="1" ht="12.75">
      <c r="A10" s="216" t="str">
        <f>Položky!B28</f>
        <v>91</v>
      </c>
      <c r="B10" s="132" t="str">
        <f>Položky!C28</f>
        <v>Doplňující práce na komunikaci</v>
      </c>
      <c r="C10" s="68"/>
      <c r="D10" s="133"/>
      <c r="E10" s="217">
        <f>Položky!BA35</f>
        <v>0</v>
      </c>
      <c r="F10" s="218">
        <f>Položky!BB35</f>
        <v>0</v>
      </c>
      <c r="G10" s="218">
        <f>Položky!BC35</f>
        <v>0</v>
      </c>
      <c r="H10" s="218">
        <f>Položky!BD35</f>
        <v>0</v>
      </c>
      <c r="I10" s="219">
        <f>Položky!BE35</f>
        <v>0</v>
      </c>
    </row>
    <row r="11" spans="1:9" s="36" customFormat="1" ht="12.75">
      <c r="A11" s="216" t="str">
        <f>Položky!B36</f>
        <v>93</v>
      </c>
      <c r="B11" s="132" t="str">
        <f>Položky!C36</f>
        <v>Dokončovací práce inženýrských staveb</v>
      </c>
      <c r="C11" s="68"/>
      <c r="D11" s="133"/>
      <c r="E11" s="217">
        <f>Položky!BA38</f>
        <v>0</v>
      </c>
      <c r="F11" s="218">
        <f>Položky!BB38</f>
        <v>0</v>
      </c>
      <c r="G11" s="218">
        <f>Položky!BC38</f>
        <v>0</v>
      </c>
      <c r="H11" s="218">
        <f>Položky!BD38</f>
        <v>0</v>
      </c>
      <c r="I11" s="219">
        <f>Položky!BE38</f>
        <v>0</v>
      </c>
    </row>
    <row r="12" spans="1:9" s="36" customFormat="1" ht="13.5" thickBot="1">
      <c r="A12" s="216" t="str">
        <f>Položky!B39</f>
        <v>96</v>
      </c>
      <c r="B12" s="132" t="str">
        <f>Položky!C39</f>
        <v>Bourání konstrukcí</v>
      </c>
      <c r="C12" s="68"/>
      <c r="D12" s="133"/>
      <c r="E12" s="217">
        <f>Položky!BA44</f>
        <v>0</v>
      </c>
      <c r="F12" s="218">
        <f>Položky!BB44</f>
        <v>0</v>
      </c>
      <c r="G12" s="218">
        <f>Položky!BC44</f>
        <v>0</v>
      </c>
      <c r="H12" s="218">
        <f>Položky!BD44</f>
        <v>0</v>
      </c>
      <c r="I12" s="219">
        <f>Položky!BE44</f>
        <v>0</v>
      </c>
    </row>
    <row r="13" spans="1:9" s="140" customFormat="1" ht="13.5" thickBot="1">
      <c r="A13" s="134"/>
      <c r="B13" s="135" t="s">
        <v>57</v>
      </c>
      <c r="C13" s="135"/>
      <c r="D13" s="136"/>
      <c r="E13" s="137">
        <f>SUM(E7:E12)</f>
        <v>0</v>
      </c>
      <c r="F13" s="138">
        <f>SUM(F7:F12)</f>
        <v>0</v>
      </c>
      <c r="G13" s="138">
        <f>SUM(G7:G12)</f>
        <v>0</v>
      </c>
      <c r="H13" s="138">
        <f>SUM(H7:H12)</f>
        <v>0</v>
      </c>
      <c r="I13" s="139">
        <f>SUM(I7:I12)</f>
        <v>0</v>
      </c>
    </row>
    <row r="14" spans="1:9" ht="12.75">
      <c r="A14" s="68"/>
      <c r="B14" s="68"/>
      <c r="C14" s="68"/>
      <c r="D14" s="68"/>
      <c r="E14" s="68"/>
      <c r="F14" s="68"/>
      <c r="G14" s="68"/>
      <c r="H14" s="68"/>
      <c r="I14" s="68"/>
    </row>
    <row r="15" spans="1:57" ht="19.5" customHeight="1">
      <c r="A15" s="124" t="s">
        <v>58</v>
      </c>
      <c r="B15" s="124"/>
      <c r="C15" s="124"/>
      <c r="D15" s="124"/>
      <c r="E15" s="124"/>
      <c r="F15" s="124"/>
      <c r="G15" s="141"/>
      <c r="H15" s="124"/>
      <c r="I15" s="124"/>
      <c r="BA15" s="42"/>
      <c r="BB15" s="42"/>
      <c r="BC15" s="42"/>
      <c r="BD15" s="42"/>
      <c r="BE15" s="42"/>
    </row>
    <row r="16" spans="1:9" ht="13.5" thickBot="1">
      <c r="A16" s="81"/>
      <c r="B16" s="81"/>
      <c r="C16" s="81"/>
      <c r="D16" s="81"/>
      <c r="E16" s="81"/>
      <c r="F16" s="81"/>
      <c r="G16" s="81"/>
      <c r="H16" s="81"/>
      <c r="I16" s="81"/>
    </row>
    <row r="17" spans="1:9" ht="12.75">
      <c r="A17" s="75" t="s">
        <v>59</v>
      </c>
      <c r="B17" s="76"/>
      <c r="C17" s="76"/>
      <c r="D17" s="142"/>
      <c r="E17" s="143" t="s">
        <v>60</v>
      </c>
      <c r="F17" s="144" t="s">
        <v>61</v>
      </c>
      <c r="G17" s="145" t="s">
        <v>62</v>
      </c>
      <c r="H17" s="146"/>
      <c r="I17" s="147" t="s">
        <v>60</v>
      </c>
    </row>
    <row r="18" spans="1:53" ht="12.75">
      <c r="A18" s="66" t="s">
        <v>148</v>
      </c>
      <c r="B18" s="57"/>
      <c r="C18" s="57"/>
      <c r="D18" s="148"/>
      <c r="E18" s="149"/>
      <c r="F18" s="150"/>
      <c r="G18" s="151">
        <f>CHOOSE(BA18+1,HSV+PSV,HSV+PSV+Mont,HSV+PSV+Dodavka+Mont,HSV,PSV,Mont,Dodavka,Mont+Dodavka,0)</f>
        <v>0</v>
      </c>
      <c r="H18" s="152"/>
      <c r="I18" s="153">
        <f>E18+F18*G18/100</f>
        <v>0</v>
      </c>
      <c r="BA18">
        <v>0</v>
      </c>
    </row>
    <row r="19" spans="1:53" ht="12.75">
      <c r="A19" s="66" t="s">
        <v>149</v>
      </c>
      <c r="B19" s="57"/>
      <c r="C19" s="57"/>
      <c r="D19" s="148"/>
      <c r="E19" s="149"/>
      <c r="F19" s="150"/>
      <c r="G19" s="151">
        <f>CHOOSE(BA19+1,HSV+PSV,HSV+PSV+Mont,HSV+PSV+Dodavka+Mont,HSV,PSV,Mont,Dodavka,Mont+Dodavka,0)</f>
        <v>0</v>
      </c>
      <c r="H19" s="152"/>
      <c r="I19" s="153">
        <f>E19+F19*G19/100</f>
        <v>0</v>
      </c>
      <c r="BA19">
        <v>0</v>
      </c>
    </row>
    <row r="20" spans="1:53" ht="12.75">
      <c r="A20" s="66" t="s">
        <v>150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0</v>
      </c>
    </row>
    <row r="21" spans="1:53" ht="12.75">
      <c r="A21" s="66" t="s">
        <v>151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0</v>
      </c>
    </row>
    <row r="22" spans="1:53" ht="12.75">
      <c r="A22" s="66" t="s">
        <v>152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1</v>
      </c>
    </row>
    <row r="23" spans="1:53" ht="12.75">
      <c r="A23" s="66" t="s">
        <v>153</v>
      </c>
      <c r="B23" s="57"/>
      <c r="C23" s="57"/>
      <c r="D23" s="148"/>
      <c r="E23" s="149"/>
      <c r="F23" s="150"/>
      <c r="G23" s="151">
        <f>CHOOSE(BA23+1,HSV+PSV,HSV+PSV+Mont,HSV+PSV+Dodavka+Mont,HSV,PSV,Mont,Dodavka,Mont+Dodavka,0)</f>
        <v>0</v>
      </c>
      <c r="H23" s="152"/>
      <c r="I23" s="153">
        <f>E23+F23*G23/100</f>
        <v>0</v>
      </c>
      <c r="BA23">
        <v>1</v>
      </c>
    </row>
    <row r="24" spans="1:53" ht="12.75">
      <c r="A24" s="66" t="s">
        <v>154</v>
      </c>
      <c r="B24" s="57"/>
      <c r="C24" s="57"/>
      <c r="D24" s="148"/>
      <c r="E24" s="149"/>
      <c r="F24" s="150"/>
      <c r="G24" s="151">
        <f>CHOOSE(BA24+1,HSV+PSV,HSV+PSV+Mont,HSV+PSV+Dodavka+Mont,HSV,PSV,Mont,Dodavka,Mont+Dodavka,0)</f>
        <v>0</v>
      </c>
      <c r="H24" s="152"/>
      <c r="I24" s="153">
        <f>E24+F24*G24/100</f>
        <v>0</v>
      </c>
      <c r="BA24">
        <v>2</v>
      </c>
    </row>
    <row r="25" spans="1:53" ht="12.75">
      <c r="A25" s="66" t="s">
        <v>155</v>
      </c>
      <c r="B25" s="57"/>
      <c r="C25" s="57"/>
      <c r="D25" s="148"/>
      <c r="E25" s="149"/>
      <c r="F25" s="150"/>
      <c r="G25" s="151">
        <f>CHOOSE(BA25+1,HSV+PSV,HSV+PSV+Mont,HSV+PSV+Dodavka+Mont,HSV,PSV,Mont,Dodavka,Mont+Dodavka,0)</f>
        <v>0</v>
      </c>
      <c r="H25" s="152"/>
      <c r="I25" s="153">
        <f>E25+F25*G25/100</f>
        <v>0</v>
      </c>
      <c r="BA25">
        <v>2</v>
      </c>
    </row>
    <row r="26" spans="1:9" ht="13.5" thickBot="1">
      <c r="A26" s="154"/>
      <c r="B26" s="155" t="s">
        <v>63</v>
      </c>
      <c r="C26" s="156"/>
      <c r="D26" s="157"/>
      <c r="E26" s="158"/>
      <c r="F26" s="159"/>
      <c r="G26" s="159"/>
      <c r="H26" s="160">
        <f>SUM(I18:I25)</f>
        <v>0</v>
      </c>
      <c r="I26" s="161"/>
    </row>
    <row r="28" spans="2:9" ht="12.75">
      <c r="B28" s="140"/>
      <c r="F28" s="162"/>
      <c r="G28" s="163"/>
      <c r="H28" s="163"/>
      <c r="I28" s="164"/>
    </row>
    <row r="29" spans="6:9" ht="12.75"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</sheetData>
  <sheetProtection/>
  <mergeCells count="4">
    <mergeCell ref="H26:I2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17"/>
  <sheetViews>
    <sheetView showGridLines="0" showZeros="0" tabSelected="1" workbookViewId="0" topLeftCell="A1">
      <selection activeCell="A2" sqref="A2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156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201405 Stavební úpravy opěrné zdi na ul. Jánská</v>
      </c>
      <c r="D3" s="110"/>
      <c r="E3" s="171" t="s">
        <v>64</v>
      </c>
      <c r="F3" s="172">
        <f>Rekapitulace!H1</f>
        <v>1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01 Stavební úpravy opěrné zdi</v>
      </c>
      <c r="D4" s="118"/>
      <c r="E4" s="175" t="str">
        <f>Rekapitulace!G2</f>
        <v>Základní rozpočet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73</v>
      </c>
      <c r="C7" s="187" t="s">
        <v>74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81</v>
      </c>
      <c r="C8" s="195" t="s">
        <v>82</v>
      </c>
      <c r="D8" s="196" t="s">
        <v>83</v>
      </c>
      <c r="E8" s="197">
        <v>0.9522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0</v>
      </c>
    </row>
    <row r="9" spans="1:104" ht="12.75">
      <c r="A9" s="193">
        <v>2</v>
      </c>
      <c r="B9" s="194" t="s">
        <v>84</v>
      </c>
      <c r="C9" s="195" t="s">
        <v>85</v>
      </c>
      <c r="D9" s="196" t="s">
        <v>83</v>
      </c>
      <c r="E9" s="197">
        <v>0.9522</v>
      </c>
      <c r="F9" s="197">
        <v>0</v>
      </c>
      <c r="G9" s="198">
        <f>E9*F9</f>
        <v>0</v>
      </c>
      <c r="O9" s="192">
        <v>2</v>
      </c>
      <c r="AA9" s="166">
        <v>1</v>
      </c>
      <c r="AB9" s="166">
        <v>1</v>
      </c>
      <c r="AC9" s="166">
        <v>1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</v>
      </c>
      <c r="CB9" s="199">
        <v>1</v>
      </c>
      <c r="CZ9" s="166">
        <v>0</v>
      </c>
    </row>
    <row r="10" spans="1:104" ht="22.5">
      <c r="A10" s="193">
        <v>3</v>
      </c>
      <c r="B10" s="194" t="s">
        <v>78</v>
      </c>
      <c r="C10" s="195" t="s">
        <v>86</v>
      </c>
      <c r="D10" s="196" t="s">
        <v>83</v>
      </c>
      <c r="E10" s="197">
        <v>0.9522</v>
      </c>
      <c r="F10" s="197">
        <v>0</v>
      </c>
      <c r="G10" s="198">
        <f>E10*F10</f>
        <v>0</v>
      </c>
      <c r="O10" s="192">
        <v>2</v>
      </c>
      <c r="AA10" s="166">
        <v>12</v>
      </c>
      <c r="AB10" s="166">
        <v>0</v>
      </c>
      <c r="AC10" s="166">
        <v>11</v>
      </c>
      <c r="AZ10" s="166">
        <v>1</v>
      </c>
      <c r="BA10" s="166">
        <f>IF(AZ10=1,G10,0)</f>
        <v>0</v>
      </c>
      <c r="BB10" s="166">
        <f>IF(AZ10=2,G10,0)</f>
        <v>0</v>
      </c>
      <c r="BC10" s="166">
        <f>IF(AZ10=3,G10,0)</f>
        <v>0</v>
      </c>
      <c r="BD10" s="166">
        <f>IF(AZ10=4,G10,0)</f>
        <v>0</v>
      </c>
      <c r="BE10" s="166">
        <f>IF(AZ10=5,G10,0)</f>
        <v>0</v>
      </c>
      <c r="CA10" s="199">
        <v>12</v>
      </c>
      <c r="CB10" s="199">
        <v>0</v>
      </c>
      <c r="CZ10" s="166">
        <v>0</v>
      </c>
    </row>
    <row r="11" spans="1:104" ht="12.75">
      <c r="A11" s="193">
        <v>4</v>
      </c>
      <c r="B11" s="194" t="s">
        <v>87</v>
      </c>
      <c r="C11" s="195" t="s">
        <v>88</v>
      </c>
      <c r="D11" s="196" t="s">
        <v>89</v>
      </c>
      <c r="E11" s="197">
        <v>1</v>
      </c>
      <c r="F11" s="197">
        <v>0</v>
      </c>
      <c r="G11" s="198">
        <f>E11*F11</f>
        <v>0</v>
      </c>
      <c r="O11" s="192">
        <v>2</v>
      </c>
      <c r="AA11" s="166">
        <v>12</v>
      </c>
      <c r="AB11" s="166">
        <v>0</v>
      </c>
      <c r="AC11" s="166">
        <v>63</v>
      </c>
      <c r="AZ11" s="166">
        <v>1</v>
      </c>
      <c r="BA11" s="166">
        <f>IF(AZ11=1,G11,0)</f>
        <v>0</v>
      </c>
      <c r="BB11" s="166">
        <f>IF(AZ11=2,G11,0)</f>
        <v>0</v>
      </c>
      <c r="BC11" s="166">
        <f>IF(AZ11=3,G11,0)</f>
        <v>0</v>
      </c>
      <c r="BD11" s="166">
        <f>IF(AZ11=4,G11,0)</f>
        <v>0</v>
      </c>
      <c r="BE11" s="166">
        <f>IF(AZ11=5,G11,0)</f>
        <v>0</v>
      </c>
      <c r="CA11" s="199">
        <v>12</v>
      </c>
      <c r="CB11" s="199">
        <v>0</v>
      </c>
      <c r="CZ11" s="166">
        <v>0</v>
      </c>
    </row>
    <row r="12" spans="1:104" ht="12.75">
      <c r="A12" s="193">
        <v>5</v>
      </c>
      <c r="B12" s="194" t="s">
        <v>90</v>
      </c>
      <c r="C12" s="195" t="s">
        <v>91</v>
      </c>
      <c r="D12" s="196" t="s">
        <v>92</v>
      </c>
      <c r="E12" s="197">
        <v>0.9522</v>
      </c>
      <c r="F12" s="197">
        <v>0</v>
      </c>
      <c r="G12" s="198">
        <f>E12*F12</f>
        <v>0</v>
      </c>
      <c r="O12" s="192">
        <v>2</v>
      </c>
      <c r="AA12" s="166">
        <v>12</v>
      </c>
      <c r="AB12" s="166">
        <v>0</v>
      </c>
      <c r="AC12" s="166">
        <v>5</v>
      </c>
      <c r="AZ12" s="166">
        <v>1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199">
        <v>12</v>
      </c>
      <c r="CB12" s="199">
        <v>0</v>
      </c>
      <c r="CZ12" s="166">
        <v>0</v>
      </c>
    </row>
    <row r="13" spans="1:57" ht="12.75">
      <c r="A13" s="200"/>
      <c r="B13" s="201" t="s">
        <v>75</v>
      </c>
      <c r="C13" s="202" t="str">
        <f>CONCATENATE(B7," ",C7)</f>
        <v>1 Zemní práce</v>
      </c>
      <c r="D13" s="203"/>
      <c r="E13" s="204"/>
      <c r="F13" s="205"/>
      <c r="G13" s="206">
        <f>SUM(G7:G12)</f>
        <v>0</v>
      </c>
      <c r="O13" s="192">
        <v>4</v>
      </c>
      <c r="BA13" s="207">
        <f>SUM(BA7:BA12)</f>
        <v>0</v>
      </c>
      <c r="BB13" s="207">
        <f>SUM(BB7:BB12)</f>
        <v>0</v>
      </c>
      <c r="BC13" s="207">
        <f>SUM(BC7:BC12)</f>
        <v>0</v>
      </c>
      <c r="BD13" s="207">
        <f>SUM(BD7:BD12)</f>
        <v>0</v>
      </c>
      <c r="BE13" s="207">
        <f>SUM(BE7:BE12)</f>
        <v>0</v>
      </c>
    </row>
    <row r="14" spans="1:15" ht="12.75">
      <c r="A14" s="185" t="s">
        <v>72</v>
      </c>
      <c r="B14" s="186" t="s">
        <v>93</v>
      </c>
      <c r="C14" s="187" t="s">
        <v>94</v>
      </c>
      <c r="D14" s="188"/>
      <c r="E14" s="189"/>
      <c r="F14" s="189"/>
      <c r="G14" s="190"/>
      <c r="H14" s="191"/>
      <c r="I14" s="191"/>
      <c r="O14" s="192">
        <v>1</v>
      </c>
    </row>
    <row r="15" spans="1:104" ht="12.75">
      <c r="A15" s="193">
        <v>6</v>
      </c>
      <c r="B15" s="194" t="s">
        <v>95</v>
      </c>
      <c r="C15" s="195" t="s">
        <v>96</v>
      </c>
      <c r="D15" s="196" t="s">
        <v>83</v>
      </c>
      <c r="E15" s="197">
        <v>0.315</v>
      </c>
      <c r="F15" s="197">
        <v>0</v>
      </c>
      <c r="G15" s="198">
        <f>E15*F15</f>
        <v>0</v>
      </c>
      <c r="O15" s="192">
        <v>2</v>
      </c>
      <c r="AA15" s="166">
        <v>1</v>
      </c>
      <c r="AB15" s="166">
        <v>1</v>
      </c>
      <c r="AC15" s="166">
        <v>1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</v>
      </c>
      <c r="CB15" s="199">
        <v>1</v>
      </c>
      <c r="CZ15" s="166">
        <v>1.63</v>
      </c>
    </row>
    <row r="16" spans="1:104" ht="12.75">
      <c r="A16" s="193">
        <v>7</v>
      </c>
      <c r="B16" s="194" t="s">
        <v>97</v>
      </c>
      <c r="C16" s="195" t="s">
        <v>98</v>
      </c>
      <c r="D16" s="196" t="s">
        <v>99</v>
      </c>
      <c r="E16" s="197">
        <v>3.6</v>
      </c>
      <c r="F16" s="197">
        <v>0</v>
      </c>
      <c r="G16" s="198">
        <f>E16*F16</f>
        <v>0</v>
      </c>
      <c r="O16" s="192">
        <v>2</v>
      </c>
      <c r="AA16" s="166">
        <v>1</v>
      </c>
      <c r="AB16" s="166">
        <v>1</v>
      </c>
      <c r="AC16" s="166">
        <v>1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</v>
      </c>
      <c r="CB16" s="199">
        <v>1</v>
      </c>
      <c r="CZ16" s="166">
        <v>0.00018</v>
      </c>
    </row>
    <row r="17" spans="1:104" ht="12.75">
      <c r="A17" s="193">
        <v>8</v>
      </c>
      <c r="B17" s="194" t="s">
        <v>100</v>
      </c>
      <c r="C17" s="195" t="s">
        <v>101</v>
      </c>
      <c r="D17" s="196" t="s">
        <v>102</v>
      </c>
      <c r="E17" s="197">
        <v>5.2</v>
      </c>
      <c r="F17" s="197">
        <v>0</v>
      </c>
      <c r="G17" s="198">
        <f>E17*F17</f>
        <v>0</v>
      </c>
      <c r="O17" s="192">
        <v>2</v>
      </c>
      <c r="AA17" s="166">
        <v>1</v>
      </c>
      <c r="AB17" s="166">
        <v>1</v>
      </c>
      <c r="AC17" s="166">
        <v>1</v>
      </c>
      <c r="AZ17" s="166">
        <v>1</v>
      </c>
      <c r="BA17" s="166">
        <f>IF(AZ17=1,G17,0)</f>
        <v>0</v>
      </c>
      <c r="BB17" s="166">
        <f>IF(AZ17=2,G17,0)</f>
        <v>0</v>
      </c>
      <c r="BC17" s="166">
        <f>IF(AZ17=3,G17,0)</f>
        <v>0</v>
      </c>
      <c r="BD17" s="166">
        <f>IF(AZ17=4,G17,0)</f>
        <v>0</v>
      </c>
      <c r="BE17" s="166">
        <f>IF(AZ17=5,G17,0)</f>
        <v>0</v>
      </c>
      <c r="CA17" s="199">
        <v>1</v>
      </c>
      <c r="CB17" s="199">
        <v>1</v>
      </c>
      <c r="CZ17" s="166">
        <v>0.00049</v>
      </c>
    </row>
    <row r="18" spans="1:104" ht="12.75">
      <c r="A18" s="193">
        <v>9</v>
      </c>
      <c r="B18" s="194" t="s">
        <v>103</v>
      </c>
      <c r="C18" s="195" t="s">
        <v>104</v>
      </c>
      <c r="D18" s="196" t="s">
        <v>102</v>
      </c>
      <c r="E18" s="197">
        <v>5.2</v>
      </c>
      <c r="F18" s="197">
        <v>0</v>
      </c>
      <c r="G18" s="198">
        <f>E18*F18</f>
        <v>0</v>
      </c>
      <c r="O18" s="192">
        <v>2</v>
      </c>
      <c r="AA18" s="166">
        <v>1</v>
      </c>
      <c r="AB18" s="166">
        <v>1</v>
      </c>
      <c r="AC18" s="166">
        <v>1</v>
      </c>
      <c r="AZ18" s="166">
        <v>1</v>
      </c>
      <c r="BA18" s="166">
        <f>IF(AZ18=1,G18,0)</f>
        <v>0</v>
      </c>
      <c r="BB18" s="166">
        <f>IF(AZ18=2,G18,0)</f>
        <v>0</v>
      </c>
      <c r="BC18" s="166">
        <f>IF(AZ18=3,G18,0)</f>
        <v>0</v>
      </c>
      <c r="BD18" s="166">
        <f>IF(AZ18=4,G18,0)</f>
        <v>0</v>
      </c>
      <c r="BE18" s="166">
        <f>IF(AZ18=5,G18,0)</f>
        <v>0</v>
      </c>
      <c r="CA18" s="199">
        <v>1</v>
      </c>
      <c r="CB18" s="199">
        <v>1</v>
      </c>
      <c r="CZ18" s="166">
        <v>0.0001</v>
      </c>
    </row>
    <row r="19" spans="1:104" ht="12.75">
      <c r="A19" s="193">
        <v>10</v>
      </c>
      <c r="B19" s="194" t="s">
        <v>105</v>
      </c>
      <c r="C19" s="195" t="s">
        <v>106</v>
      </c>
      <c r="D19" s="196" t="s">
        <v>99</v>
      </c>
      <c r="E19" s="197">
        <v>3.6</v>
      </c>
      <c r="F19" s="197">
        <v>0</v>
      </c>
      <c r="G19" s="198">
        <f>E19*F19</f>
        <v>0</v>
      </c>
      <c r="O19" s="192">
        <v>2</v>
      </c>
      <c r="AA19" s="166">
        <v>3</v>
      </c>
      <c r="AB19" s="166">
        <v>1</v>
      </c>
      <c r="AC19" s="166">
        <v>69365020</v>
      </c>
      <c r="AZ19" s="166">
        <v>1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199">
        <v>3</v>
      </c>
      <c r="CB19" s="199">
        <v>1</v>
      </c>
      <c r="CZ19" s="166">
        <v>0.0002</v>
      </c>
    </row>
    <row r="20" spans="1:57" ht="12.75">
      <c r="A20" s="200"/>
      <c r="B20" s="201" t="s">
        <v>75</v>
      </c>
      <c r="C20" s="202" t="str">
        <f>CONCATENATE(B14," ",C14)</f>
        <v>2 Základy a zvláštní zakládání</v>
      </c>
      <c r="D20" s="203"/>
      <c r="E20" s="204"/>
      <c r="F20" s="205"/>
      <c r="G20" s="206">
        <f>SUM(G14:G19)</f>
        <v>0</v>
      </c>
      <c r="O20" s="192">
        <v>4</v>
      </c>
      <c r="BA20" s="207">
        <f>SUM(BA14:BA19)</f>
        <v>0</v>
      </c>
      <c r="BB20" s="207">
        <f>SUM(BB14:BB19)</f>
        <v>0</v>
      </c>
      <c r="BC20" s="207">
        <f>SUM(BC14:BC19)</f>
        <v>0</v>
      </c>
      <c r="BD20" s="207">
        <f>SUM(BD14:BD19)</f>
        <v>0</v>
      </c>
      <c r="BE20" s="207">
        <f>SUM(BE14:BE19)</f>
        <v>0</v>
      </c>
    </row>
    <row r="21" spans="1:15" ht="12.75">
      <c r="A21" s="185" t="s">
        <v>72</v>
      </c>
      <c r="B21" s="186" t="s">
        <v>107</v>
      </c>
      <c r="C21" s="187" t="s">
        <v>108</v>
      </c>
      <c r="D21" s="188"/>
      <c r="E21" s="189"/>
      <c r="F21" s="189"/>
      <c r="G21" s="190"/>
      <c r="H21" s="191"/>
      <c r="I21" s="191"/>
      <c r="O21" s="192">
        <v>1</v>
      </c>
    </row>
    <row r="22" spans="1:104" ht="12.75">
      <c r="A22" s="193">
        <v>11</v>
      </c>
      <c r="B22" s="194" t="s">
        <v>109</v>
      </c>
      <c r="C22" s="195" t="s">
        <v>110</v>
      </c>
      <c r="D22" s="196" t="s">
        <v>99</v>
      </c>
      <c r="E22" s="197">
        <v>1.44</v>
      </c>
      <c r="F22" s="197">
        <v>0</v>
      </c>
      <c r="G22" s="198">
        <f>E22*F22</f>
        <v>0</v>
      </c>
      <c r="O22" s="192">
        <v>2</v>
      </c>
      <c r="AA22" s="166">
        <v>1</v>
      </c>
      <c r="AB22" s="166">
        <v>1</v>
      </c>
      <c r="AC22" s="166">
        <v>1</v>
      </c>
      <c r="AZ22" s="166">
        <v>1</v>
      </c>
      <c r="BA22" s="166">
        <f>IF(AZ22=1,G22,0)</f>
        <v>0</v>
      </c>
      <c r="BB22" s="166">
        <f>IF(AZ22=2,G22,0)</f>
        <v>0</v>
      </c>
      <c r="BC22" s="166">
        <f>IF(AZ22=3,G22,0)</f>
        <v>0</v>
      </c>
      <c r="BD22" s="166">
        <f>IF(AZ22=4,G22,0)</f>
        <v>0</v>
      </c>
      <c r="BE22" s="166">
        <f>IF(AZ22=5,G22,0)</f>
        <v>0</v>
      </c>
      <c r="CA22" s="199">
        <v>1</v>
      </c>
      <c r="CB22" s="199">
        <v>1</v>
      </c>
      <c r="CZ22" s="166">
        <v>0.01561</v>
      </c>
    </row>
    <row r="23" spans="1:104" ht="12.75">
      <c r="A23" s="193">
        <v>12</v>
      </c>
      <c r="B23" s="194" t="s">
        <v>111</v>
      </c>
      <c r="C23" s="195" t="s">
        <v>112</v>
      </c>
      <c r="D23" s="196" t="s">
        <v>99</v>
      </c>
      <c r="E23" s="197">
        <v>1.44</v>
      </c>
      <c r="F23" s="197">
        <v>0</v>
      </c>
      <c r="G23" s="198">
        <f>E23*F23</f>
        <v>0</v>
      </c>
      <c r="O23" s="192">
        <v>2</v>
      </c>
      <c r="AA23" s="166">
        <v>1</v>
      </c>
      <c r="AB23" s="166">
        <v>1</v>
      </c>
      <c r="AC23" s="166">
        <v>1</v>
      </c>
      <c r="AZ23" s="166">
        <v>1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1</v>
      </c>
      <c r="CB23" s="199">
        <v>1</v>
      </c>
      <c r="CZ23" s="166">
        <v>0</v>
      </c>
    </row>
    <row r="24" spans="1:104" ht="12.75">
      <c r="A24" s="193">
        <v>13</v>
      </c>
      <c r="B24" s="194" t="s">
        <v>113</v>
      </c>
      <c r="C24" s="195" t="s">
        <v>114</v>
      </c>
      <c r="D24" s="196" t="s">
        <v>115</v>
      </c>
      <c r="E24" s="197">
        <v>0.0425</v>
      </c>
      <c r="F24" s="197">
        <v>0</v>
      </c>
      <c r="G24" s="198">
        <f>E24*F24</f>
        <v>0</v>
      </c>
      <c r="O24" s="192">
        <v>2</v>
      </c>
      <c r="AA24" s="166">
        <v>1</v>
      </c>
      <c r="AB24" s="166">
        <v>0</v>
      </c>
      <c r="AC24" s="166">
        <v>0</v>
      </c>
      <c r="AZ24" s="166">
        <v>1</v>
      </c>
      <c r="BA24" s="166">
        <f>IF(AZ24=1,G24,0)</f>
        <v>0</v>
      </c>
      <c r="BB24" s="166">
        <f>IF(AZ24=2,G24,0)</f>
        <v>0</v>
      </c>
      <c r="BC24" s="166">
        <f>IF(AZ24=3,G24,0)</f>
        <v>0</v>
      </c>
      <c r="BD24" s="166">
        <f>IF(AZ24=4,G24,0)</f>
        <v>0</v>
      </c>
      <c r="BE24" s="166">
        <f>IF(AZ24=5,G24,0)</f>
        <v>0</v>
      </c>
      <c r="CA24" s="199">
        <v>1</v>
      </c>
      <c r="CB24" s="199">
        <v>0</v>
      </c>
      <c r="CZ24" s="166">
        <v>1.01947</v>
      </c>
    </row>
    <row r="25" spans="1:104" ht="22.5">
      <c r="A25" s="193">
        <v>14</v>
      </c>
      <c r="B25" s="194" t="s">
        <v>116</v>
      </c>
      <c r="C25" s="195" t="s">
        <v>117</v>
      </c>
      <c r="D25" s="196" t="s">
        <v>83</v>
      </c>
      <c r="E25" s="197">
        <v>2.75</v>
      </c>
      <c r="F25" s="197">
        <v>0</v>
      </c>
      <c r="G25" s="198">
        <f>E25*F25</f>
        <v>0</v>
      </c>
      <c r="O25" s="192">
        <v>2</v>
      </c>
      <c r="AA25" s="166">
        <v>12</v>
      </c>
      <c r="AB25" s="166">
        <v>0</v>
      </c>
      <c r="AC25" s="166">
        <v>65</v>
      </c>
      <c r="AZ25" s="166">
        <v>1</v>
      </c>
      <c r="BA25" s="166">
        <f>IF(AZ25=1,G25,0)</f>
        <v>0</v>
      </c>
      <c r="BB25" s="166">
        <f>IF(AZ25=2,G25,0)</f>
        <v>0</v>
      </c>
      <c r="BC25" s="166">
        <f>IF(AZ25=3,G25,0)</f>
        <v>0</v>
      </c>
      <c r="BD25" s="166">
        <f>IF(AZ25=4,G25,0)</f>
        <v>0</v>
      </c>
      <c r="BE25" s="166">
        <f>IF(AZ25=5,G25,0)</f>
        <v>0</v>
      </c>
      <c r="CA25" s="199">
        <v>12</v>
      </c>
      <c r="CB25" s="199">
        <v>0</v>
      </c>
      <c r="CZ25" s="166">
        <v>2.08178</v>
      </c>
    </row>
    <row r="26" spans="1:104" ht="22.5">
      <c r="A26" s="193">
        <v>15</v>
      </c>
      <c r="B26" s="194" t="s">
        <v>118</v>
      </c>
      <c r="C26" s="195" t="s">
        <v>119</v>
      </c>
      <c r="D26" s="196" t="s">
        <v>83</v>
      </c>
      <c r="E26" s="197">
        <v>0.48</v>
      </c>
      <c r="F26" s="197">
        <v>0</v>
      </c>
      <c r="G26" s="198">
        <f>E26*F26</f>
        <v>0</v>
      </c>
      <c r="O26" s="192">
        <v>2</v>
      </c>
      <c r="AA26" s="166">
        <v>12</v>
      </c>
      <c r="AB26" s="166">
        <v>0</v>
      </c>
      <c r="AC26" s="166">
        <v>66</v>
      </c>
      <c r="AZ26" s="166">
        <v>1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12</v>
      </c>
      <c r="CB26" s="199">
        <v>0</v>
      </c>
      <c r="CZ26" s="166">
        <v>2.50227</v>
      </c>
    </row>
    <row r="27" spans="1:57" ht="12.75">
      <c r="A27" s="200"/>
      <c r="B27" s="201" t="s">
        <v>75</v>
      </c>
      <c r="C27" s="202" t="str">
        <f>CONCATENATE(B21," ",C21)</f>
        <v>3 Svislé a kompletní konstrukce</v>
      </c>
      <c r="D27" s="203"/>
      <c r="E27" s="204"/>
      <c r="F27" s="205"/>
      <c r="G27" s="206">
        <f>SUM(G21:G26)</f>
        <v>0</v>
      </c>
      <c r="O27" s="192">
        <v>4</v>
      </c>
      <c r="BA27" s="207">
        <f>SUM(BA21:BA26)</f>
        <v>0</v>
      </c>
      <c r="BB27" s="207">
        <f>SUM(BB21:BB26)</f>
        <v>0</v>
      </c>
      <c r="BC27" s="207">
        <f>SUM(BC21:BC26)</f>
        <v>0</v>
      </c>
      <c r="BD27" s="207">
        <f>SUM(BD21:BD26)</f>
        <v>0</v>
      </c>
      <c r="BE27" s="207">
        <f>SUM(BE21:BE26)</f>
        <v>0</v>
      </c>
    </row>
    <row r="28" spans="1:15" ht="12.75">
      <c r="A28" s="185" t="s">
        <v>72</v>
      </c>
      <c r="B28" s="186" t="s">
        <v>120</v>
      </c>
      <c r="C28" s="187" t="s">
        <v>121</v>
      </c>
      <c r="D28" s="188"/>
      <c r="E28" s="189"/>
      <c r="F28" s="189"/>
      <c r="G28" s="190"/>
      <c r="H28" s="191"/>
      <c r="I28" s="191"/>
      <c r="O28" s="192">
        <v>1</v>
      </c>
    </row>
    <row r="29" spans="1:104" ht="22.5">
      <c r="A29" s="193">
        <v>16</v>
      </c>
      <c r="B29" s="194" t="s">
        <v>122</v>
      </c>
      <c r="C29" s="195" t="s">
        <v>123</v>
      </c>
      <c r="D29" s="196" t="s">
        <v>102</v>
      </c>
      <c r="E29" s="197">
        <v>5.5</v>
      </c>
      <c r="F29" s="197">
        <v>0</v>
      </c>
      <c r="G29" s="198">
        <f>E29*F29</f>
        <v>0</v>
      </c>
      <c r="O29" s="192">
        <v>2</v>
      </c>
      <c r="AA29" s="166">
        <v>1</v>
      </c>
      <c r="AB29" s="166">
        <v>1</v>
      </c>
      <c r="AC29" s="166">
        <v>1</v>
      </c>
      <c r="AZ29" s="166">
        <v>1</v>
      </c>
      <c r="BA29" s="166">
        <f>IF(AZ29=1,G29,0)</f>
        <v>0</v>
      </c>
      <c r="BB29" s="166">
        <f>IF(AZ29=2,G29,0)</f>
        <v>0</v>
      </c>
      <c r="BC29" s="166">
        <f>IF(AZ29=3,G29,0)</f>
        <v>0</v>
      </c>
      <c r="BD29" s="166">
        <f>IF(AZ29=4,G29,0)</f>
        <v>0</v>
      </c>
      <c r="BE29" s="166">
        <f>IF(AZ29=5,G29,0)</f>
        <v>0</v>
      </c>
      <c r="CA29" s="199">
        <v>1</v>
      </c>
      <c r="CB29" s="199">
        <v>1</v>
      </c>
      <c r="CZ29" s="166">
        <v>0.21487</v>
      </c>
    </row>
    <row r="30" spans="1:104" ht="12.75">
      <c r="A30" s="193">
        <v>17</v>
      </c>
      <c r="B30" s="194" t="s">
        <v>124</v>
      </c>
      <c r="C30" s="195" t="s">
        <v>125</v>
      </c>
      <c r="D30" s="196" t="s">
        <v>83</v>
      </c>
      <c r="E30" s="197">
        <v>0.33</v>
      </c>
      <c r="F30" s="197">
        <v>0</v>
      </c>
      <c r="G30" s="198">
        <f>E30*F30</f>
        <v>0</v>
      </c>
      <c r="O30" s="192">
        <v>2</v>
      </c>
      <c r="AA30" s="166">
        <v>1</v>
      </c>
      <c r="AB30" s="166">
        <v>1</v>
      </c>
      <c r="AC30" s="166">
        <v>1</v>
      </c>
      <c r="AZ30" s="166">
        <v>1</v>
      </c>
      <c r="BA30" s="166">
        <f>IF(AZ30=1,G30,0)</f>
        <v>0</v>
      </c>
      <c r="BB30" s="166">
        <f>IF(AZ30=2,G30,0)</f>
        <v>0</v>
      </c>
      <c r="BC30" s="166">
        <f>IF(AZ30=3,G30,0)</f>
        <v>0</v>
      </c>
      <c r="BD30" s="166">
        <f>IF(AZ30=4,G30,0)</f>
        <v>0</v>
      </c>
      <c r="BE30" s="166">
        <f>IF(AZ30=5,G30,0)</f>
        <v>0</v>
      </c>
      <c r="CA30" s="199">
        <v>1</v>
      </c>
      <c r="CB30" s="199">
        <v>1</v>
      </c>
      <c r="CZ30" s="166">
        <v>2.363</v>
      </c>
    </row>
    <row r="31" spans="1:104" ht="22.5">
      <c r="A31" s="193">
        <v>18</v>
      </c>
      <c r="B31" s="194" t="s">
        <v>126</v>
      </c>
      <c r="C31" s="195" t="s">
        <v>127</v>
      </c>
      <c r="D31" s="196" t="s">
        <v>102</v>
      </c>
      <c r="E31" s="197">
        <v>5.5</v>
      </c>
      <c r="F31" s="197">
        <v>0</v>
      </c>
      <c r="G31" s="198">
        <f>E31*F31</f>
        <v>0</v>
      </c>
      <c r="O31" s="192">
        <v>2</v>
      </c>
      <c r="AA31" s="166">
        <v>1</v>
      </c>
      <c r="AB31" s="166">
        <v>1</v>
      </c>
      <c r="AC31" s="166">
        <v>1</v>
      </c>
      <c r="AZ31" s="166">
        <v>1</v>
      </c>
      <c r="BA31" s="166">
        <f>IF(AZ31=1,G31,0)</f>
        <v>0</v>
      </c>
      <c r="BB31" s="166">
        <f>IF(AZ31=2,G31,0)</f>
        <v>0</v>
      </c>
      <c r="BC31" s="166">
        <f>IF(AZ31=3,G31,0)</f>
        <v>0</v>
      </c>
      <c r="BD31" s="166">
        <f>IF(AZ31=4,G31,0)</f>
        <v>0</v>
      </c>
      <c r="BE31" s="166">
        <f>IF(AZ31=5,G31,0)</f>
        <v>0</v>
      </c>
      <c r="CA31" s="199">
        <v>1</v>
      </c>
      <c r="CB31" s="199">
        <v>1</v>
      </c>
      <c r="CZ31" s="166">
        <v>0</v>
      </c>
    </row>
    <row r="32" spans="1:104" ht="22.5">
      <c r="A32" s="193">
        <v>19</v>
      </c>
      <c r="B32" s="194" t="s">
        <v>128</v>
      </c>
      <c r="C32" s="195" t="s">
        <v>129</v>
      </c>
      <c r="D32" s="196" t="s">
        <v>89</v>
      </c>
      <c r="E32" s="197">
        <v>1</v>
      </c>
      <c r="F32" s="197">
        <v>0</v>
      </c>
      <c r="G32" s="198">
        <f>E32*F32</f>
        <v>0</v>
      </c>
      <c r="O32" s="192">
        <v>2</v>
      </c>
      <c r="AA32" s="166">
        <v>12</v>
      </c>
      <c r="AB32" s="166">
        <v>0</v>
      </c>
      <c r="AC32" s="166">
        <v>64</v>
      </c>
      <c r="AZ32" s="166">
        <v>1</v>
      </c>
      <c r="BA32" s="166">
        <f>IF(AZ32=1,G32,0)</f>
        <v>0</v>
      </c>
      <c r="BB32" s="166">
        <f>IF(AZ32=2,G32,0)</f>
        <v>0</v>
      </c>
      <c r="BC32" s="166">
        <f>IF(AZ32=3,G32,0)</f>
        <v>0</v>
      </c>
      <c r="BD32" s="166">
        <f>IF(AZ32=4,G32,0)</f>
        <v>0</v>
      </c>
      <c r="BE32" s="166">
        <f>IF(AZ32=5,G32,0)</f>
        <v>0</v>
      </c>
      <c r="CA32" s="199">
        <v>12</v>
      </c>
      <c r="CB32" s="199">
        <v>0</v>
      </c>
      <c r="CZ32" s="166">
        <v>0</v>
      </c>
    </row>
    <row r="33" spans="1:104" ht="12.75">
      <c r="A33" s="193">
        <v>20</v>
      </c>
      <c r="B33" s="194" t="s">
        <v>130</v>
      </c>
      <c r="C33" s="195" t="s">
        <v>131</v>
      </c>
      <c r="D33" s="196" t="s">
        <v>102</v>
      </c>
      <c r="E33" s="197">
        <v>5.5</v>
      </c>
      <c r="F33" s="197">
        <v>0</v>
      </c>
      <c r="G33" s="198">
        <f>E33*F33</f>
        <v>0</v>
      </c>
      <c r="O33" s="192">
        <v>2</v>
      </c>
      <c r="AA33" s="166">
        <v>12</v>
      </c>
      <c r="AB33" s="166">
        <v>0</v>
      </c>
      <c r="AC33" s="166">
        <v>73</v>
      </c>
      <c r="AZ33" s="166">
        <v>1</v>
      </c>
      <c r="BA33" s="166">
        <f>IF(AZ33=1,G33,0)</f>
        <v>0</v>
      </c>
      <c r="BB33" s="166">
        <f>IF(AZ33=2,G33,0)</f>
        <v>0</v>
      </c>
      <c r="BC33" s="166">
        <f>IF(AZ33=3,G33,0)</f>
        <v>0</v>
      </c>
      <c r="BD33" s="166">
        <f>IF(AZ33=4,G33,0)</f>
        <v>0</v>
      </c>
      <c r="BE33" s="166">
        <f>IF(AZ33=5,G33,0)</f>
        <v>0</v>
      </c>
      <c r="CA33" s="199">
        <v>12</v>
      </c>
      <c r="CB33" s="199">
        <v>0</v>
      </c>
      <c r="CZ33" s="166">
        <v>0</v>
      </c>
    </row>
    <row r="34" spans="1:104" ht="12.75">
      <c r="A34" s="193">
        <v>21</v>
      </c>
      <c r="B34" s="194" t="s">
        <v>132</v>
      </c>
      <c r="C34" s="195" t="s">
        <v>133</v>
      </c>
      <c r="D34" s="196" t="s">
        <v>102</v>
      </c>
      <c r="E34" s="197">
        <v>4</v>
      </c>
      <c r="F34" s="197">
        <v>0</v>
      </c>
      <c r="G34" s="198">
        <f>E34*F34</f>
        <v>0</v>
      </c>
      <c r="O34" s="192">
        <v>2</v>
      </c>
      <c r="AA34" s="166">
        <v>12</v>
      </c>
      <c r="AB34" s="166">
        <v>0</v>
      </c>
      <c r="AC34" s="166">
        <v>74</v>
      </c>
      <c r="AZ34" s="166">
        <v>1</v>
      </c>
      <c r="BA34" s="166">
        <f>IF(AZ34=1,G34,0)</f>
        <v>0</v>
      </c>
      <c r="BB34" s="166">
        <f>IF(AZ34=2,G34,0)</f>
        <v>0</v>
      </c>
      <c r="BC34" s="166">
        <f>IF(AZ34=3,G34,0)</f>
        <v>0</v>
      </c>
      <c r="BD34" s="166">
        <f>IF(AZ34=4,G34,0)</f>
        <v>0</v>
      </c>
      <c r="BE34" s="166">
        <f>IF(AZ34=5,G34,0)</f>
        <v>0</v>
      </c>
      <c r="CA34" s="199">
        <v>12</v>
      </c>
      <c r="CB34" s="199">
        <v>0</v>
      </c>
      <c r="CZ34" s="166">
        <v>0</v>
      </c>
    </row>
    <row r="35" spans="1:57" ht="12.75">
      <c r="A35" s="200"/>
      <c r="B35" s="201" t="s">
        <v>75</v>
      </c>
      <c r="C35" s="202" t="str">
        <f>CONCATENATE(B28," ",C28)</f>
        <v>91 Doplňující práce na komunikaci</v>
      </c>
      <c r="D35" s="203"/>
      <c r="E35" s="204"/>
      <c r="F35" s="205"/>
      <c r="G35" s="206">
        <f>SUM(G28:G34)</f>
        <v>0</v>
      </c>
      <c r="O35" s="192">
        <v>4</v>
      </c>
      <c r="BA35" s="207">
        <f>SUM(BA28:BA34)</f>
        <v>0</v>
      </c>
      <c r="BB35" s="207">
        <f>SUM(BB28:BB34)</f>
        <v>0</v>
      </c>
      <c r="BC35" s="207">
        <f>SUM(BC28:BC34)</f>
        <v>0</v>
      </c>
      <c r="BD35" s="207">
        <f>SUM(BD28:BD34)</f>
        <v>0</v>
      </c>
      <c r="BE35" s="207">
        <f>SUM(BE28:BE34)</f>
        <v>0</v>
      </c>
    </row>
    <row r="36" spans="1:15" ht="12.75">
      <c r="A36" s="185" t="s">
        <v>72</v>
      </c>
      <c r="B36" s="186" t="s">
        <v>134</v>
      </c>
      <c r="C36" s="187" t="s">
        <v>135</v>
      </c>
      <c r="D36" s="188"/>
      <c r="E36" s="189"/>
      <c r="F36" s="189"/>
      <c r="G36" s="190"/>
      <c r="H36" s="191"/>
      <c r="I36" s="191"/>
      <c r="O36" s="192">
        <v>1</v>
      </c>
    </row>
    <row r="37" spans="1:104" ht="12.75">
      <c r="A37" s="193">
        <v>22</v>
      </c>
      <c r="B37" s="194" t="s">
        <v>136</v>
      </c>
      <c r="C37" s="195" t="s">
        <v>137</v>
      </c>
      <c r="D37" s="196" t="s">
        <v>102</v>
      </c>
      <c r="E37" s="197">
        <v>3.4</v>
      </c>
      <c r="F37" s="197">
        <v>0</v>
      </c>
      <c r="G37" s="198">
        <f>E37*F37</f>
        <v>0</v>
      </c>
      <c r="O37" s="192">
        <v>2</v>
      </c>
      <c r="AA37" s="166">
        <v>12</v>
      </c>
      <c r="AB37" s="166">
        <v>0</v>
      </c>
      <c r="AC37" s="166">
        <v>44</v>
      </c>
      <c r="AZ37" s="166">
        <v>1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12</v>
      </c>
      <c r="CB37" s="199">
        <v>0</v>
      </c>
      <c r="CZ37" s="166">
        <v>0</v>
      </c>
    </row>
    <row r="38" spans="1:57" ht="12.75">
      <c r="A38" s="200"/>
      <c r="B38" s="201" t="s">
        <v>75</v>
      </c>
      <c r="C38" s="202" t="str">
        <f>CONCATENATE(B36," ",C36)</f>
        <v>93 Dokončovací práce inženýrských staveb</v>
      </c>
      <c r="D38" s="203"/>
      <c r="E38" s="204"/>
      <c r="F38" s="205"/>
      <c r="G38" s="206">
        <f>SUM(G36:G37)</f>
        <v>0</v>
      </c>
      <c r="O38" s="192">
        <v>4</v>
      </c>
      <c r="BA38" s="207">
        <f>SUM(BA36:BA37)</f>
        <v>0</v>
      </c>
      <c r="BB38" s="207">
        <f>SUM(BB36:BB37)</f>
        <v>0</v>
      </c>
      <c r="BC38" s="207">
        <f>SUM(BC36:BC37)</f>
        <v>0</v>
      </c>
      <c r="BD38" s="207">
        <f>SUM(BD36:BD37)</f>
        <v>0</v>
      </c>
      <c r="BE38" s="207">
        <f>SUM(BE36:BE37)</f>
        <v>0</v>
      </c>
    </row>
    <row r="39" spans="1:15" ht="12.75">
      <c r="A39" s="185" t="s">
        <v>72</v>
      </c>
      <c r="B39" s="186" t="s">
        <v>138</v>
      </c>
      <c r="C39" s="187" t="s">
        <v>139</v>
      </c>
      <c r="D39" s="188"/>
      <c r="E39" s="189"/>
      <c r="F39" s="189"/>
      <c r="G39" s="190"/>
      <c r="H39" s="191"/>
      <c r="I39" s="191"/>
      <c r="O39" s="192">
        <v>1</v>
      </c>
    </row>
    <row r="40" spans="1:104" ht="12.75">
      <c r="A40" s="193">
        <v>23</v>
      </c>
      <c r="B40" s="194" t="s">
        <v>140</v>
      </c>
      <c r="C40" s="195" t="s">
        <v>141</v>
      </c>
      <c r="D40" s="196" t="s">
        <v>83</v>
      </c>
      <c r="E40" s="197">
        <v>2.5</v>
      </c>
      <c r="F40" s="197">
        <v>0</v>
      </c>
      <c r="G40" s="198">
        <f>E40*F40</f>
        <v>0</v>
      </c>
      <c r="O40" s="192">
        <v>2</v>
      </c>
      <c r="AA40" s="166">
        <v>1</v>
      </c>
      <c r="AB40" s="166">
        <v>1</v>
      </c>
      <c r="AC40" s="166">
        <v>1</v>
      </c>
      <c r="AZ40" s="166">
        <v>1</v>
      </c>
      <c r="BA40" s="166">
        <f>IF(AZ40=1,G40,0)</f>
        <v>0</v>
      </c>
      <c r="BB40" s="166">
        <f>IF(AZ40=2,G40,0)</f>
        <v>0</v>
      </c>
      <c r="BC40" s="166">
        <f>IF(AZ40=3,G40,0)</f>
        <v>0</v>
      </c>
      <c r="BD40" s="166">
        <f>IF(AZ40=4,G40,0)</f>
        <v>0</v>
      </c>
      <c r="BE40" s="166">
        <f>IF(AZ40=5,G40,0)</f>
        <v>0</v>
      </c>
      <c r="CA40" s="199">
        <v>1</v>
      </c>
      <c r="CB40" s="199">
        <v>1</v>
      </c>
      <c r="CZ40" s="166">
        <v>0.00112</v>
      </c>
    </row>
    <row r="41" spans="1:104" ht="22.5">
      <c r="A41" s="193">
        <v>24</v>
      </c>
      <c r="B41" s="194" t="s">
        <v>142</v>
      </c>
      <c r="C41" s="195" t="s">
        <v>143</v>
      </c>
      <c r="D41" s="196" t="s">
        <v>102</v>
      </c>
      <c r="E41" s="197">
        <v>5.5</v>
      </c>
      <c r="F41" s="197">
        <v>0</v>
      </c>
      <c r="G41" s="198">
        <f>E41*F41</f>
        <v>0</v>
      </c>
      <c r="O41" s="192">
        <v>2</v>
      </c>
      <c r="AA41" s="166">
        <v>12</v>
      </c>
      <c r="AB41" s="166">
        <v>0</v>
      </c>
      <c r="AC41" s="166">
        <v>69</v>
      </c>
      <c r="AZ41" s="166">
        <v>1</v>
      </c>
      <c r="BA41" s="166">
        <f>IF(AZ41=1,G41,0)</f>
        <v>0</v>
      </c>
      <c r="BB41" s="166">
        <f>IF(AZ41=2,G41,0)</f>
        <v>0</v>
      </c>
      <c r="BC41" s="166">
        <f>IF(AZ41=3,G41,0)</f>
        <v>0</v>
      </c>
      <c r="BD41" s="166">
        <f>IF(AZ41=4,G41,0)</f>
        <v>0</v>
      </c>
      <c r="BE41" s="166">
        <f>IF(AZ41=5,G41,0)</f>
        <v>0</v>
      </c>
      <c r="CA41" s="199">
        <v>12</v>
      </c>
      <c r="CB41" s="199">
        <v>0</v>
      </c>
      <c r="CZ41" s="166">
        <v>0</v>
      </c>
    </row>
    <row r="42" spans="1:104" ht="12.75">
      <c r="A42" s="193">
        <v>25</v>
      </c>
      <c r="B42" s="194" t="s">
        <v>144</v>
      </c>
      <c r="C42" s="195" t="s">
        <v>145</v>
      </c>
      <c r="D42" s="196" t="s">
        <v>99</v>
      </c>
      <c r="E42" s="197">
        <v>0.55</v>
      </c>
      <c r="F42" s="197">
        <v>0</v>
      </c>
      <c r="G42" s="198">
        <f>E42*F42</f>
        <v>0</v>
      </c>
      <c r="O42" s="192">
        <v>2</v>
      </c>
      <c r="AA42" s="166">
        <v>12</v>
      </c>
      <c r="AB42" s="166">
        <v>0</v>
      </c>
      <c r="AC42" s="166">
        <v>17</v>
      </c>
      <c r="AZ42" s="166">
        <v>1</v>
      </c>
      <c r="BA42" s="166">
        <f>IF(AZ42=1,G42,0)</f>
        <v>0</v>
      </c>
      <c r="BB42" s="166">
        <f>IF(AZ42=2,G42,0)</f>
        <v>0</v>
      </c>
      <c r="BC42" s="166">
        <f>IF(AZ42=3,G42,0)</f>
        <v>0</v>
      </c>
      <c r="BD42" s="166">
        <f>IF(AZ42=4,G42,0)</f>
        <v>0</v>
      </c>
      <c r="BE42" s="166">
        <f>IF(AZ42=5,G42,0)</f>
        <v>0</v>
      </c>
      <c r="CA42" s="199">
        <v>12</v>
      </c>
      <c r="CB42" s="199">
        <v>0</v>
      </c>
      <c r="CZ42" s="166">
        <v>0</v>
      </c>
    </row>
    <row r="43" spans="1:104" ht="22.5">
      <c r="A43" s="193">
        <v>26</v>
      </c>
      <c r="B43" s="194" t="s">
        <v>146</v>
      </c>
      <c r="C43" s="195" t="s">
        <v>147</v>
      </c>
      <c r="D43" s="196" t="s">
        <v>115</v>
      </c>
      <c r="E43" s="197">
        <v>0.44</v>
      </c>
      <c r="F43" s="197">
        <v>0</v>
      </c>
      <c r="G43" s="198">
        <f>E43*F43</f>
        <v>0</v>
      </c>
      <c r="O43" s="192">
        <v>2</v>
      </c>
      <c r="AA43" s="166">
        <v>12</v>
      </c>
      <c r="AB43" s="166">
        <v>0</v>
      </c>
      <c r="AC43" s="166">
        <v>46</v>
      </c>
      <c r="AZ43" s="166">
        <v>1</v>
      </c>
      <c r="BA43" s="166">
        <f>IF(AZ43=1,G43,0)</f>
        <v>0</v>
      </c>
      <c r="BB43" s="166">
        <f>IF(AZ43=2,G43,0)</f>
        <v>0</v>
      </c>
      <c r="BC43" s="166">
        <f>IF(AZ43=3,G43,0)</f>
        <v>0</v>
      </c>
      <c r="BD43" s="166">
        <f>IF(AZ43=4,G43,0)</f>
        <v>0</v>
      </c>
      <c r="BE43" s="166">
        <f>IF(AZ43=5,G43,0)</f>
        <v>0</v>
      </c>
      <c r="CA43" s="199">
        <v>12</v>
      </c>
      <c r="CB43" s="199">
        <v>0</v>
      </c>
      <c r="CZ43" s="166">
        <v>0</v>
      </c>
    </row>
    <row r="44" spans="1:57" ht="12.75">
      <c r="A44" s="200"/>
      <c r="B44" s="201" t="s">
        <v>75</v>
      </c>
      <c r="C44" s="202" t="str">
        <f>CONCATENATE(B39," ",C39)</f>
        <v>96 Bourání konstrukcí</v>
      </c>
      <c r="D44" s="203"/>
      <c r="E44" s="204"/>
      <c r="F44" s="205"/>
      <c r="G44" s="206">
        <f>SUM(G39:G43)</f>
        <v>0</v>
      </c>
      <c r="O44" s="192">
        <v>4</v>
      </c>
      <c r="BA44" s="207">
        <f>SUM(BA39:BA43)</f>
        <v>0</v>
      </c>
      <c r="BB44" s="207">
        <f>SUM(BB39:BB43)</f>
        <v>0</v>
      </c>
      <c r="BC44" s="207">
        <f>SUM(BC39:BC43)</f>
        <v>0</v>
      </c>
      <c r="BD44" s="207">
        <f>SUM(BD39:BD43)</f>
        <v>0</v>
      </c>
      <c r="BE44" s="207">
        <f>SUM(BE39:BE43)</f>
        <v>0</v>
      </c>
    </row>
    <row r="45" ht="12.75">
      <c r="E45" s="166"/>
    </row>
    <row r="46" ht="12.75">
      <c r="E46" s="166"/>
    </row>
    <row r="47" ht="12.75">
      <c r="E47" s="166"/>
    </row>
    <row r="48" ht="12.75">
      <c r="E48" s="166"/>
    </row>
    <row r="49" ht="12.75">
      <c r="E49" s="166"/>
    </row>
    <row r="50" ht="12.75">
      <c r="E50" s="166"/>
    </row>
    <row r="51" ht="12.75">
      <c r="E51" s="166"/>
    </row>
    <row r="52" ht="12.75">
      <c r="E52" s="166"/>
    </row>
    <row r="53" ht="12.75">
      <c r="E53" s="166"/>
    </row>
    <row r="54" ht="12.75">
      <c r="E54" s="166"/>
    </row>
    <row r="55" ht="12.75">
      <c r="E55" s="166"/>
    </row>
    <row r="56" ht="12.75">
      <c r="E56" s="166"/>
    </row>
    <row r="57" ht="12.75">
      <c r="E57" s="166"/>
    </row>
    <row r="58" ht="12.75">
      <c r="E58" s="166"/>
    </row>
    <row r="59" ht="12.75">
      <c r="E59" s="166"/>
    </row>
    <row r="60" ht="12.75">
      <c r="E60" s="166"/>
    </row>
    <row r="61" ht="12.75">
      <c r="E61" s="166"/>
    </row>
    <row r="62" ht="12.75">
      <c r="E62" s="166"/>
    </row>
    <row r="63" ht="12.75">
      <c r="E63" s="166"/>
    </row>
    <row r="64" ht="12.75">
      <c r="E64" s="166"/>
    </row>
    <row r="65" ht="12.75">
      <c r="E65" s="166"/>
    </row>
    <row r="66" ht="12.75">
      <c r="E66" s="166"/>
    </row>
    <row r="67" ht="12.75">
      <c r="E67" s="166"/>
    </row>
    <row r="68" spans="1:7" ht="12.75">
      <c r="A68" s="208"/>
      <c r="B68" s="208"/>
      <c r="C68" s="208"/>
      <c r="D68" s="208"/>
      <c r="E68" s="208"/>
      <c r="F68" s="208"/>
      <c r="G68" s="208"/>
    </row>
    <row r="69" spans="1:7" ht="12.75">
      <c r="A69" s="208"/>
      <c r="B69" s="208"/>
      <c r="C69" s="208"/>
      <c r="D69" s="208"/>
      <c r="E69" s="208"/>
      <c r="F69" s="208"/>
      <c r="G69" s="208"/>
    </row>
    <row r="70" spans="1:7" ht="12.75">
      <c r="A70" s="208"/>
      <c r="B70" s="208"/>
      <c r="C70" s="208"/>
      <c r="D70" s="208"/>
      <c r="E70" s="208"/>
      <c r="F70" s="208"/>
      <c r="G70" s="208"/>
    </row>
    <row r="71" spans="1:7" ht="12.75">
      <c r="A71" s="208"/>
      <c r="B71" s="208"/>
      <c r="C71" s="208"/>
      <c r="D71" s="208"/>
      <c r="E71" s="208"/>
      <c r="F71" s="208"/>
      <c r="G71" s="208"/>
    </row>
    <row r="72" ht="12.75">
      <c r="E72" s="166"/>
    </row>
    <row r="73" ht="12.75">
      <c r="E73" s="166"/>
    </row>
    <row r="74" ht="12.75">
      <c r="E74" s="166"/>
    </row>
    <row r="75" ht="12.75">
      <c r="E75" s="166"/>
    </row>
    <row r="76" ht="12.75">
      <c r="E76" s="166"/>
    </row>
    <row r="77" ht="12.75">
      <c r="E77" s="166"/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ht="12.75">
      <c r="E85" s="166"/>
    </row>
    <row r="86" ht="12.75">
      <c r="E86" s="166"/>
    </row>
    <row r="87" ht="12.75">
      <c r="E87" s="166"/>
    </row>
    <row r="88" ht="12.75">
      <c r="E88" s="166"/>
    </row>
    <row r="89" ht="12.75">
      <c r="E89" s="166"/>
    </row>
    <row r="90" ht="12.75">
      <c r="E90" s="166"/>
    </row>
    <row r="91" ht="12.75">
      <c r="E91" s="166"/>
    </row>
    <row r="92" ht="12.75">
      <c r="E92" s="166"/>
    </row>
    <row r="93" ht="12.75">
      <c r="E93" s="166"/>
    </row>
    <row r="94" ht="12.75">
      <c r="E94" s="166"/>
    </row>
    <row r="95" ht="12.75">
      <c r="E95" s="166"/>
    </row>
    <row r="96" ht="12.75">
      <c r="E96" s="166"/>
    </row>
    <row r="97" ht="12.75">
      <c r="E97" s="166"/>
    </row>
    <row r="98" ht="12.75">
      <c r="E98" s="166"/>
    </row>
    <row r="99" ht="12.75">
      <c r="E99" s="166"/>
    </row>
    <row r="100" ht="12.75">
      <c r="E100" s="166"/>
    </row>
    <row r="101" ht="12.75">
      <c r="E101" s="166"/>
    </row>
    <row r="102" ht="12.75">
      <c r="E102" s="166"/>
    </row>
    <row r="103" spans="1:2" ht="12.75">
      <c r="A103" s="209"/>
      <c r="B103" s="209"/>
    </row>
    <row r="104" spans="1:7" ht="12.75">
      <c r="A104" s="208"/>
      <c r="B104" s="208"/>
      <c r="C104" s="211"/>
      <c r="D104" s="211"/>
      <c r="E104" s="212"/>
      <c r="F104" s="211"/>
      <c r="G104" s="213"/>
    </row>
    <row r="105" spans="1:7" ht="12.75">
      <c r="A105" s="214"/>
      <c r="B105" s="214"/>
      <c r="C105" s="208"/>
      <c r="D105" s="208"/>
      <c r="E105" s="215"/>
      <c r="F105" s="208"/>
      <c r="G105" s="208"/>
    </row>
    <row r="106" spans="1:7" ht="12.75">
      <c r="A106" s="208"/>
      <c r="B106" s="208"/>
      <c r="C106" s="208"/>
      <c r="D106" s="208"/>
      <c r="E106" s="215"/>
      <c r="F106" s="208"/>
      <c r="G106" s="208"/>
    </row>
    <row r="107" spans="1:7" ht="12.75">
      <c r="A107" s="208"/>
      <c r="B107" s="208"/>
      <c r="C107" s="208"/>
      <c r="D107" s="208"/>
      <c r="E107" s="215"/>
      <c r="F107" s="208"/>
      <c r="G107" s="208"/>
    </row>
    <row r="108" spans="1:7" ht="12.75">
      <c r="A108" s="208"/>
      <c r="B108" s="208"/>
      <c r="C108" s="208"/>
      <c r="D108" s="208"/>
      <c r="E108" s="215"/>
      <c r="F108" s="208"/>
      <c r="G108" s="208"/>
    </row>
    <row r="109" spans="1:7" ht="12.75">
      <c r="A109" s="208"/>
      <c r="B109" s="208"/>
      <c r="C109" s="208"/>
      <c r="D109" s="208"/>
      <c r="E109" s="215"/>
      <c r="F109" s="208"/>
      <c r="G109" s="208"/>
    </row>
    <row r="110" spans="1:7" ht="12.75">
      <c r="A110" s="208"/>
      <c r="B110" s="208"/>
      <c r="C110" s="208"/>
      <c r="D110" s="208"/>
      <c r="E110" s="215"/>
      <c r="F110" s="208"/>
      <c r="G110" s="208"/>
    </row>
    <row r="111" spans="1:7" ht="12.75">
      <c r="A111" s="208"/>
      <c r="B111" s="208"/>
      <c r="C111" s="208"/>
      <c r="D111" s="208"/>
      <c r="E111" s="215"/>
      <c r="F111" s="208"/>
      <c r="G111" s="208"/>
    </row>
    <row r="112" spans="1:7" ht="12.75">
      <c r="A112" s="208"/>
      <c r="B112" s="208"/>
      <c r="C112" s="208"/>
      <c r="D112" s="208"/>
      <c r="E112" s="215"/>
      <c r="F112" s="208"/>
      <c r="G112" s="208"/>
    </row>
    <row r="113" spans="1:7" ht="12.75">
      <c r="A113" s="208"/>
      <c r="B113" s="208"/>
      <c r="C113" s="208"/>
      <c r="D113" s="208"/>
      <c r="E113" s="215"/>
      <c r="F113" s="208"/>
      <c r="G113" s="208"/>
    </row>
    <row r="114" spans="1:7" ht="12.75">
      <c r="A114" s="208"/>
      <c r="B114" s="208"/>
      <c r="C114" s="208"/>
      <c r="D114" s="208"/>
      <c r="E114" s="215"/>
      <c r="F114" s="208"/>
      <c r="G114" s="208"/>
    </row>
    <row r="115" spans="1:7" ht="12.75">
      <c r="A115" s="208"/>
      <c r="B115" s="208"/>
      <c r="C115" s="208"/>
      <c r="D115" s="208"/>
      <c r="E115" s="215"/>
      <c r="F115" s="208"/>
      <c r="G115" s="208"/>
    </row>
    <row r="116" spans="1:7" ht="12.75">
      <c r="A116" s="208"/>
      <c r="B116" s="208"/>
      <c r="C116" s="208"/>
      <c r="D116" s="208"/>
      <c r="E116" s="215"/>
      <c r="F116" s="208"/>
      <c r="G116" s="208"/>
    </row>
    <row r="117" spans="1:7" ht="12.75">
      <c r="A117" s="208"/>
      <c r="B117" s="208"/>
      <c r="C117" s="208"/>
      <c r="D117" s="208"/>
      <c r="E117" s="215"/>
      <c r="F117" s="208"/>
      <c r="G117" s="20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dcterms:created xsi:type="dcterms:W3CDTF">2014-05-08T10:56:38Z</dcterms:created>
  <dcterms:modified xsi:type="dcterms:W3CDTF">2014-05-08T10:59:11Z</dcterms:modified>
  <cp:category/>
  <cp:version/>
  <cp:contentType/>
  <cp:contentStatus/>
</cp:coreProperties>
</file>