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.251\pohoda\Dokumenty\CE\Nastavení\Seznamy\Zakázky\205Z\205Z037 Nové Město na Moravě  - rekonstrukce BD\d. PD DPS\Rozpočet\"/>
    </mc:Choice>
  </mc:AlternateContent>
  <xr:revisionPtr revIDLastSave="0" documentId="8_{95EA980B-CA6F-43B0-A457-62F0B344E952}" xr6:coauthVersionLast="45" xr6:coauthVersionMax="45" xr10:uidLastSave="{00000000-0000-0000-0000-000000000000}"/>
  <workbookProtection workbookAlgorithmName="SHA-512" workbookHashValue="QJWnWuv8MIt+0fDYEefyJ7FXrDgRiAwqdi1dxvWemURKyI2+l4fBR7T0zOICPjpHheIGI2JWl2xFlh1G6tN2oA==" workbookSaltValue="LbIZ/N5soY/xFZW2Uw3VrA==" workbookSpinCount="100000" lockStructure="1"/>
  <bookViews>
    <workbookView xWindow="-289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 Pol" sheetId="12" r:id="rId4"/>
    <sheet name="SO01 D.1.1B Pol" sheetId="13" r:id="rId5"/>
    <sheet name="SO01 D.1.2 Pol" sheetId="14" r:id="rId6"/>
    <sheet name="SO01 D.1.3 Pol" sheetId="15" r:id="rId7"/>
    <sheet name="SO01 D1.4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 Pol'!$1:$7</definedName>
    <definedName name="_xlnm.Print_Titles" localSheetId="4">'SO01 D.1.1B Pol'!$1:$7</definedName>
    <definedName name="_xlnm.Print_Titles" localSheetId="5">'SO01 D.1.2 Pol'!$1:$7</definedName>
    <definedName name="_xlnm.Print_Titles" localSheetId="6">'SO01 D.1.3 Pol'!$1:$7</definedName>
    <definedName name="_xlnm.Print_Titles" localSheetId="7">'SO01 D1.4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 Pol'!$A$1:$X$111</definedName>
    <definedName name="_xlnm.Print_Area" localSheetId="4">'SO01 D.1.1B Pol'!$A$1:$X$74</definedName>
    <definedName name="_xlnm.Print_Area" localSheetId="5">'SO01 D.1.2 Pol'!$A$1:$X$236</definedName>
    <definedName name="_xlnm.Print_Area" localSheetId="6">'SO01 D.1.3 Pol'!$A$1:$X$240</definedName>
    <definedName name="_xlnm.Print_Area" localSheetId="7">'SO01 D1.4 Pol'!$A$1:$X$46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9" i="1" l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I46" i="1" s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45" i="16"/>
  <c r="BA41" i="16"/>
  <c r="G9" i="16"/>
  <c r="M9" i="16" s="1"/>
  <c r="I9" i="16"/>
  <c r="I8" i="16" s="1"/>
  <c r="K9" i="16"/>
  <c r="K8" i="16" s="1"/>
  <c r="O9" i="16"/>
  <c r="O8" i="16" s="1"/>
  <c r="Q9" i="16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Q8" i="16" s="1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AF45" i="16" s="1"/>
  <c r="I24" i="16"/>
  <c r="I23" i="16" s="1"/>
  <c r="K24" i="16"/>
  <c r="O24" i="16"/>
  <c r="O23" i="16" s="1"/>
  <c r="Q24" i="16"/>
  <c r="Q23" i="16" s="1"/>
  <c r="V24" i="16"/>
  <c r="G25" i="16"/>
  <c r="M25" i="16" s="1"/>
  <c r="I25" i="16"/>
  <c r="K25" i="16"/>
  <c r="K23" i="16" s="1"/>
  <c r="O25" i="16"/>
  <c r="Q25" i="16"/>
  <c r="V25" i="16"/>
  <c r="V23" i="16" s="1"/>
  <c r="G27" i="16"/>
  <c r="G26" i="16" s="1"/>
  <c r="I27" i="16"/>
  <c r="K27" i="16"/>
  <c r="M27" i="16"/>
  <c r="O27" i="16"/>
  <c r="O26" i="16" s="1"/>
  <c r="Q27" i="16"/>
  <c r="V27" i="16"/>
  <c r="G28" i="16"/>
  <c r="M28" i="16" s="1"/>
  <c r="I28" i="16"/>
  <c r="I26" i="16" s="1"/>
  <c r="K28" i="16"/>
  <c r="O28" i="16"/>
  <c r="Q28" i="16"/>
  <c r="Q26" i="16" s="1"/>
  <c r="V28" i="16"/>
  <c r="G29" i="16"/>
  <c r="M29" i="16" s="1"/>
  <c r="I29" i="16"/>
  <c r="K29" i="16"/>
  <c r="O29" i="16"/>
  <c r="Q29" i="16"/>
  <c r="V29" i="16"/>
  <c r="V26" i="16" s="1"/>
  <c r="G30" i="16"/>
  <c r="I30" i="16"/>
  <c r="K30" i="16"/>
  <c r="M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K26" i="16" s="1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I38" i="16"/>
  <c r="K38" i="16"/>
  <c r="M38" i="16"/>
  <c r="O38" i="16"/>
  <c r="Q38" i="16"/>
  <c r="V38" i="16"/>
  <c r="G40" i="16"/>
  <c r="G39" i="16" s="1"/>
  <c r="I40" i="16"/>
  <c r="I39" i="16" s="1"/>
  <c r="K40" i="16"/>
  <c r="O40" i="16"/>
  <c r="O39" i="16" s="1"/>
  <c r="Q40" i="16"/>
  <c r="Q39" i="16" s="1"/>
  <c r="V40" i="16"/>
  <c r="G42" i="16"/>
  <c r="M42" i="16" s="1"/>
  <c r="I42" i="16"/>
  <c r="K42" i="16"/>
  <c r="K39" i="16" s="1"/>
  <c r="O42" i="16"/>
  <c r="Q42" i="16"/>
  <c r="V42" i="16"/>
  <c r="V39" i="16" s="1"/>
  <c r="AE45" i="16"/>
  <c r="G239" i="15"/>
  <c r="BA237" i="15"/>
  <c r="BA233" i="15"/>
  <c r="BA59" i="15"/>
  <c r="BA55" i="15"/>
  <c r="G9" i="15"/>
  <c r="I9" i="15"/>
  <c r="I8" i="15" s="1"/>
  <c r="K9" i="15"/>
  <c r="K8" i="15" s="1"/>
  <c r="M9" i="15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O8" i="15" s="1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G8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G26" i="15" s="1"/>
  <c r="I27" i="15"/>
  <c r="I26" i="15" s="1"/>
  <c r="K27" i="15"/>
  <c r="M27" i="15"/>
  <c r="O27" i="15"/>
  <c r="O26" i="15" s="1"/>
  <c r="Q27" i="15"/>
  <c r="Q26" i="15" s="1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I33" i="15"/>
  <c r="K33" i="15"/>
  <c r="K26" i="15" s="1"/>
  <c r="M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V26" i="15" s="1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I53" i="15"/>
  <c r="G54" i="15"/>
  <c r="I54" i="15"/>
  <c r="K54" i="15"/>
  <c r="K53" i="15" s="1"/>
  <c r="M54" i="15"/>
  <c r="M53" i="15" s="1"/>
  <c r="O54" i="15"/>
  <c r="O53" i="15" s="1"/>
  <c r="Q54" i="15"/>
  <c r="V54" i="15"/>
  <c r="V53" i="15" s="1"/>
  <c r="G56" i="15"/>
  <c r="G53" i="15" s="1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Q53" i="15" s="1"/>
  <c r="V58" i="15"/>
  <c r="G60" i="15"/>
  <c r="M60" i="15" s="1"/>
  <c r="I60" i="15"/>
  <c r="K60" i="15"/>
  <c r="O60" i="15"/>
  <c r="Q60" i="15"/>
  <c r="V60" i="15"/>
  <c r="G63" i="15"/>
  <c r="G62" i="15" s="1"/>
  <c r="I63" i="15"/>
  <c r="I62" i="15" s="1"/>
  <c r="K63" i="15"/>
  <c r="M63" i="15"/>
  <c r="O63" i="15"/>
  <c r="O62" i="15" s="1"/>
  <c r="Q63" i="15"/>
  <c r="V63" i="15"/>
  <c r="G64" i="15"/>
  <c r="M64" i="15" s="1"/>
  <c r="I64" i="15"/>
  <c r="K64" i="15"/>
  <c r="O64" i="15"/>
  <c r="Q64" i="15"/>
  <c r="Q62" i="15" s="1"/>
  <c r="V64" i="15"/>
  <c r="G65" i="15"/>
  <c r="I65" i="15"/>
  <c r="K65" i="15"/>
  <c r="K62" i="15" s="1"/>
  <c r="M65" i="15"/>
  <c r="O65" i="15"/>
  <c r="Q65" i="15"/>
  <c r="V65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3" i="15"/>
  <c r="M73" i="15" s="1"/>
  <c r="I73" i="15"/>
  <c r="K73" i="15"/>
  <c r="O73" i="15"/>
  <c r="Q73" i="15"/>
  <c r="V73" i="15"/>
  <c r="G76" i="15"/>
  <c r="I76" i="15"/>
  <c r="K76" i="15"/>
  <c r="M76" i="15"/>
  <c r="O76" i="15"/>
  <c r="Q76" i="15"/>
  <c r="V76" i="15"/>
  <c r="V62" i="15" s="1"/>
  <c r="G79" i="15"/>
  <c r="I79" i="15"/>
  <c r="K79" i="15"/>
  <c r="M79" i="15"/>
  <c r="O79" i="15"/>
  <c r="Q79" i="15"/>
  <c r="V79" i="15"/>
  <c r="G83" i="15"/>
  <c r="M83" i="15" s="1"/>
  <c r="I83" i="15"/>
  <c r="K83" i="15"/>
  <c r="O83" i="15"/>
  <c r="Q83" i="15"/>
  <c r="V83" i="15"/>
  <c r="G87" i="15"/>
  <c r="I87" i="15"/>
  <c r="K87" i="15"/>
  <c r="M87" i="15"/>
  <c r="O87" i="15"/>
  <c r="Q87" i="15"/>
  <c r="V87" i="15"/>
  <c r="G89" i="15"/>
  <c r="I89" i="15"/>
  <c r="K89" i="15"/>
  <c r="M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100" i="15"/>
  <c r="M100" i="15" s="1"/>
  <c r="I100" i="15"/>
  <c r="I99" i="15" s="1"/>
  <c r="K100" i="15"/>
  <c r="O100" i="15"/>
  <c r="O99" i="15" s="1"/>
  <c r="Q100" i="15"/>
  <c r="Q99" i="15" s="1"/>
  <c r="V100" i="15"/>
  <c r="V99" i="15" s="1"/>
  <c r="G101" i="15"/>
  <c r="I101" i="15"/>
  <c r="K101" i="15"/>
  <c r="K99" i="15" s="1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G106" i="15"/>
  <c r="I106" i="15"/>
  <c r="K106" i="15"/>
  <c r="M106" i="15"/>
  <c r="O106" i="15"/>
  <c r="Q106" i="15"/>
  <c r="V106" i="15"/>
  <c r="G108" i="15"/>
  <c r="G99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I112" i="15"/>
  <c r="K112" i="15"/>
  <c r="M112" i="15"/>
  <c r="O112" i="15"/>
  <c r="Q112" i="15"/>
  <c r="V112" i="15"/>
  <c r="G115" i="15"/>
  <c r="I115" i="15"/>
  <c r="K115" i="15"/>
  <c r="M115" i="15"/>
  <c r="O115" i="15"/>
  <c r="Q115" i="15"/>
  <c r="V115" i="15"/>
  <c r="G119" i="15"/>
  <c r="M119" i="15" s="1"/>
  <c r="I119" i="15"/>
  <c r="K119" i="15"/>
  <c r="O119" i="15"/>
  <c r="Q119" i="15"/>
  <c r="V119" i="15"/>
  <c r="G123" i="15"/>
  <c r="M123" i="15" s="1"/>
  <c r="I123" i="15"/>
  <c r="K123" i="15"/>
  <c r="O123" i="15"/>
  <c r="Q123" i="15"/>
  <c r="V123" i="15"/>
  <c r="G127" i="15"/>
  <c r="I127" i="15"/>
  <c r="K127" i="15"/>
  <c r="M127" i="15"/>
  <c r="O127" i="15"/>
  <c r="Q127" i="15"/>
  <c r="V127" i="15"/>
  <c r="G131" i="15"/>
  <c r="I131" i="15"/>
  <c r="K131" i="15"/>
  <c r="M131" i="15"/>
  <c r="O131" i="15"/>
  <c r="Q131" i="15"/>
  <c r="V131" i="15"/>
  <c r="G135" i="15"/>
  <c r="M135" i="15" s="1"/>
  <c r="I135" i="15"/>
  <c r="K135" i="15"/>
  <c r="O135" i="15"/>
  <c r="Q135" i="15"/>
  <c r="V135" i="15"/>
  <c r="G139" i="15"/>
  <c r="M139" i="15" s="1"/>
  <c r="I139" i="15"/>
  <c r="K139" i="15"/>
  <c r="O139" i="15"/>
  <c r="Q139" i="15"/>
  <c r="V139" i="15"/>
  <c r="G140" i="15"/>
  <c r="I140" i="15"/>
  <c r="K140" i="15"/>
  <c r="M140" i="15"/>
  <c r="O140" i="15"/>
  <c r="Q140" i="15"/>
  <c r="V140" i="15"/>
  <c r="G142" i="15"/>
  <c r="I142" i="15"/>
  <c r="K142" i="15"/>
  <c r="M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I145" i="15"/>
  <c r="K145" i="15"/>
  <c r="M145" i="15"/>
  <c r="O145" i="15"/>
  <c r="Q145" i="15"/>
  <c r="V145" i="15"/>
  <c r="G146" i="15"/>
  <c r="I146" i="15"/>
  <c r="K146" i="15"/>
  <c r="M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I150" i="15"/>
  <c r="K150" i="15"/>
  <c r="M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3" i="15"/>
  <c r="I153" i="15"/>
  <c r="K153" i="15"/>
  <c r="M153" i="15"/>
  <c r="O153" i="15"/>
  <c r="Q153" i="15"/>
  <c r="V153" i="15"/>
  <c r="G154" i="15"/>
  <c r="I154" i="15"/>
  <c r="K154" i="15"/>
  <c r="M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I158" i="15"/>
  <c r="K158" i="15"/>
  <c r="M158" i="15"/>
  <c r="O158" i="15"/>
  <c r="Q158" i="15"/>
  <c r="V158" i="15"/>
  <c r="G159" i="15"/>
  <c r="M159" i="15" s="1"/>
  <c r="I159" i="15"/>
  <c r="K159" i="15"/>
  <c r="O159" i="15"/>
  <c r="Q159" i="15"/>
  <c r="V159" i="15"/>
  <c r="G161" i="15"/>
  <c r="M161" i="15" s="1"/>
  <c r="I161" i="15"/>
  <c r="K161" i="15"/>
  <c r="O161" i="15"/>
  <c r="Q161" i="15"/>
  <c r="V161" i="15"/>
  <c r="G163" i="15"/>
  <c r="I163" i="15"/>
  <c r="K163" i="15"/>
  <c r="M163" i="15"/>
  <c r="O163" i="15"/>
  <c r="Q163" i="15"/>
  <c r="V163" i="15"/>
  <c r="G165" i="15"/>
  <c r="I165" i="15"/>
  <c r="K165" i="15"/>
  <c r="M165" i="15"/>
  <c r="O165" i="15"/>
  <c r="Q165" i="15"/>
  <c r="V165" i="15"/>
  <c r="G167" i="15"/>
  <c r="M167" i="15" s="1"/>
  <c r="I167" i="15"/>
  <c r="K167" i="15"/>
  <c r="O167" i="15"/>
  <c r="Q167" i="15"/>
  <c r="V167" i="15"/>
  <c r="G169" i="15"/>
  <c r="M169" i="15" s="1"/>
  <c r="I169" i="15"/>
  <c r="K169" i="15"/>
  <c r="O169" i="15"/>
  <c r="Q169" i="15"/>
  <c r="V169" i="15"/>
  <c r="G170" i="15"/>
  <c r="I170" i="15"/>
  <c r="K170" i="15"/>
  <c r="M170" i="15"/>
  <c r="O170" i="15"/>
  <c r="Q170" i="15"/>
  <c r="V170" i="15"/>
  <c r="G171" i="15"/>
  <c r="I171" i="15"/>
  <c r="K171" i="15"/>
  <c r="M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I174" i="15"/>
  <c r="K174" i="15"/>
  <c r="M174" i="15"/>
  <c r="O174" i="15"/>
  <c r="Q174" i="15"/>
  <c r="V174" i="15"/>
  <c r="G177" i="15"/>
  <c r="I177" i="15"/>
  <c r="K177" i="15"/>
  <c r="M177" i="15"/>
  <c r="O177" i="15"/>
  <c r="Q177" i="15"/>
  <c r="V177" i="15"/>
  <c r="G180" i="15"/>
  <c r="M180" i="15" s="1"/>
  <c r="I180" i="15"/>
  <c r="I179" i="15" s="1"/>
  <c r="K180" i="15"/>
  <c r="K179" i="15" s="1"/>
  <c r="O180" i="15"/>
  <c r="Q180" i="15"/>
  <c r="Q179" i="15" s="1"/>
  <c r="V180" i="15"/>
  <c r="V179" i="15" s="1"/>
  <c r="G182" i="15"/>
  <c r="I182" i="15"/>
  <c r="K182" i="15"/>
  <c r="M182" i="15"/>
  <c r="O182" i="15"/>
  <c r="Q182" i="15"/>
  <c r="V182" i="15"/>
  <c r="G183" i="15"/>
  <c r="I183" i="15"/>
  <c r="K183" i="15"/>
  <c r="M183" i="15"/>
  <c r="O183" i="15"/>
  <c r="Q183" i="15"/>
  <c r="V183" i="15"/>
  <c r="G184" i="15"/>
  <c r="M184" i="15" s="1"/>
  <c r="I184" i="15"/>
  <c r="K184" i="15"/>
  <c r="O184" i="15"/>
  <c r="O179" i="15" s="1"/>
  <c r="Q184" i="15"/>
  <c r="V184" i="15"/>
  <c r="G185" i="15"/>
  <c r="M185" i="15" s="1"/>
  <c r="I185" i="15"/>
  <c r="K185" i="15"/>
  <c r="O185" i="15"/>
  <c r="Q185" i="15"/>
  <c r="V185" i="15"/>
  <c r="G186" i="15"/>
  <c r="I186" i="15"/>
  <c r="K186" i="15"/>
  <c r="M186" i="15"/>
  <c r="O186" i="15"/>
  <c r="Q186" i="15"/>
  <c r="V186" i="15"/>
  <c r="G187" i="15"/>
  <c r="I187" i="15"/>
  <c r="K187" i="15"/>
  <c r="M187" i="15"/>
  <c r="O187" i="15"/>
  <c r="Q187" i="15"/>
  <c r="V187" i="15"/>
  <c r="G188" i="15"/>
  <c r="G179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2" i="15"/>
  <c r="G191" i="15" s="1"/>
  <c r="I192" i="15"/>
  <c r="K192" i="15"/>
  <c r="M192" i="15"/>
  <c r="O192" i="15"/>
  <c r="O191" i="15" s="1"/>
  <c r="Q192" i="15"/>
  <c r="V192" i="15"/>
  <c r="G193" i="15"/>
  <c r="M193" i="15" s="1"/>
  <c r="I193" i="15"/>
  <c r="K193" i="15"/>
  <c r="O193" i="15"/>
  <c r="Q193" i="15"/>
  <c r="V193" i="15"/>
  <c r="G194" i="15"/>
  <c r="M194" i="15" s="1"/>
  <c r="I194" i="15"/>
  <c r="I191" i="15" s="1"/>
  <c r="K194" i="15"/>
  <c r="O194" i="15"/>
  <c r="Q194" i="15"/>
  <c r="Q191" i="15" s="1"/>
  <c r="V194" i="15"/>
  <c r="G195" i="15"/>
  <c r="I195" i="15"/>
  <c r="K195" i="15"/>
  <c r="M195" i="15"/>
  <c r="O195" i="15"/>
  <c r="Q195" i="15"/>
  <c r="V195" i="15"/>
  <c r="V191" i="15" s="1"/>
  <c r="G196" i="15"/>
  <c r="I196" i="15"/>
  <c r="K196" i="15"/>
  <c r="M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M199" i="15" s="1"/>
  <c r="I199" i="15"/>
  <c r="K199" i="15"/>
  <c r="K191" i="15" s="1"/>
  <c r="O199" i="15"/>
  <c r="Q199" i="15"/>
  <c r="V199" i="15"/>
  <c r="G200" i="15"/>
  <c r="I200" i="15"/>
  <c r="K200" i="15"/>
  <c r="M200" i="15"/>
  <c r="O200" i="15"/>
  <c r="Q200" i="15"/>
  <c r="V200" i="15"/>
  <c r="G201" i="15"/>
  <c r="M201" i="15" s="1"/>
  <c r="I201" i="15"/>
  <c r="K201" i="15"/>
  <c r="O201" i="15"/>
  <c r="Q201" i="15"/>
  <c r="V201" i="15"/>
  <c r="G202" i="15"/>
  <c r="M202" i="15" s="1"/>
  <c r="I202" i="15"/>
  <c r="K202" i="15"/>
  <c r="O202" i="15"/>
  <c r="Q202" i="15"/>
  <c r="V202" i="15"/>
  <c r="G203" i="15"/>
  <c r="I203" i="15"/>
  <c r="K203" i="15"/>
  <c r="M203" i="15"/>
  <c r="O203" i="15"/>
  <c r="Q203" i="15"/>
  <c r="V203" i="15"/>
  <c r="G204" i="15"/>
  <c r="I204" i="15"/>
  <c r="K204" i="15"/>
  <c r="M204" i="15"/>
  <c r="O204" i="15"/>
  <c r="Q204" i="15"/>
  <c r="V204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9" i="15"/>
  <c r="G208" i="15" s="1"/>
  <c r="I209" i="15"/>
  <c r="K209" i="15"/>
  <c r="M209" i="15"/>
  <c r="O209" i="15"/>
  <c r="O208" i="15" s="1"/>
  <c r="Q209" i="15"/>
  <c r="V209" i="15"/>
  <c r="G211" i="15"/>
  <c r="M211" i="15" s="1"/>
  <c r="I211" i="15"/>
  <c r="K211" i="15"/>
  <c r="O211" i="15"/>
  <c r="Q211" i="15"/>
  <c r="V211" i="15"/>
  <c r="G213" i="15"/>
  <c r="M213" i="15" s="1"/>
  <c r="I213" i="15"/>
  <c r="I208" i="15" s="1"/>
  <c r="K213" i="15"/>
  <c r="O213" i="15"/>
  <c r="Q213" i="15"/>
  <c r="Q208" i="15" s="1"/>
  <c r="V213" i="15"/>
  <c r="G215" i="15"/>
  <c r="I215" i="15"/>
  <c r="K215" i="15"/>
  <c r="M215" i="15"/>
  <c r="O215" i="15"/>
  <c r="Q215" i="15"/>
  <c r="V215" i="15"/>
  <c r="V208" i="15" s="1"/>
  <c r="G217" i="15"/>
  <c r="I217" i="15"/>
  <c r="K217" i="15"/>
  <c r="M217" i="15"/>
  <c r="O217" i="15"/>
  <c r="Q217" i="15"/>
  <c r="V217" i="15"/>
  <c r="G219" i="15"/>
  <c r="M219" i="15" s="1"/>
  <c r="I219" i="15"/>
  <c r="K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M221" i="15" s="1"/>
  <c r="I221" i="15"/>
  <c r="K221" i="15"/>
  <c r="K208" i="15" s="1"/>
  <c r="O221" i="15"/>
  <c r="Q221" i="15"/>
  <c r="V221" i="15"/>
  <c r="G222" i="15"/>
  <c r="I222" i="15"/>
  <c r="K222" i="15"/>
  <c r="M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7" i="15"/>
  <c r="G226" i="15" s="1"/>
  <c r="I227" i="15"/>
  <c r="K227" i="15"/>
  <c r="M227" i="15"/>
  <c r="O227" i="15"/>
  <c r="O226" i="15" s="1"/>
  <c r="Q227" i="15"/>
  <c r="V227" i="15"/>
  <c r="G228" i="15"/>
  <c r="M228" i="15" s="1"/>
  <c r="I228" i="15"/>
  <c r="K228" i="15"/>
  <c r="O228" i="15"/>
  <c r="Q228" i="15"/>
  <c r="V228" i="15"/>
  <c r="G229" i="15"/>
  <c r="M229" i="15" s="1"/>
  <c r="I229" i="15"/>
  <c r="I226" i="15" s="1"/>
  <c r="K229" i="15"/>
  <c r="O229" i="15"/>
  <c r="Q229" i="15"/>
  <c r="Q226" i="15" s="1"/>
  <c r="V229" i="15"/>
  <c r="G230" i="15"/>
  <c r="M230" i="15" s="1"/>
  <c r="I230" i="15"/>
  <c r="K230" i="15"/>
  <c r="K226" i="15" s="1"/>
  <c r="O230" i="15"/>
  <c r="Q230" i="15"/>
  <c r="V230" i="15"/>
  <c r="V226" i="15" s="1"/>
  <c r="G232" i="15"/>
  <c r="G231" i="15" s="1"/>
  <c r="I232" i="15"/>
  <c r="I231" i="15" s="1"/>
  <c r="K232" i="15"/>
  <c r="O232" i="15"/>
  <c r="O231" i="15" s="1"/>
  <c r="Q232" i="15"/>
  <c r="V232" i="15"/>
  <c r="G234" i="15"/>
  <c r="M234" i="15" s="1"/>
  <c r="I234" i="15"/>
  <c r="K234" i="15"/>
  <c r="O234" i="15"/>
  <c r="Q234" i="15"/>
  <c r="Q231" i="15" s="1"/>
  <c r="V234" i="15"/>
  <c r="G235" i="15"/>
  <c r="I235" i="15"/>
  <c r="K235" i="15"/>
  <c r="K231" i="15" s="1"/>
  <c r="M235" i="15"/>
  <c r="O235" i="15"/>
  <c r="Q235" i="15"/>
  <c r="V235" i="15"/>
  <c r="V231" i="15" s="1"/>
  <c r="G236" i="15"/>
  <c r="I236" i="15"/>
  <c r="K236" i="15"/>
  <c r="M236" i="15"/>
  <c r="O236" i="15"/>
  <c r="Q236" i="15"/>
  <c r="V236" i="15"/>
  <c r="AE239" i="15"/>
  <c r="AF239" i="15"/>
  <c r="G235" i="14"/>
  <c r="BA233" i="14"/>
  <c r="BA196" i="14"/>
  <c r="BA79" i="14"/>
  <c r="BA65" i="14"/>
  <c r="BA63" i="14"/>
  <c r="BA62" i="14"/>
  <c r="BA37" i="14"/>
  <c r="G9" i="14"/>
  <c r="I9" i="14"/>
  <c r="K9" i="14"/>
  <c r="M9" i="14"/>
  <c r="O9" i="14"/>
  <c r="O8" i="14" s="1"/>
  <c r="Q9" i="14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I8" i="14" s="1"/>
  <c r="K11" i="14"/>
  <c r="O11" i="14"/>
  <c r="Q11" i="14"/>
  <c r="Q8" i="14" s="1"/>
  <c r="V11" i="14"/>
  <c r="G12" i="14"/>
  <c r="I12" i="14"/>
  <c r="K12" i="14"/>
  <c r="K8" i="14" s="1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4" i="14"/>
  <c r="M34" i="14" s="1"/>
  <c r="I34" i="14"/>
  <c r="I33" i="14" s="1"/>
  <c r="K34" i="14"/>
  <c r="K33" i="14" s="1"/>
  <c r="O34" i="14"/>
  <c r="Q34" i="14"/>
  <c r="V34" i="14"/>
  <c r="V33" i="14" s="1"/>
  <c r="G36" i="14"/>
  <c r="I36" i="14"/>
  <c r="K36" i="14"/>
  <c r="M36" i="14"/>
  <c r="O36" i="14"/>
  <c r="Q36" i="14"/>
  <c r="V36" i="14"/>
  <c r="G38" i="14"/>
  <c r="I38" i="14"/>
  <c r="K38" i="14"/>
  <c r="M38" i="14"/>
  <c r="O38" i="14"/>
  <c r="O33" i="14" s="1"/>
  <c r="Q38" i="14"/>
  <c r="V38" i="14"/>
  <c r="G40" i="14"/>
  <c r="M40" i="14" s="1"/>
  <c r="I40" i="14"/>
  <c r="K40" i="14"/>
  <c r="O40" i="14"/>
  <c r="Q40" i="14"/>
  <c r="Q33" i="14" s="1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6" i="14"/>
  <c r="G33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9" i="14"/>
  <c r="M69" i="14" s="1"/>
  <c r="I69" i="14"/>
  <c r="I68" i="14" s="1"/>
  <c r="K69" i="14"/>
  <c r="K68" i="14" s="1"/>
  <c r="O69" i="14"/>
  <c r="Q69" i="14"/>
  <c r="Q68" i="14" s="1"/>
  <c r="V69" i="14"/>
  <c r="V68" i="14" s="1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O68" i="14" s="1"/>
  <c r="Q76" i="14"/>
  <c r="V76" i="14"/>
  <c r="G78" i="14"/>
  <c r="I78" i="14"/>
  <c r="K78" i="14"/>
  <c r="K77" i="14" s="1"/>
  <c r="M78" i="14"/>
  <c r="O78" i="14"/>
  <c r="Q78" i="14"/>
  <c r="V78" i="14"/>
  <c r="V77" i="14" s="1"/>
  <c r="G80" i="14"/>
  <c r="G77" i="14" s="1"/>
  <c r="I80" i="14"/>
  <c r="K80" i="14"/>
  <c r="M80" i="14"/>
  <c r="O80" i="14"/>
  <c r="O77" i="14" s="1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I77" i="14" s="1"/>
  <c r="K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Q77" i="14" s="1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I92" i="14"/>
  <c r="K92" i="14"/>
  <c r="M92" i="14"/>
  <c r="O92" i="14"/>
  <c r="Q92" i="14"/>
  <c r="V92" i="14"/>
  <c r="G93" i="14"/>
  <c r="M93" i="14" s="1"/>
  <c r="I93" i="14"/>
  <c r="K93" i="14"/>
  <c r="O93" i="14"/>
  <c r="Q93" i="14"/>
  <c r="V93" i="14"/>
  <c r="Q95" i="14"/>
  <c r="G96" i="14"/>
  <c r="I96" i="14"/>
  <c r="K96" i="14"/>
  <c r="K95" i="14" s="1"/>
  <c r="M96" i="14"/>
  <c r="O96" i="14"/>
  <c r="Q96" i="14"/>
  <c r="V96" i="14"/>
  <c r="V95" i="14" s="1"/>
  <c r="G97" i="14"/>
  <c r="G95" i="14" s="1"/>
  <c r="I97" i="14"/>
  <c r="K97" i="14"/>
  <c r="M97" i="14"/>
  <c r="O97" i="14"/>
  <c r="O95" i="14" s="1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I95" i="14" s="1"/>
  <c r="K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G103" i="14"/>
  <c r="M103" i="14" s="1"/>
  <c r="I103" i="14"/>
  <c r="I102" i="14" s="1"/>
  <c r="K103" i="14"/>
  <c r="K102" i="14" s="1"/>
  <c r="O103" i="14"/>
  <c r="Q103" i="14"/>
  <c r="Q102" i="14" s="1"/>
  <c r="V103" i="14"/>
  <c r="V102" i="14" s="1"/>
  <c r="G106" i="14"/>
  <c r="I106" i="14"/>
  <c r="K106" i="14"/>
  <c r="M106" i="14"/>
  <c r="O106" i="14"/>
  <c r="Q106" i="14"/>
  <c r="V106" i="14"/>
  <c r="G109" i="14"/>
  <c r="I109" i="14"/>
  <c r="K109" i="14"/>
  <c r="M109" i="14"/>
  <c r="O109" i="14"/>
  <c r="Q109" i="14"/>
  <c r="V109" i="14"/>
  <c r="G112" i="14"/>
  <c r="M112" i="14" s="1"/>
  <c r="I112" i="14"/>
  <c r="K112" i="14"/>
  <c r="O112" i="14"/>
  <c r="Q112" i="14"/>
  <c r="V112" i="14"/>
  <c r="G115" i="14"/>
  <c r="M115" i="14" s="1"/>
  <c r="I115" i="14"/>
  <c r="K115" i="14"/>
  <c r="O115" i="14"/>
  <c r="Q115" i="14"/>
  <c r="V115" i="14"/>
  <c r="G118" i="14"/>
  <c r="I118" i="14"/>
  <c r="K118" i="14"/>
  <c r="M118" i="14"/>
  <c r="O118" i="14"/>
  <c r="Q118" i="14"/>
  <c r="V118" i="14"/>
  <c r="G121" i="14"/>
  <c r="I121" i="14"/>
  <c r="K121" i="14"/>
  <c r="M121" i="14"/>
  <c r="O121" i="14"/>
  <c r="Q121" i="14"/>
  <c r="V121" i="14"/>
  <c r="G124" i="14"/>
  <c r="M124" i="14" s="1"/>
  <c r="I124" i="14"/>
  <c r="K124" i="14"/>
  <c r="O124" i="14"/>
  <c r="O102" i="14" s="1"/>
  <c r="Q124" i="14"/>
  <c r="V124" i="14"/>
  <c r="G126" i="14"/>
  <c r="M126" i="14" s="1"/>
  <c r="I126" i="14"/>
  <c r="K126" i="14"/>
  <c r="O126" i="14"/>
  <c r="Q126" i="14"/>
  <c r="V126" i="14"/>
  <c r="G128" i="14"/>
  <c r="I128" i="14"/>
  <c r="K128" i="14"/>
  <c r="M128" i="14"/>
  <c r="O128" i="14"/>
  <c r="Q128" i="14"/>
  <c r="V128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6" i="14"/>
  <c r="I136" i="14"/>
  <c r="K136" i="14"/>
  <c r="M136" i="14"/>
  <c r="O136" i="14"/>
  <c r="Q136" i="14"/>
  <c r="V136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I153" i="14"/>
  <c r="K153" i="14"/>
  <c r="M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9" i="14"/>
  <c r="M159" i="14" s="1"/>
  <c r="I159" i="14"/>
  <c r="I158" i="14" s="1"/>
  <c r="K159" i="14"/>
  <c r="O159" i="14"/>
  <c r="Q159" i="14"/>
  <c r="Q158" i="14" s="1"/>
  <c r="V159" i="14"/>
  <c r="G160" i="14"/>
  <c r="M160" i="14" s="1"/>
  <c r="I160" i="14"/>
  <c r="K160" i="14"/>
  <c r="K158" i="14" s="1"/>
  <c r="O160" i="14"/>
  <c r="Q160" i="14"/>
  <c r="V160" i="14"/>
  <c r="V158" i="14" s="1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O158" i="14" s="1"/>
  <c r="Q162" i="14"/>
  <c r="V162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G158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I181" i="14"/>
  <c r="K181" i="14"/>
  <c r="M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I185" i="14"/>
  <c r="K185" i="14"/>
  <c r="M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1" i="14"/>
  <c r="M191" i="14" s="1"/>
  <c r="I191" i="14"/>
  <c r="K191" i="14"/>
  <c r="O191" i="14"/>
  <c r="Q191" i="14"/>
  <c r="V191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I195" i="14"/>
  <c r="K195" i="14"/>
  <c r="M195" i="14"/>
  <c r="O195" i="14"/>
  <c r="Q195" i="14"/>
  <c r="V195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1" i="14"/>
  <c r="G200" i="14" s="1"/>
  <c r="I201" i="14"/>
  <c r="I200" i="14" s="1"/>
  <c r="K201" i="14"/>
  <c r="O201" i="14"/>
  <c r="O200" i="14" s="1"/>
  <c r="Q201" i="14"/>
  <c r="V201" i="14"/>
  <c r="G202" i="14"/>
  <c r="M202" i="14" s="1"/>
  <c r="I202" i="14"/>
  <c r="K202" i="14"/>
  <c r="O202" i="14"/>
  <c r="Q202" i="14"/>
  <c r="Q200" i="14" s="1"/>
  <c r="V202" i="14"/>
  <c r="G203" i="14"/>
  <c r="I203" i="14"/>
  <c r="K203" i="14"/>
  <c r="K200" i="14" s="1"/>
  <c r="M203" i="14"/>
  <c r="O203" i="14"/>
  <c r="Q203" i="14"/>
  <c r="V203" i="14"/>
  <c r="V200" i="14" s="1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M207" i="14" s="1"/>
  <c r="I207" i="14"/>
  <c r="K207" i="14"/>
  <c r="O207" i="14"/>
  <c r="Q207" i="14"/>
  <c r="V207" i="14"/>
  <c r="G208" i="14"/>
  <c r="I208" i="14"/>
  <c r="K208" i="14"/>
  <c r="M208" i="14"/>
  <c r="O208" i="14"/>
  <c r="Q208" i="14"/>
  <c r="V208" i="14"/>
  <c r="G209" i="14"/>
  <c r="M209" i="14" s="1"/>
  <c r="I209" i="14"/>
  <c r="K209" i="14"/>
  <c r="O209" i="14"/>
  <c r="Q209" i="14"/>
  <c r="V209" i="14"/>
  <c r="G210" i="14"/>
  <c r="M210" i="14" s="1"/>
  <c r="I210" i="14"/>
  <c r="K210" i="14"/>
  <c r="O210" i="14"/>
  <c r="Q210" i="14"/>
  <c r="V210" i="14"/>
  <c r="G211" i="14"/>
  <c r="I211" i="14"/>
  <c r="K211" i="14"/>
  <c r="M211" i="14"/>
  <c r="O211" i="14"/>
  <c r="Q211" i="14"/>
  <c r="V211" i="14"/>
  <c r="G212" i="14"/>
  <c r="I212" i="14"/>
  <c r="K212" i="14"/>
  <c r="M212" i="14"/>
  <c r="O212" i="14"/>
  <c r="Q212" i="14"/>
  <c r="V212" i="14"/>
  <c r="G213" i="14"/>
  <c r="M213" i="14" s="1"/>
  <c r="I213" i="14"/>
  <c r="K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16" i="14"/>
  <c r="I216" i="14"/>
  <c r="K216" i="14"/>
  <c r="M216" i="14"/>
  <c r="O216" i="14"/>
  <c r="Q216" i="14"/>
  <c r="V216" i="14"/>
  <c r="G217" i="14"/>
  <c r="M217" i="14" s="1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K219" i="14"/>
  <c r="V219" i="14"/>
  <c r="G220" i="14"/>
  <c r="I220" i="14"/>
  <c r="K220" i="14"/>
  <c r="M220" i="14"/>
  <c r="O220" i="14"/>
  <c r="O219" i="14" s="1"/>
  <c r="Q220" i="14"/>
  <c r="V220" i="14"/>
  <c r="G221" i="14"/>
  <c r="G219" i="14" s="1"/>
  <c r="I221" i="14"/>
  <c r="K221" i="14"/>
  <c r="O221" i="14"/>
  <c r="Q221" i="14"/>
  <c r="V221" i="14"/>
  <c r="G222" i="14"/>
  <c r="M222" i="14" s="1"/>
  <c r="I222" i="14"/>
  <c r="I219" i="14" s="1"/>
  <c r="K222" i="14"/>
  <c r="O222" i="14"/>
  <c r="Q222" i="14"/>
  <c r="Q219" i="14" s="1"/>
  <c r="V222" i="14"/>
  <c r="I224" i="14"/>
  <c r="K224" i="14"/>
  <c r="Q224" i="14"/>
  <c r="V224" i="14"/>
  <c r="G225" i="14"/>
  <c r="G224" i="14" s="1"/>
  <c r="I225" i="14"/>
  <c r="K225" i="14"/>
  <c r="M225" i="14"/>
  <c r="O225" i="14"/>
  <c r="Q225" i="14"/>
  <c r="V225" i="14"/>
  <c r="G227" i="14"/>
  <c r="M227" i="14" s="1"/>
  <c r="I227" i="14"/>
  <c r="K227" i="14"/>
  <c r="O227" i="14"/>
  <c r="O224" i="14" s="1"/>
  <c r="Q227" i="14"/>
  <c r="V227" i="14"/>
  <c r="G229" i="14"/>
  <c r="I229" i="14"/>
  <c r="O229" i="14"/>
  <c r="Q229" i="14"/>
  <c r="G230" i="14"/>
  <c r="I230" i="14"/>
  <c r="K230" i="14"/>
  <c r="K229" i="14" s="1"/>
  <c r="M230" i="14"/>
  <c r="M229" i="14" s="1"/>
  <c r="O230" i="14"/>
  <c r="Q230" i="14"/>
  <c r="V230" i="14"/>
  <c r="V229" i="14" s="1"/>
  <c r="G232" i="14"/>
  <c r="I232" i="14"/>
  <c r="K232" i="14"/>
  <c r="M232" i="14"/>
  <c r="O232" i="14"/>
  <c r="Q232" i="14"/>
  <c r="V232" i="14"/>
  <c r="AE235" i="14"/>
  <c r="AF235" i="14"/>
  <c r="G73" i="13"/>
  <c r="G9" i="13"/>
  <c r="I9" i="13"/>
  <c r="K9" i="13"/>
  <c r="K8" i="13" s="1"/>
  <c r="M9" i="13"/>
  <c r="O9" i="13"/>
  <c r="O8" i="13" s="1"/>
  <c r="Q9" i="13"/>
  <c r="V9" i="13"/>
  <c r="V8" i="13" s="1"/>
  <c r="G10" i="13"/>
  <c r="G8" i="13" s="1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I8" i="13" s="1"/>
  <c r="K12" i="13"/>
  <c r="O12" i="13"/>
  <c r="Q12" i="13"/>
  <c r="Q8" i="13" s="1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3" i="13"/>
  <c r="G22" i="13" s="1"/>
  <c r="I23" i="13"/>
  <c r="I22" i="13" s="1"/>
  <c r="K23" i="13"/>
  <c r="K22" i="13" s="1"/>
  <c r="O23" i="13"/>
  <c r="O22" i="13" s="1"/>
  <c r="Q23" i="13"/>
  <c r="Q22" i="13" s="1"/>
  <c r="V23" i="13"/>
  <c r="G24" i="13"/>
  <c r="M24" i="13" s="1"/>
  <c r="I24" i="13"/>
  <c r="K24" i="13"/>
  <c r="O24" i="13"/>
  <c r="Q24" i="13"/>
  <c r="V24" i="13"/>
  <c r="V22" i="13" s="1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AF73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5" i="13"/>
  <c r="M35" i="13" s="1"/>
  <c r="M34" i="13" s="1"/>
  <c r="I35" i="13"/>
  <c r="I34" i="13" s="1"/>
  <c r="K35" i="13"/>
  <c r="O35" i="13"/>
  <c r="O34" i="13" s="1"/>
  <c r="Q35" i="13"/>
  <c r="Q34" i="13" s="1"/>
  <c r="V35" i="13"/>
  <c r="V34" i="13" s="1"/>
  <c r="G36" i="13"/>
  <c r="M36" i="13" s="1"/>
  <c r="I36" i="13"/>
  <c r="K36" i="13"/>
  <c r="K34" i="13" s="1"/>
  <c r="O36" i="13"/>
  <c r="Q36" i="13"/>
  <c r="V36" i="13"/>
  <c r="G38" i="13"/>
  <c r="G37" i="13" s="1"/>
  <c r="I38" i="13"/>
  <c r="I37" i="13" s="1"/>
  <c r="K38" i="13"/>
  <c r="M38" i="13"/>
  <c r="O38" i="13"/>
  <c r="O37" i="13" s="1"/>
  <c r="Q38" i="13"/>
  <c r="V38" i="13"/>
  <c r="G39" i="13"/>
  <c r="M39" i="13" s="1"/>
  <c r="I39" i="13"/>
  <c r="K39" i="13"/>
  <c r="O39" i="13"/>
  <c r="Q39" i="13"/>
  <c r="Q37" i="13" s="1"/>
  <c r="V39" i="13"/>
  <c r="G40" i="13"/>
  <c r="I40" i="13"/>
  <c r="K40" i="13"/>
  <c r="M40" i="13"/>
  <c r="O40" i="13"/>
  <c r="Q40" i="13"/>
  <c r="V40" i="13"/>
  <c r="G41" i="13"/>
  <c r="I41" i="13"/>
  <c r="K41" i="13"/>
  <c r="K37" i="13" s="1"/>
  <c r="M41" i="13"/>
  <c r="O41" i="13"/>
  <c r="Q41" i="13"/>
  <c r="V41" i="13"/>
  <c r="V37" i="13" s="1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K45" i="13"/>
  <c r="V45" i="13"/>
  <c r="G46" i="13"/>
  <c r="G45" i="13" s="1"/>
  <c r="I46" i="13"/>
  <c r="I45" i="13" s="1"/>
  <c r="K46" i="13"/>
  <c r="M46" i="13"/>
  <c r="M45" i="13" s="1"/>
  <c r="O46" i="13"/>
  <c r="O45" i="13" s="1"/>
  <c r="Q46" i="13"/>
  <c r="V46" i="13"/>
  <c r="G47" i="13"/>
  <c r="M47" i="13" s="1"/>
  <c r="I47" i="13"/>
  <c r="K47" i="13"/>
  <c r="O47" i="13"/>
  <c r="Q47" i="13"/>
  <c r="Q45" i="13" s="1"/>
  <c r="V47" i="13"/>
  <c r="G48" i="13"/>
  <c r="I48" i="13"/>
  <c r="K48" i="13"/>
  <c r="M48" i="13"/>
  <c r="O48" i="13"/>
  <c r="Q48" i="13"/>
  <c r="V48" i="13"/>
  <c r="G50" i="13"/>
  <c r="G49" i="13" s="1"/>
  <c r="I50" i="13"/>
  <c r="I49" i="13" s="1"/>
  <c r="K50" i="13"/>
  <c r="M50" i="13"/>
  <c r="O50" i="13"/>
  <c r="O49" i="13" s="1"/>
  <c r="Q50" i="13"/>
  <c r="Q49" i="13" s="1"/>
  <c r="V50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K49" i="13" s="1"/>
  <c r="M55" i="13"/>
  <c r="O55" i="13"/>
  <c r="Q55" i="13"/>
  <c r="V55" i="13"/>
  <c r="V49" i="13" s="1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8" i="13"/>
  <c r="G67" i="13" s="1"/>
  <c r="I68" i="13"/>
  <c r="I67" i="13" s="1"/>
  <c r="K68" i="13"/>
  <c r="M68" i="13"/>
  <c r="O68" i="13"/>
  <c r="O67" i="13" s="1"/>
  <c r="Q68" i="13"/>
  <c r="Q67" i="13" s="1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K67" i="13" s="1"/>
  <c r="M71" i="13"/>
  <c r="O71" i="13"/>
  <c r="Q71" i="13"/>
  <c r="V71" i="13"/>
  <c r="V67" i="13" s="1"/>
  <c r="AE73" i="13"/>
  <c r="G110" i="12"/>
  <c r="BA108" i="12"/>
  <c r="BA101" i="12"/>
  <c r="BA99" i="12"/>
  <c r="BA98" i="12"/>
  <c r="BA60" i="12"/>
  <c r="BA55" i="12"/>
  <c r="BA43" i="12"/>
  <c r="BA34" i="12"/>
  <c r="BA32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Q8" i="12" s="1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4" i="12"/>
  <c r="G8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K26" i="12"/>
  <c r="G27" i="12"/>
  <c r="G26" i="12" s="1"/>
  <c r="I27" i="12"/>
  <c r="K27" i="12"/>
  <c r="M27" i="12"/>
  <c r="M26" i="12" s="1"/>
  <c r="O27" i="12"/>
  <c r="O26" i="12" s="1"/>
  <c r="Q27" i="12"/>
  <c r="V27" i="12"/>
  <c r="G29" i="12"/>
  <c r="M29" i="12" s="1"/>
  <c r="I29" i="12"/>
  <c r="I26" i="12" s="1"/>
  <c r="K29" i="12"/>
  <c r="O29" i="12"/>
  <c r="Q29" i="12"/>
  <c r="Q26" i="12" s="1"/>
  <c r="V29" i="12"/>
  <c r="G31" i="12"/>
  <c r="M31" i="12" s="1"/>
  <c r="I31" i="12"/>
  <c r="K31" i="12"/>
  <c r="O31" i="12"/>
  <c r="Q31" i="12"/>
  <c r="V31" i="12"/>
  <c r="V26" i="12" s="1"/>
  <c r="G33" i="12"/>
  <c r="I33" i="12"/>
  <c r="K33" i="12"/>
  <c r="M33" i="12"/>
  <c r="O33" i="12"/>
  <c r="Q33" i="12"/>
  <c r="V33" i="12"/>
  <c r="G35" i="12"/>
  <c r="G36" i="12"/>
  <c r="M36" i="12" s="1"/>
  <c r="I36" i="12"/>
  <c r="I35" i="12" s="1"/>
  <c r="K36" i="12"/>
  <c r="O36" i="12"/>
  <c r="Q36" i="12"/>
  <c r="Q35" i="12" s="1"/>
  <c r="V36" i="12"/>
  <c r="G38" i="12"/>
  <c r="M38" i="12" s="1"/>
  <c r="I38" i="12"/>
  <c r="K38" i="12"/>
  <c r="K35" i="12" s="1"/>
  <c r="O38" i="12"/>
  <c r="Q38" i="12"/>
  <c r="V38" i="12"/>
  <c r="V35" i="12" s="1"/>
  <c r="G40" i="12"/>
  <c r="I40" i="12"/>
  <c r="K40" i="12"/>
  <c r="M40" i="12"/>
  <c r="O40" i="12"/>
  <c r="Q40" i="12"/>
  <c r="V40" i="12"/>
  <c r="G42" i="12"/>
  <c r="I42" i="12"/>
  <c r="K42" i="12"/>
  <c r="M42" i="12"/>
  <c r="O42" i="12"/>
  <c r="O35" i="12" s="1"/>
  <c r="Q42" i="12"/>
  <c r="V42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8" i="12"/>
  <c r="G49" i="12"/>
  <c r="M49" i="12" s="1"/>
  <c r="I49" i="12"/>
  <c r="I48" i="12" s="1"/>
  <c r="K49" i="12"/>
  <c r="O49" i="12"/>
  <c r="Q49" i="12"/>
  <c r="Q48" i="12" s="1"/>
  <c r="V49" i="12"/>
  <c r="G52" i="12"/>
  <c r="M52" i="12" s="1"/>
  <c r="I52" i="12"/>
  <c r="K52" i="12"/>
  <c r="K48" i="12" s="1"/>
  <c r="O52" i="12"/>
  <c r="Q52" i="12"/>
  <c r="V52" i="12"/>
  <c r="V48" i="12" s="1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O48" i="12" s="1"/>
  <c r="Q57" i="12"/>
  <c r="V57" i="12"/>
  <c r="G59" i="12"/>
  <c r="M59" i="12" s="1"/>
  <c r="I59" i="12"/>
  <c r="K59" i="12"/>
  <c r="K58" i="12" s="1"/>
  <c r="O59" i="12"/>
  <c r="Q59" i="12"/>
  <c r="V59" i="12"/>
  <c r="V58" i="12" s="1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O58" i="12" s="1"/>
  <c r="Q63" i="12"/>
  <c r="V63" i="12"/>
  <c r="G64" i="12"/>
  <c r="M64" i="12" s="1"/>
  <c r="I64" i="12"/>
  <c r="I58" i="12" s="1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Q58" i="12" s="1"/>
  <c r="V71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K75" i="12"/>
  <c r="O75" i="12"/>
  <c r="V75" i="12"/>
  <c r="G76" i="12"/>
  <c r="M76" i="12" s="1"/>
  <c r="M75" i="12" s="1"/>
  <c r="I76" i="12"/>
  <c r="I75" i="12" s="1"/>
  <c r="K76" i="12"/>
  <c r="O76" i="12"/>
  <c r="Q76" i="12"/>
  <c r="Q75" i="12" s="1"/>
  <c r="V76" i="12"/>
  <c r="I77" i="12"/>
  <c r="K77" i="12"/>
  <c r="Q77" i="12"/>
  <c r="V77" i="12"/>
  <c r="G78" i="12"/>
  <c r="I78" i="12"/>
  <c r="K78" i="12"/>
  <c r="M78" i="12"/>
  <c r="M77" i="12" s="1"/>
  <c r="O78" i="12"/>
  <c r="Q78" i="12"/>
  <c r="V78" i="12"/>
  <c r="G79" i="12"/>
  <c r="M79" i="12" s="1"/>
  <c r="I79" i="12"/>
  <c r="K79" i="12"/>
  <c r="O79" i="12"/>
  <c r="O77" i="12" s="1"/>
  <c r="Q79" i="12"/>
  <c r="V79" i="12"/>
  <c r="G80" i="12"/>
  <c r="I80" i="12"/>
  <c r="O80" i="12"/>
  <c r="Q80" i="12"/>
  <c r="G81" i="12"/>
  <c r="M81" i="12" s="1"/>
  <c r="M80" i="12" s="1"/>
  <c r="I81" i="12"/>
  <c r="K81" i="12"/>
  <c r="K80" i="12" s="1"/>
  <c r="O81" i="12"/>
  <c r="Q81" i="12"/>
  <c r="V81" i="12"/>
  <c r="V80" i="12" s="1"/>
  <c r="G84" i="12"/>
  <c r="G83" i="12" s="1"/>
  <c r="I84" i="12"/>
  <c r="K84" i="12"/>
  <c r="O84" i="12"/>
  <c r="O83" i="12" s="1"/>
  <c r="Q84" i="12"/>
  <c r="V84" i="12"/>
  <c r="G85" i="12"/>
  <c r="M85" i="12" s="1"/>
  <c r="I85" i="12"/>
  <c r="I83" i="12" s="1"/>
  <c r="K85" i="12"/>
  <c r="O85" i="12"/>
  <c r="Q85" i="12"/>
  <c r="Q83" i="12" s="1"/>
  <c r="V85" i="12"/>
  <c r="G86" i="12"/>
  <c r="M86" i="12" s="1"/>
  <c r="I86" i="12"/>
  <c r="K86" i="12"/>
  <c r="K83" i="12" s="1"/>
  <c r="O86" i="12"/>
  <c r="Q86" i="12"/>
  <c r="V86" i="12"/>
  <c r="V83" i="12" s="1"/>
  <c r="G87" i="12"/>
  <c r="I87" i="12"/>
  <c r="K87" i="12"/>
  <c r="M87" i="12"/>
  <c r="O87" i="12"/>
  <c r="Q87" i="12"/>
  <c r="V87" i="12"/>
  <c r="G89" i="12"/>
  <c r="K89" i="12"/>
  <c r="O89" i="12"/>
  <c r="V89" i="12"/>
  <c r="G90" i="12"/>
  <c r="M90" i="12" s="1"/>
  <c r="M89" i="12" s="1"/>
  <c r="I90" i="12"/>
  <c r="I89" i="12" s="1"/>
  <c r="K90" i="12"/>
  <c r="O90" i="12"/>
  <c r="Q90" i="12"/>
  <c r="Q89" i="12" s="1"/>
  <c r="V90" i="12"/>
  <c r="V91" i="12"/>
  <c r="G92" i="12"/>
  <c r="I92" i="12"/>
  <c r="K92" i="12"/>
  <c r="M92" i="12"/>
  <c r="O92" i="12"/>
  <c r="Q92" i="12"/>
  <c r="V92" i="12"/>
  <c r="G93" i="12"/>
  <c r="G91" i="12" s="1"/>
  <c r="I93" i="12"/>
  <c r="K93" i="12"/>
  <c r="O93" i="12"/>
  <c r="O91" i="12" s="1"/>
  <c r="Q93" i="12"/>
  <c r="V93" i="12"/>
  <c r="G94" i="12"/>
  <c r="M94" i="12" s="1"/>
  <c r="I94" i="12"/>
  <c r="I91" i="12" s="1"/>
  <c r="K94" i="12"/>
  <c r="O94" i="12"/>
  <c r="Q94" i="12"/>
  <c r="Q91" i="12" s="1"/>
  <c r="V94" i="12"/>
  <c r="G96" i="12"/>
  <c r="M96" i="12" s="1"/>
  <c r="I96" i="12"/>
  <c r="K96" i="12"/>
  <c r="K91" i="12" s="1"/>
  <c r="O96" i="12"/>
  <c r="Q96" i="12"/>
  <c r="V96" i="12"/>
  <c r="G97" i="12"/>
  <c r="I97" i="12"/>
  <c r="K97" i="12"/>
  <c r="M97" i="12"/>
  <c r="O97" i="12"/>
  <c r="Q97" i="12"/>
  <c r="V97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K104" i="12"/>
  <c r="V104" i="12"/>
  <c r="G105" i="12"/>
  <c r="I105" i="12"/>
  <c r="K105" i="12"/>
  <c r="M105" i="12"/>
  <c r="O105" i="12"/>
  <c r="Q105" i="12"/>
  <c r="V105" i="12"/>
  <c r="G106" i="12"/>
  <c r="G104" i="12" s="1"/>
  <c r="I106" i="12"/>
  <c r="K106" i="12"/>
  <c r="O106" i="12"/>
  <c r="O104" i="12" s="1"/>
  <c r="Q106" i="12"/>
  <c r="V106" i="12"/>
  <c r="G107" i="12"/>
  <c r="M107" i="12" s="1"/>
  <c r="I107" i="12"/>
  <c r="I104" i="12" s="1"/>
  <c r="K107" i="12"/>
  <c r="O107" i="12"/>
  <c r="Q107" i="12"/>
  <c r="Q104" i="12" s="1"/>
  <c r="V107" i="12"/>
  <c r="AF110" i="12"/>
  <c r="I20" i="1"/>
  <c r="I19" i="1"/>
  <c r="I18" i="1"/>
  <c r="I17" i="1"/>
  <c r="I16" i="1"/>
  <c r="I90" i="1"/>
  <c r="J89" i="1" s="1"/>
  <c r="F47" i="1"/>
  <c r="G23" i="1" s="1"/>
  <c r="G47" i="1"/>
  <c r="G25" i="1" s="1"/>
  <c r="H47" i="1"/>
  <c r="I45" i="1"/>
  <c r="I44" i="1"/>
  <c r="I43" i="1"/>
  <c r="I42" i="1"/>
  <c r="I41" i="1"/>
  <c r="I39" i="1"/>
  <c r="I47" i="1" s="1"/>
  <c r="J73" i="1" l="1"/>
  <c r="J69" i="1"/>
  <c r="J57" i="1"/>
  <c r="J81" i="1"/>
  <c r="J61" i="1"/>
  <c r="J77" i="1"/>
  <c r="J54" i="1"/>
  <c r="J58" i="1"/>
  <c r="J66" i="1"/>
  <c r="J70" i="1"/>
  <c r="J74" i="1"/>
  <c r="J78" i="1"/>
  <c r="J86" i="1"/>
  <c r="J55" i="1"/>
  <c r="J59" i="1"/>
  <c r="J63" i="1"/>
  <c r="J67" i="1"/>
  <c r="J71" i="1"/>
  <c r="J75" i="1"/>
  <c r="J79" i="1"/>
  <c r="J83" i="1"/>
  <c r="J87" i="1"/>
  <c r="J56" i="1"/>
  <c r="J60" i="1"/>
  <c r="J64" i="1"/>
  <c r="J68" i="1"/>
  <c r="J72" i="1"/>
  <c r="J76" i="1"/>
  <c r="J80" i="1"/>
  <c r="J84" i="1"/>
  <c r="J88" i="1"/>
  <c r="J65" i="1"/>
  <c r="J85" i="1"/>
  <c r="J62" i="1"/>
  <c r="J82" i="1"/>
  <c r="A27" i="1"/>
  <c r="A28" i="1" s="1"/>
  <c r="G28" i="1" s="1"/>
  <c r="G27" i="1" s="1"/>
  <c r="G29" i="1" s="1"/>
  <c r="M26" i="16"/>
  <c r="M8" i="16"/>
  <c r="M40" i="16"/>
  <c r="M39" i="16" s="1"/>
  <c r="M24" i="16"/>
  <c r="M23" i="16" s="1"/>
  <c r="M16" i="16"/>
  <c r="G23" i="16"/>
  <c r="M208" i="15"/>
  <c r="M191" i="15"/>
  <c r="M62" i="15"/>
  <c r="M226" i="15"/>
  <c r="M26" i="15"/>
  <c r="M179" i="15"/>
  <c r="M99" i="15"/>
  <c r="M19" i="15"/>
  <c r="M8" i="15" s="1"/>
  <c r="M232" i="15"/>
  <c r="M231" i="15" s="1"/>
  <c r="M188" i="15"/>
  <c r="M108" i="15"/>
  <c r="M102" i="14"/>
  <c r="M68" i="14"/>
  <c r="M77" i="14"/>
  <c r="M219" i="14"/>
  <c r="M224" i="14"/>
  <c r="M8" i="14"/>
  <c r="M95" i="14"/>
  <c r="M201" i="14"/>
  <c r="M200" i="14" s="1"/>
  <c r="G8" i="14"/>
  <c r="M166" i="14"/>
  <c r="M158" i="14" s="1"/>
  <c r="G68" i="14"/>
  <c r="M221" i="14"/>
  <c r="M46" i="14"/>
  <c r="M33" i="14" s="1"/>
  <c r="M37" i="13"/>
  <c r="M67" i="13"/>
  <c r="M8" i="13"/>
  <c r="M49" i="13"/>
  <c r="G34" i="13"/>
  <c r="M31" i="13"/>
  <c r="M23" i="13"/>
  <c r="M22" i="13" s="1"/>
  <c r="M58" i="12"/>
  <c r="M35" i="12"/>
  <c r="M48" i="12"/>
  <c r="M8" i="12"/>
  <c r="AE110" i="12"/>
  <c r="G77" i="12"/>
  <c r="G58" i="12"/>
  <c r="M106" i="12"/>
  <c r="M104" i="12" s="1"/>
  <c r="M93" i="12"/>
  <c r="M91" i="12" s="1"/>
  <c r="M84" i="12"/>
  <c r="M83" i="12" s="1"/>
  <c r="M24" i="12"/>
  <c r="J43" i="1"/>
  <c r="J46" i="1"/>
  <c r="J42" i="1"/>
  <c r="J45" i="1"/>
  <c r="J41" i="1"/>
  <c r="J44" i="1"/>
  <c r="J39" i="1"/>
  <c r="J47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5B4D9148-0851-4C60-BC1F-D6F98C7DDD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728A3A-49EE-4648-8A5B-1E66AF36F8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F1B369DA-42AD-4810-AD12-D652CA5CAA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0BC3D4-CD9A-4C58-AEA8-7B9638340F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4F7CDF5E-E47B-4A12-89DE-C325713CD7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6C4433-E079-408F-B24D-048F8A9539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F45D67ED-727C-458D-AB3A-8E9D6979CE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EFD674-92F6-41F7-96D7-7C202B30FD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1853CBDA-E495-426B-9E9B-8931584D28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C9CD53-280C-4F51-A091-B4D39FB0E8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<sst xmlns="http://schemas.openxmlformats.org/spreadsheetml/2006/main" count="4355" uniqueCount="1100">
  <si>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</si>
  <si>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</si>
  <si>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</si>
  <si>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</si>
  <si>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</si>
  <si>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</si>
  <si>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</si>
  <si>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</si>
  <si>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</si>
  <si>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</si>
  <si>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</si>
  <si>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</si>
  <si>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</si>
  <si>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</si>
  <si>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</si>
  <si>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</si>
  <si>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</si>
  <si>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</si>
  <si>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</si>
  <si>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</si>
  <si>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</si>
  <si>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</si>
  <si>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</si>
  <si>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</si>
  <si>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</si>
  <si>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</si>
  <si>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</si>
  <si>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</si>
  <si>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</si>
  <si>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</si>
  <si>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</si>
  <si>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</si>
  <si>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</si>
  <si>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</si>
  <si>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</si>
  <si>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</si>
  <si>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</si>
  <si>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</si>
  <si>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</si>
  <si>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</si>
  <si>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</si>
  <si>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</si>
  <si>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</si>
  <si>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205Z037</t>
  </si>
  <si>
    <t>NMNM-Tyršova 730</t>
  </si>
  <si>
    <t>Stavba</t>
  </si>
  <si>
    <t>Stavební objekt</t>
  </si>
  <si>
    <t>SO01</t>
  </si>
  <si>
    <t>Bytový dům Tyršova č.p. 730</t>
  </si>
  <si>
    <t>D.1.1</t>
  </si>
  <si>
    <t>Stavební úpravy</t>
  </si>
  <si>
    <t>D.1.1B</t>
  </si>
  <si>
    <t>Elektroinstalace</t>
  </si>
  <si>
    <t>D.1.2</t>
  </si>
  <si>
    <t>Vytápění</t>
  </si>
  <si>
    <t>D.1.3</t>
  </si>
  <si>
    <t>Zdravotechnika</t>
  </si>
  <si>
    <t>D1.4</t>
  </si>
  <si>
    <t>VZT</t>
  </si>
  <si>
    <t>Celkem za stavbu</t>
  </si>
  <si>
    <t>CZK</t>
  </si>
  <si>
    <t>Rekapitulace dílů</t>
  </si>
  <si>
    <t>Typ dílu</t>
  </si>
  <si>
    <t>000.</t>
  </si>
  <si>
    <t>VRN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</si>
  <si>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</si>
  <si>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</si>
  <si>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</si>
  <si>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</si>
  <si>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</si>
  <si>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</si>
  <si>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</si>
  <si>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</si>
  <si>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700B</t>
  </si>
  <si>
    <t>Demontáže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</si>
  <si>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</si>
  <si>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</si>
  <si>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</si>
  <si>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</si>
  <si>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</si>
  <si>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</si>
  <si>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</si>
  <si>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</si>
  <si>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M21-D</t>
  </si>
  <si>
    <t>Digestoře</t>
  </si>
  <si>
    <t>M21-T</t>
  </si>
  <si>
    <t>Termostaty a úpravy VS</t>
  </si>
  <si>
    <t>VZT.1.</t>
  </si>
  <si>
    <t>Stoupací potrubí</t>
  </si>
  <si>
    <t>VZT.2.</t>
  </si>
  <si>
    <t>Větrání kuchyní</t>
  </si>
  <si>
    <t>700</t>
  </si>
  <si>
    <t>HZS - hodinové zúčtovací sazby, zkoušky, revize</t>
  </si>
  <si>
    <t>711</t>
  </si>
  <si>
    <t>Izolace proti vodě</t>
  </si>
  <si>
    <t>713</t>
  </si>
  <si>
    <t>Izolace tepelné</t>
  </si>
  <si>
    <t>715</t>
  </si>
  <si>
    <t>Izolace chemické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</si>
  <si>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</si>
  <si>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</si>
  <si>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</si>
  <si>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</si>
  <si>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</si>
  <si>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</si>
  <si>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</si>
  <si>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</si>
  <si>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</si>
  <si>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</si>
  <si>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</si>
  <si>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</si>
  <si>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</si>
  <si>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</si>
  <si>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</si>
  <si>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</si>
  <si>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</si>
  <si>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</si>
  <si>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</si>
  <si>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</si>
  <si>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</si>
  <si>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</si>
  <si>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</si>
  <si>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</si>
  <si>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M21-V</t>
  </si>
  <si>
    <t>Ventilátory</t>
  </si>
  <si>
    <t>M21-z</t>
  </si>
  <si>
    <t>Elektromontáže, přesuny zásuvek a svítidel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</si>
  <si>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</si>
  <si>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</si>
  <si>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</si>
  <si>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</si>
  <si>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</si>
  <si>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</si>
  <si>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</si>
  <si>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</si>
  <si>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</si>
  <si>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</si>
  <si>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</si>
  <si>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</si>
  <si>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</si>
  <si>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</si>
  <si>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</si>
  <si>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</si>
  <si>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</si>
  <si>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</si>
  <si>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</si>
  <si>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</si>
  <si>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</si>
  <si>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</si>
  <si>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</si>
  <si>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</si>
  <si>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</si>
  <si>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</si>
  <si>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</si>
  <si>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</si>
  <si>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</si>
  <si>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</si>
  <si>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</si>
  <si>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</si>
  <si>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</si>
  <si>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311941111R00</t>
  </si>
  <si>
    <t>Připojení zděných stěn ke konstrukci hmoždinkou</t>
  </si>
  <si>
    <t>m</t>
  </si>
  <si>
    <t>801-1</t>
  </si>
  <si>
    <t>RTS 20/ II</t>
  </si>
  <si>
    <t>Práce</t>
  </si>
  <si>
    <t>POL1_</t>
  </si>
  <si>
    <t>nerezovou kotvou ve spáře nového zdiva (4 ks/m spáry)</t>
  </si>
  <si>
    <t>SPI</t>
  </si>
  <si>
    <t>Včetně dodávky kotev i spojovacího materiálu.</t>
  </si>
  <si>
    <t>POP</t>
  </si>
  <si>
    <t>317941121R00</t>
  </si>
  <si>
    <t>Osazení ocelových válcovaných nosníků na zdivu bez dodávky materiálu, výšky do 120 mm</t>
  </si>
  <si>
    <t>t</t>
  </si>
  <si>
    <t>profilu I, nebo IE, nebo U, nebo UE, nebo L</t>
  </si>
  <si>
    <t>340271605R00</t>
  </si>
  <si>
    <t>Zazdívka otvorů příček z pórobetonových tvárnic plochy od 1 m2  do 4 m2, tloušťka zdiva 50 mm</t>
  </si>
  <si>
    <t>m3</t>
  </si>
  <si>
    <t>801-4</t>
  </si>
  <si>
    <t>včetně pomocného pracovního lešení</t>
  </si>
  <si>
    <t>340271610R00</t>
  </si>
  <si>
    <t>Zazdívka otvorů příček z pórobetonových tvárnic plochy od 1 m2  do 4 m2, tloušťka zdiva 100 mm</t>
  </si>
  <si>
    <t>342263420R00</t>
  </si>
  <si>
    <t>Úpravy, doplňkové práce a příplatky pro sádrokartonové a sádrovláknité příčky doplňkové práce osazení revizních dvířek do 0,5 m2</t>
  </si>
  <si>
    <t>kus</t>
  </si>
  <si>
    <t>Včetně vytvoření otvoru a osazení rámu s dvířky a prošroubování.</t>
  </si>
  <si>
    <t>342668111R00</t>
  </si>
  <si>
    <t>Těsnění styku příčky se stávající stěnou PU pěnou</t>
  </si>
  <si>
    <t>342941111R00</t>
  </si>
  <si>
    <t>Kotvení příček ke konstrukci kotvami na hmoždinky</t>
  </si>
  <si>
    <t>Včetně dodávky kotev a spojovacího materiálu.</t>
  </si>
  <si>
    <t>13226500R</t>
  </si>
  <si>
    <t>tyč ocelová tvarovaná plochá válcovaná za tepla S235 (11375); a = 40,0 mm; b = 5,0 mm</t>
  </si>
  <si>
    <t>SPCM</t>
  </si>
  <si>
    <t>Specifikace</t>
  </si>
  <si>
    <t>POL3_</t>
  </si>
  <si>
    <t>283490160</t>
  </si>
  <si>
    <t>Dvířka revizní protipožární do zdiva DP1 EI20/EW60 rozměr 600x600 mm</t>
  </si>
  <si>
    <t>Vlastní</t>
  </si>
  <si>
    <t>Indiv</t>
  </si>
  <si>
    <t>411351101RT4</t>
  </si>
  <si>
    <t>Bednění stropů deskových, balkonových nebo plošných konzol plné, rovné, popř. s náběhy systémové, včetně podepření, tloušťka stropu 240 mm, - zřízení</t>
  </si>
  <si>
    <t>m2</t>
  </si>
  <si>
    <t>s pomocným lešením</t>
  </si>
  <si>
    <t>411351102R00</t>
  </si>
  <si>
    <t>Bednění stropů deskových, balkonových nebo plošných konzol plné, rovné, popř. s náběhy  , - odstranění</t>
  </si>
  <si>
    <t>411361921R00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</si>
  <si>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</si>
  <si>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</si>
  <si>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</si>
  <si>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</si>
  <si>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</si>
  <si>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601011193R00</t>
  </si>
  <si>
    <t>Omítka stropů a podhledů z hotových směsí Doplňkové práce pro omítky stropů z hotových směsí podkladní nátěr stropů pod tenkovrstvé omítky</t>
  </si>
  <si>
    <t>po jednotlivých vrstvách</t>
  </si>
  <si>
    <t>602011141RT3</t>
  </si>
  <si>
    <t xml:space="preserve">Omítka stěn z hotových směsí vrstva štuková, vápenná,  , tloušťka vrstvy 4 mm,  </t>
  </si>
  <si>
    <t>602016191R00</t>
  </si>
  <si>
    <t>Omítka stěn z hotových směsí Doplňkové práce pro omítky stěn z hotových směsí_x000D_
 penetrační nátěr stěn akrylátový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</si>
  <si>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</si>
  <si>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</si>
  <si>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</si>
  <si>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612409991RT2</t>
  </si>
  <si>
    <t>Začištění omítek kolem oken, dveří a obkladů apod. s použitím suché maltové směsi</t>
  </si>
  <si>
    <t>612481211RT8</t>
  </si>
  <si>
    <t>Vyztužení povrchu vnitřních stěn sklotextilní síťovinou s dodávkou síťoviny a stěrkového tmelu</t>
  </si>
  <si>
    <t>771578012R00</t>
  </si>
  <si>
    <t>Zvláštní úpravy spár spára rohová, spojovací, dilatační - silikonem</t>
  </si>
  <si>
    <t>800-771</t>
  </si>
  <si>
    <t>vč. dodávky silikonového tmele.</t>
  </si>
  <si>
    <t>601011141RT1</t>
  </si>
  <si>
    <t xml:space="preserve">Omítka stropů a podhledů z hotových směsí vrstva štuková, vápenná,  , tloušťka vrstvy 2 mm,  </t>
  </si>
  <si>
    <t>Včetně pomocného lešení.</t>
  </si>
  <si>
    <t>602011193R00</t>
  </si>
  <si>
    <t>Omítka stěn z hotových směsí Doplňkové práce pro omítky stěn z hotových směsí_x000D_
 podkladní nátěr pod tenkovrstvé omítky</t>
  </si>
  <si>
    <t>622391002R00</t>
  </si>
  <si>
    <t>Příplatek za montáž KZS na podhledu, bez dodávky materiálu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</si>
  <si>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stěrky.</t>
  </si>
  <si>
    <t>Bez dodávky materiálu.</t>
  </si>
  <si>
    <t>622324111R07</t>
  </si>
  <si>
    <t>Izolace suterénu, EPS P tl. 70 mm, bez PÚ</t>
  </si>
  <si>
    <t>Kalkul</t>
  </si>
  <si>
    <t>967031132R00</t>
  </si>
  <si>
    <t>Přisekání rovných ostění ve zdivu cihelném na jakoukoliv maltu vápennou nebo vépenocementovou</t>
  </si>
  <si>
    <t>801-3</t>
  </si>
  <si>
    <t>bez odstupu, po hrubém vybourání otvorů v jakémkoliv zdivu cihelném, včetně pomocného lešení o výšce podlahy do 1900 mm a pro zatížení do 1,5 kPa  (150 kg/m2),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</si>
  <si>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</si>
  <si>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</si>
  <si>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</si>
  <si>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</si>
  <si>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</si>
  <si>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972012411R00</t>
  </si>
  <si>
    <t>Vybourání otvorů  z lehkých betonů v prefabrikovaných stropech tloušťky přes 120 mm, plochy do 0,5 m2</t>
  </si>
  <si>
    <t>včetně pomocného lešení o výšce podlahy do 1900 mm a pro zatížení do 1,5 kPa  (150 kg/m2),</t>
  </si>
  <si>
    <t>972054221R00</t>
  </si>
  <si>
    <t>Vybourání otvorů ve stropech nebo klenbách železobetonových plochy do 0,09 m2, tloušťky do 100 mm</t>
  </si>
  <si>
    <t>bez odstranění podlahy a násypu,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</si>
  <si>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</si>
  <si>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</si>
  <si>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</si>
  <si>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726190905R00</t>
  </si>
  <si>
    <t>Opravy instalačních prefabrikátů odmontování_x000D_
 krycích dvířek a desky WC</t>
  </si>
  <si>
    <t>800-721</t>
  </si>
  <si>
    <t>766111820R00</t>
  </si>
  <si>
    <t>Demontáž dřevěných stěn plných</t>
  </si>
  <si>
    <t>800-766</t>
  </si>
  <si>
    <t>včetně demontáže lišt a vysklení,</t>
  </si>
  <si>
    <t>9      R00</t>
  </si>
  <si>
    <t>Hzs-nezměřitelné bourací práce a přípomoci při rekonstrukci</t>
  </si>
  <si>
    <t>h</t>
  </si>
  <si>
    <t>909541D</t>
  </si>
  <si>
    <t>Podřezání dveřních výplní v koupelnách a WC vč. vyvěšení a zpětného osazení</t>
  </si>
  <si>
    <t>ks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</si>
  <si>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</si>
  <si>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</si>
  <si>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</si>
  <si>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</si>
  <si>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</si>
  <si>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952902110R00</t>
  </si>
  <si>
    <t>Čištění budov zametáním v místnostech, chodbách, na schodišti a na půdě</t>
  </si>
  <si>
    <t>999281112R00</t>
  </si>
  <si>
    <t xml:space="preserve">Přesun hmot pro opravy a údržbu objektů pro opravy a údržbu dosavadních objektů včetně vnějších plášťů_x000D_
 výšky přes 25 do 36 m,  </t>
  </si>
  <si>
    <t>Přesun hmot</t>
  </si>
  <si>
    <t>POL7_</t>
  </si>
  <si>
    <t>oborů 801, 803, 811 a 812</t>
  </si>
  <si>
    <t>711777588R00</t>
  </si>
  <si>
    <t>Provedení detailů termoplasty na plášťovou troubu D do 200 mm</t>
  </si>
  <si>
    <t>800-711</t>
  </si>
  <si>
    <t>641960000KPL</t>
  </si>
  <si>
    <t>Těsnění spár PU pěnou</t>
  </si>
  <si>
    <t>soubor</t>
  </si>
  <si>
    <t>283481396R</t>
  </si>
  <si>
    <t>komínek střešní odvětrání kanalizace; renovační; plast; límec PVC; D 125 mm; v = 530,0 mm; výška nad izolaci 350 mm; hloubka pod izolaci 180 mm; š = 250 mm; s těsnicí manžetou; s dešťovou krytkou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</si>
  <si>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</si>
  <si>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</si>
  <si>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</si>
  <si>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</si>
  <si>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</si>
  <si>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</si>
  <si>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</si>
  <si>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</si>
  <si>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</si>
  <si>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</si>
  <si>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</si>
  <si>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</si>
  <si>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</si>
  <si>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</si>
  <si>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979083117R00</t>
  </si>
  <si>
    <t>Vodorovné přemístění suti přes 5000 m do 6000 m</t>
  </si>
  <si>
    <t>800-6</t>
  </si>
  <si>
    <t>včetně naložení na dopravní prostředek a složení,</t>
  </si>
  <si>
    <t>979990001R00</t>
  </si>
  <si>
    <t>Poplatek za skládku stavební suti, skupina 17 09 04 z Katalogu odpadů</t>
  </si>
  <si>
    <t>RTS 20/ I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</si>
  <si>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</si>
  <si>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</si>
  <si>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</si>
  <si>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</si>
  <si>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</si>
  <si>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</si>
  <si>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</si>
  <si>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979093111R00</t>
  </si>
  <si>
    <t>Uložení suti na skládku bez zhutnění</t>
  </si>
  <si>
    <t>s hrubým urovnáním,</t>
  </si>
  <si>
    <t>005122010R</t>
  </si>
  <si>
    <t xml:space="preserve">Provoz objednatele </t>
  </si>
  <si>
    <t>Soubor</t>
  </si>
  <si>
    <t>POL99_1</t>
  </si>
  <si>
    <t>005124010R</t>
  </si>
  <si>
    <t>Koordinační činnost</t>
  </si>
  <si>
    <t xml:space="preserve">hod   </t>
  </si>
  <si>
    <t>POL99_8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</si>
  <si>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</si>
  <si>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</si>
  <si>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</si>
  <si>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</si>
  <si>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</si>
  <si>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210100001R00</t>
  </si>
  <si>
    <t>Ukončení vodičů v rozvaděči + zapojení do 2,5 mm2</t>
  </si>
  <si>
    <t>POL1_9</t>
  </si>
  <si>
    <t>210110001RT2</t>
  </si>
  <si>
    <t>Spínač nástěnný jednopól.- řaz. 1, obyč.prostředívčetně dodávky spínače</t>
  </si>
  <si>
    <t>21010XXXXR00</t>
  </si>
  <si>
    <t>Časový doběh releový</t>
  </si>
  <si>
    <t>21011XXXXRT2</t>
  </si>
  <si>
    <t>Montáž časového doběhu</t>
  </si>
  <si>
    <t>222260057R00</t>
  </si>
  <si>
    <t>Krabice lištová na hmoždinky</t>
  </si>
  <si>
    <t>210810005RT1</t>
  </si>
  <si>
    <t>Kabel CYKY-m 750 V 3 x 1,5 mm2 volně uloženývčetně dodávky kabelu</t>
  </si>
  <si>
    <t>220301021R00</t>
  </si>
  <si>
    <t>Lišta elektroinstalační L 20</t>
  </si>
  <si>
    <t>222261661R00</t>
  </si>
  <si>
    <t>Značení trasy vedení</t>
  </si>
  <si>
    <t>222261621R00</t>
  </si>
  <si>
    <t>Hmoždinka HM6 ve zdi cihlové</t>
  </si>
  <si>
    <t>210120421R00</t>
  </si>
  <si>
    <t>Jistič jednopólový modulární včetně dodávky jističe</t>
  </si>
  <si>
    <t>210220452RT1</t>
  </si>
  <si>
    <t>Ochranné spoj. v prádel.,koupel.,Cu4-16 mm2 pevněvčetně dodávky CY 6 z/zl</t>
  </si>
  <si>
    <t>210220801R00</t>
  </si>
  <si>
    <t>Změření zemního odporu, vč. měřicího protokolu</t>
  </si>
  <si>
    <t>210220302RT3</t>
  </si>
  <si>
    <t>Svorka hrom. nad 2 šrouby /ST, SJ, SR, atd/včetně dodávky svorky SK pro vodič d 6-10 mm</t>
  </si>
  <si>
    <t>Ukončení vodičů v rozvaděči, spojovací krabici + zapojení do 2,5 mm2</t>
  </si>
  <si>
    <t>R-položka</t>
  </si>
  <si>
    <t>POL12_1</t>
  </si>
  <si>
    <t>210140650RT2</t>
  </si>
  <si>
    <t>Termostat prostorový  včetně dodávky</t>
  </si>
  <si>
    <t>210010333RT1</t>
  </si>
  <si>
    <t>Krabice pro lištový rozvod LK 80/3,se zapojením včetně dodávky LK 80/3</t>
  </si>
  <si>
    <t>210810015RT1</t>
  </si>
  <si>
    <t>Kabel CYKY-m 750 V 5 x 1,5 mm2 volně uloženývčetně dodávky kabelu</t>
  </si>
  <si>
    <t>Pol__0009</t>
  </si>
  <si>
    <t>Zapojení čerpadla do stávající MaR</t>
  </si>
  <si>
    <t>Pol__0010</t>
  </si>
  <si>
    <t>Montáž a zapojení termického pohonu</t>
  </si>
  <si>
    <t>Pol__0015</t>
  </si>
  <si>
    <t>Silový přívod ATS</t>
  </si>
  <si>
    <t>905 - .R01</t>
  </si>
  <si>
    <t>Hzs-revize provoz.souboru a st.obj.Revize</t>
  </si>
  <si>
    <t>005241010R</t>
  </si>
  <si>
    <t>Dokumentace skutečného provedení</t>
  </si>
  <si>
    <t>kpl</t>
  </si>
  <si>
    <t>OPN</t>
  </si>
  <si>
    <t>POL13_0</t>
  </si>
  <si>
    <t>110 - .R00</t>
  </si>
  <si>
    <t>Mimostaveništní doprava individual.</t>
  </si>
  <si>
    <t>POL12_0</t>
  </si>
  <si>
    <t>904      R00</t>
  </si>
  <si>
    <t>Hzs-zkousky v ramci montaz.praci</t>
  </si>
  <si>
    <t>909     EL</t>
  </si>
  <si>
    <t>Hzs-nezmeritelne elektro prace</t>
  </si>
  <si>
    <t>HZS</t>
  </si>
  <si>
    <t>POL10_</t>
  </si>
  <si>
    <t>971033121R00</t>
  </si>
  <si>
    <t>Vybourání otvorů ve zdivu cihelném vrtání otvorů ve zdivu z jakýchkoliv cihel pálených_x000D_
 průměru do 30 mm, do hloubky 150 mm</t>
  </si>
  <si>
    <t>základovém nebo nadzákladovém,</t>
  </si>
  <si>
    <t>Včetně pomocného lešení o výšce podlahy do 1900 mm a pro zatížení do 1,5 kPa  (150 kg/m2).</t>
  </si>
  <si>
    <t>210010522R00</t>
  </si>
  <si>
    <t>Odvíčkování nebo zavíčkování krabic víčko na šroub</t>
  </si>
  <si>
    <t>650010111R00</t>
  </si>
  <si>
    <t>Montáž elektroinstalační lišty šířky do 40 mm</t>
  </si>
  <si>
    <t>650052611R00</t>
  </si>
  <si>
    <t>Montáž zásuvky nástěnné 2P+PE</t>
  </si>
  <si>
    <t>650101121R00</t>
  </si>
  <si>
    <t>Montáž žárovkového svítidla stropního přisazeného</t>
  </si>
  <si>
    <t>650801113R00</t>
  </si>
  <si>
    <t>Demontáž svítidla stropního přisazeného</t>
  </si>
  <si>
    <t>229880062DMT</t>
  </si>
  <si>
    <t>Demontáž zásuvky</t>
  </si>
  <si>
    <t>34195R</t>
  </si>
  <si>
    <t>materiál pro elektroinstalaci</t>
  </si>
  <si>
    <t>sada</t>
  </si>
  <si>
    <t>34571550R</t>
  </si>
  <si>
    <t>víčko ke krabici typ krabice univerzální pod omítku, pr.krabice 73mm; mat. PVC samozhášivé; rozměry-průměr,hloubka pr. 80 mm; teplot.rozsah -5 až 60 °C</t>
  </si>
  <si>
    <t>34572172R</t>
  </si>
  <si>
    <t>lišta elektroinstalační hranatá; mat. PVC samozhášivé; Š x V 21,2 x 19,2 mm; délka 2,00 m; bílá; stupeň hořlavosti A1-F; teplot.rozsah -5 až 60 °C</t>
  </si>
  <si>
    <t>35811077R</t>
  </si>
  <si>
    <t>zásuvka průmyslová nástěnná; proud 16 A; napětí 230 W; zapojení 2P+PE; 3-póly; hodinový úhel 6 hod.; modrá; IP 67; balení: po 9 ks</t>
  </si>
  <si>
    <t>Pol__0013</t>
  </si>
  <si>
    <t>Prodloužení kabeláže svítidel</t>
  </si>
  <si>
    <t>141 - .R00</t>
  </si>
  <si>
    <t>Přirážka za podružný materiál M 21, M 22</t>
  </si>
  <si>
    <t>142 - .R00</t>
  </si>
  <si>
    <t>Přirážka za prořez kabelů</t>
  </si>
  <si>
    <t>201 - .R00</t>
  </si>
  <si>
    <t>Podíl přidružených výkonů</t>
  </si>
  <si>
    <t>Pol__0022</t>
  </si>
  <si>
    <t>Ostatní montážní materiál</t>
  </si>
  <si>
    <t>732110812R00</t>
  </si>
  <si>
    <t>Demontáž rozdělovačů a sběračů přes 100 do DN 200</t>
  </si>
  <si>
    <t>800-731</t>
  </si>
  <si>
    <t>732320812R00</t>
  </si>
  <si>
    <t>Demontáž nádrží beztlakých nebo tlakových - odpojení od rozvodů potrubí_x000D_
 nádrží o obsahu do 100 l</t>
  </si>
  <si>
    <t>732320814R00</t>
  </si>
  <si>
    <t>Demontáž nádrží beztlakých nebo tlakových - odpojení od rozvodů potrubí_x000D_
 nádrží o obsahu přes 200 do 500 l</t>
  </si>
  <si>
    <t>732320815R00</t>
  </si>
  <si>
    <t>Demontáž nádrží beztlakých nebo tlakových - odpojení od rozvodů potrubí_x000D_
 nádrží o obsahu přes 500 do 1 000 l</t>
  </si>
  <si>
    <t>732420811R00</t>
  </si>
  <si>
    <t>Demontáž čerpadel oběhových spirálních(do potrubí) DN 25</t>
  </si>
  <si>
    <t>732420812R00</t>
  </si>
  <si>
    <t>Demontáž čerpadel oběhových spirálních(do potrubí) DN 40</t>
  </si>
  <si>
    <t>733110806R00</t>
  </si>
  <si>
    <t>Demontáž potrubí z ocelových trubek závitových přes 15 do DN 32</t>
  </si>
  <si>
    <t>733110808R00</t>
  </si>
  <si>
    <t>Demontáž potrubí z ocelových trubek závitových přes 32 do DN 50</t>
  </si>
  <si>
    <t>733120819R00</t>
  </si>
  <si>
    <t>Demontáž potrubí z ocelových trubek hladkých přes 38 do D 60,3</t>
  </si>
  <si>
    <t>733120826R00</t>
  </si>
  <si>
    <t>Demontáž potrubí z ocelových trubek hladkých přes 60,3 do D 89</t>
  </si>
  <si>
    <t>733120836R00</t>
  </si>
  <si>
    <t>Demontáž potrubí z ocelových trubek hladkých přes 133 do D 159</t>
  </si>
  <si>
    <t>733191916R00</t>
  </si>
  <si>
    <t>Opravy rozvodu potrubí z ocelových trubek závitových normálních i zesílených_x000D_
 zaslepení zkováním a zavařením, DN 32</t>
  </si>
  <si>
    <t>733890804R00</t>
  </si>
  <si>
    <t>Vnitrostaveništní přemístění demontovaných hmot rozvodů potrubí vodorovně do 100 m_x000D_
 z objektů výšky přes 24 do 36 m</t>
  </si>
  <si>
    <t>734200811R00</t>
  </si>
  <si>
    <t xml:space="preserve">Demontáž závitových armatur s jedním závitem, do G 1/2" </t>
  </si>
  <si>
    <t>734200821R00</t>
  </si>
  <si>
    <t xml:space="preserve">Demontáž závitových armatur se dvěma závity, do G 1/2" </t>
  </si>
  <si>
    <t>734200822R00</t>
  </si>
  <si>
    <t>Demontáž závitových armatur se dvěma závity, přes 1/2 do G 1"</t>
  </si>
  <si>
    <t>734200823R00</t>
  </si>
  <si>
    <t>Demontáž závitových armatur se dvěma závity, přes 1 do G 6/4"</t>
  </si>
  <si>
    <t>735111810R00</t>
  </si>
  <si>
    <t>Demontáž radiátorů litinových článkových</t>
  </si>
  <si>
    <t>735291800R00</t>
  </si>
  <si>
    <t>Demontáž konzol nebo držáků otopných těles, registrů, konvektorů do odpadu</t>
  </si>
  <si>
    <t>otopných těles, registrů, konvektorů do odpadu</t>
  </si>
  <si>
    <t>735494811R00</t>
  </si>
  <si>
    <t>Vypuštění vody z otopných soustav bez kotlů, ohříváků, zásobníků a nádrží</t>
  </si>
  <si>
    <t>( bez kotlů, ohříváků, zásobníků a nádrží )</t>
  </si>
  <si>
    <t>735890801R00</t>
  </si>
  <si>
    <t>Vnitrostaveništní přemístění demontovaných hmot  otopných těles vodorovně 100 m_x000D_
 z objektů výšky do 6 m</t>
  </si>
  <si>
    <t>979981101LKV</t>
  </si>
  <si>
    <t>Kontejner, odvoz a likvidace, 3 t</t>
  </si>
  <si>
    <t>346244361RT2</t>
  </si>
  <si>
    <t>Zazdívka rýh, potrubí, nik (výklenků) nebo kapes tloušťka 65 mm</t>
  </si>
  <si>
    <t>z jakéhokoliv druhu pálených cihel, s pomocným lešením výšky do 1,9 m a pro zatížení do 1,5 kPa.</t>
  </si>
  <si>
    <t>612421331RT2</t>
  </si>
  <si>
    <t>Oprava vnitřních vápenných omítek stěn v množství opravované plochy přes 10 do 30 %,  štukových</t>
  </si>
  <si>
    <t>Včetně pomocného pracovního lešení o výšce podlahy do 1900 mm a pro zatížení do 1,5 kPa.</t>
  </si>
  <si>
    <t>971033131R00</t>
  </si>
  <si>
    <t>Vybourání otvorů ve zdivu cihelném z jakýchkoliv cihel pálených_x000D_
 na jakoukoliv maltu vápenou nebo vápenocementovou, průměr profilu do 60 mm, tloušťky do 150 mm</t>
  </si>
  <si>
    <t>971033141R00</t>
  </si>
  <si>
    <t>Vybourání otvorů ve zdivu cihelném z jakýchkoliv cihel pálených_x000D_
 na jakoukoliv maltu vápenou nebo vápenocementovou, průměr profilu do 60 mm, tloušťky do 300 mm</t>
  </si>
  <si>
    <t>971033331R00</t>
  </si>
  <si>
    <t>Vybourání otvorů ve zdivu cihelném z jakýchkoliv cihel pálených_x000D_
 na jakoukoliv maltu vápenou nebo vápenocementovou, plochy do 0,09 m2, tloušťky do 150 mm</t>
  </si>
  <si>
    <t>971033341R00</t>
  </si>
  <si>
    <t>Vybourání otvorů ve zdivu cihelném z jakýchkoliv cihel pálených_x000D_
 na jakoukoliv maltu vápenou nebo vápenocementovou, plochy do 0,09 m2, tloušťky do 300 mm</t>
  </si>
  <si>
    <t>910      T01</t>
  </si>
  <si>
    <t>Hzs-nezměřitelné stavební práce a přípomoci</t>
  </si>
  <si>
    <t>732339994R00</t>
  </si>
  <si>
    <t>Nádoby expanzní tlakové Zkoušky a revize revize expanzní tlakové nádoby nad 500 l</t>
  </si>
  <si>
    <t>735000912R00</t>
  </si>
  <si>
    <t>Regulace otopného systému při opravách vyregulování dvojregulačních ventilů a kohoutů s termostatickým ovládáním</t>
  </si>
  <si>
    <t>723      T00</t>
  </si>
  <si>
    <t>Hzs-nezměřitelné práce a přípomoci při montáži plynovodu</t>
  </si>
  <si>
    <t>R02</t>
  </si>
  <si>
    <t>Nastavení  RRV - vyvážení otop. soustavy vč. vystavení protokolu</t>
  </si>
  <si>
    <t>R03</t>
  </si>
  <si>
    <t>Napuštění a odvzdušnění topné soustavy</t>
  </si>
  <si>
    <t>hod</t>
  </si>
  <si>
    <t>R04</t>
  </si>
  <si>
    <t>Vyregulování otopné soustavy</t>
  </si>
  <si>
    <t>R2</t>
  </si>
  <si>
    <t>Topná zkouška</t>
  </si>
  <si>
    <t>904      R01</t>
  </si>
  <si>
    <t>Hzs-zkousky v ramci montaz.praci, Komplexni vyzkouseni</t>
  </si>
  <si>
    <t>Prav.M</t>
  </si>
  <si>
    <t>713541201R00</t>
  </si>
  <si>
    <t>Tmelení protipožárním tmelem spár 2 x 15 mm</t>
  </si>
  <si>
    <t>800-713</t>
  </si>
  <si>
    <t>Protipožární tmel v práškové podobě se rozmíchá s vodou. Hmotou se vyplňují a vyrovnávají spáry protipožárních desek a řezných hran. V ceně je dodávka vody a tmele.</t>
  </si>
  <si>
    <t>722182001RT2</t>
  </si>
  <si>
    <t>Montáž tepelné izolace potrubí samolepicí spoj a příčné stažení páskou, do DN 25</t>
  </si>
  <si>
    <t>722182004RT2</t>
  </si>
  <si>
    <t>Montáž tepelné izolace potrubí samolepicí spoj a příčné stažení páskou, přes DN 25 do DN 40</t>
  </si>
  <si>
    <t>722182006RT2</t>
  </si>
  <si>
    <t>Montáž tepelné izolace potrubí samolepicí spoj a příčné stažení páskou, přes DN 40 do DN 80</t>
  </si>
  <si>
    <t>722182098KPL</t>
  </si>
  <si>
    <t>Příplatek za montáž izolačních tvarovek</t>
  </si>
  <si>
    <t>sbr.</t>
  </si>
  <si>
    <t>28323361R</t>
  </si>
  <si>
    <t>páska spojovací Al, PE; samolepicí; jednostranně; spoj parotěsný; š = 50,0 mm; l = 100 m</t>
  </si>
  <si>
    <t>631547011R</t>
  </si>
  <si>
    <t>pouzdro potrubní řezané; minerální vlákno; povrchová úprava Al fólie se skelnou mřížkou; vnitřní průměr 15,0 mm; tl. izolace 20,0 mm; provozní teplota  do 250 °C; tepelná vodivost (10°C) 0,0330 W/mK; tepelná vodivost (50°C) 0,037 W/mK</t>
  </si>
  <si>
    <t>631547012R</t>
  </si>
  <si>
    <t>pouzdro potrubní řezané; minerální vlákno; povrchová úprava Al fólie se skelnou mřížkou; vnitřní průměr 18,0 mm; tl. izolace 20,0 mm; provozní teplota  do 250 °C; tepelná vodivost (10°C) 0,0330 W/mK; tepelná vodivost (50°C) 0,037 W/mK</t>
  </si>
  <si>
    <t>631547013R</t>
  </si>
  <si>
    <t>pouzdro potrubní řezané; minerální vlákno; povrchová úprava Al fólie se skelnou mřížkou; vnitřní průměr 22,0 mm; tl. izolace 20,0 mm; provozní teplota  do 250 °C; tepelná vodivost (10°C) 0,0330 W/mK; tepelná vodivost (50°C) 0,037 W/mK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</si>
  <si>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</si>
  <si>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</si>
  <si>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</si>
  <si>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</si>
  <si>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</si>
  <si>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</si>
  <si>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</si>
  <si>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</si>
  <si>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631547422R</t>
  </si>
  <si>
    <t>pouzdro potrubní řezané; minerální vlákno; povrchová úprava Al fólie se skelnou mřížkou; vnitřní průměr 76,0 mm; tl. izolace 60,0 mm; provozní teplota  do 250 °C; tepelná vodivost (10°C) 0,0330 W/mK; tepelná vodivost (50°C) 0,037 W/mK</t>
  </si>
  <si>
    <t>998713204R00</t>
  </si>
  <si>
    <t>Přesun hmot pro izolace tepelné v objektech výšky do 36 m</t>
  </si>
  <si>
    <t>50 m vodorovně</t>
  </si>
  <si>
    <t>732339112R00</t>
  </si>
  <si>
    <t>Nádoby expanzní tlakové Montáž nádob expanzních tlakových o obsahu 600 l</t>
  </si>
  <si>
    <t>732429112R00</t>
  </si>
  <si>
    <t>Čerpadla teplovodní Montáž čerpadel teplovodních oběhových spirálních DN 40</t>
  </si>
  <si>
    <t>426401819G</t>
  </si>
  <si>
    <t>Čerpadlo elektron. přírubové 40-60 F, 230V, 26W, PN10, DN 40, Qmin=9,0m3/h , Hmin=35kPa</t>
  </si>
  <si>
    <t>48466214R</t>
  </si>
  <si>
    <t>nádrž tlaková expanzní membránová; pro topné a chladící soustavy; objem 600 l; d nádrže 740 mm; uložení: stojatý; max. přetlak do 6 bar; přetlak plynu 1,5 bar; prac. látka plyn; membrána pevná; prac. teplota do 70 °C; připojení R 1"; barva bílá, červená, šedá</t>
  </si>
  <si>
    <t>90001393829T</t>
  </si>
  <si>
    <t>Příslušenství k nádobám  - bezpečnostní kulový uzávěr se zajištěním 1"</t>
  </si>
  <si>
    <t>KS</t>
  </si>
  <si>
    <t>ind.</t>
  </si>
  <si>
    <t>998732202R00</t>
  </si>
  <si>
    <t>Přesun hmot pro strojovny v objektech výšky do 12 m</t>
  </si>
  <si>
    <t>722161112R00</t>
  </si>
  <si>
    <t>Potrubí z trubek měděných spojované lisováním D 15 mm, s 1,0 mm</t>
  </si>
  <si>
    <t>včetně tvarovek, bez zednických výpomocí,</t>
  </si>
  <si>
    <t>Včetně pomocného lešení o výšce podlahy do 1900 mm a pro zatížení do 1,5 kPa.</t>
  </si>
  <si>
    <t>722161113R00</t>
  </si>
  <si>
    <t>Potrubí z trubek měděných spojované lisováním D 18 mm, s 1,0 mm</t>
  </si>
  <si>
    <t>722161114R00</t>
  </si>
  <si>
    <t>Potrubí z trubek měděných spojované lisováním D 22 mm, s 1,0 mm</t>
  </si>
  <si>
    <t>722161115R00</t>
  </si>
  <si>
    <t>Potrubí z trubek měděných spojované lisováním D 28 mm, s 1,0 mm</t>
  </si>
  <si>
    <t>722161116R00</t>
  </si>
  <si>
    <t>Potrubí z trubek měděných spojované lisováním D 35 mm, s 1,5 mm</t>
  </si>
  <si>
    <t>722161117R00</t>
  </si>
  <si>
    <t>Potrubí z trubek měděných spojované lisováním D 42 mm, s 1,5 mm</t>
  </si>
  <si>
    <t>722161118R00</t>
  </si>
  <si>
    <t>Potrubí z trubek měděných spojované lisováním D 54 mm, s 2,0 mm</t>
  </si>
  <si>
    <t>733111114R00</t>
  </si>
  <si>
    <t>Potrubí z trubek závitových ocelových bezešvých, běžných, v kotelnách a strojovnách, DN 20</t>
  </si>
  <si>
    <t>Potrubí včetně tvarovek a zednických výpomocí.</t>
  </si>
  <si>
    <t>733111115R00</t>
  </si>
  <si>
    <t>Potrubí z trubek závitových ocelových bezešvých, běžných, v kotelnách a strojovnách, DN 25</t>
  </si>
  <si>
    <t>733121222R00</t>
  </si>
  <si>
    <t>Potrubí z trubek hladkých ocelových bezešvých tvářených za tepla_x000D_
 v kotelnách a strojovnách, D 76, tloušťka stěny 3,2 mm</t>
  </si>
  <si>
    <t>733139103R00</t>
  </si>
  <si>
    <t>Kompenzátory montáž kompenzátorů (kompenzátory ve specifikaci)_x000D_
 závitových vlnovcových osových , G 1"</t>
  </si>
  <si>
    <t>733139104R00</t>
  </si>
  <si>
    <t>Kompenzátory montáž kompenzátorů (kompenzátory ve specifikaci)_x000D_
 závitových vlnovcových osových , G 5/4"</t>
  </si>
  <si>
    <t>733161910R00</t>
  </si>
  <si>
    <t>Oprava rozvodu potrubí z měděných trubek propojení měděného potrubí, D 76 mm</t>
  </si>
  <si>
    <t>733163109R00</t>
  </si>
  <si>
    <t>Potrubí z měděných trubek měděné potrubí, D 64 mm, s 2,0 mm, pájení pomocí kapilárních pájecích tvarovek</t>
  </si>
  <si>
    <t>včetně tvarovek, bez zednických výpomocí</t>
  </si>
  <si>
    <t>733163110R00</t>
  </si>
  <si>
    <t>Potrubí z měděných trubek měděné potrubí, D 76,1 mm, s 2,0 mm, pájení pomocí kapilárních pájecích tvarovek</t>
  </si>
  <si>
    <t>733167001R00</t>
  </si>
  <si>
    <t>Příplatek k ceně za zhotovení přípojky z trubek měděných D 15 mm, tloušťka stěny 1 mm</t>
  </si>
  <si>
    <t>733190106R00</t>
  </si>
  <si>
    <t>Tlakové zkoušky potrubí ocelových závitových, plastových, měděných do DN 32</t>
  </si>
  <si>
    <t>Včetně dodávky vody, uzavření a zabezpečení konců potrubí.</t>
  </si>
  <si>
    <t>733190109R00</t>
  </si>
  <si>
    <t>Tlakové zkoušky potrubí ocelových závitových, plastových, měděných přes DN 50 do DN 65</t>
  </si>
  <si>
    <t>733190306R00</t>
  </si>
  <si>
    <t xml:space="preserve">Tlakové zkoušky potrubí ocelových závitových, plastových, měděných do D 35 </t>
  </si>
  <si>
    <t>733190307R00</t>
  </si>
  <si>
    <t>Tlakové zkoušky potrubí ocelových závitových, plastových, měděných do D 64</t>
  </si>
  <si>
    <t>733191914R00</t>
  </si>
  <si>
    <t>Opravy rozvodu potrubí z ocelových trubek závitových normálních i zesílených_x000D_
 zaslepení zkováním a zavařením, DN 20</t>
  </si>
  <si>
    <t>733191924R00</t>
  </si>
  <si>
    <t>Opravy rozvodu potrubí z ocelových trubek závitových normálních i zesílených_x000D_
 navaření odbočky na dosavadní potrubí, DN 20</t>
  </si>
  <si>
    <t>733193922R00</t>
  </si>
  <si>
    <t>Opravy rozvodu potrubí z ocelových trubek hladkých_x000D_
 zaslepení potrubí dýnkem_x000D_
 D 76 mm</t>
  </si>
  <si>
    <t>733194922R00</t>
  </si>
  <si>
    <t>Opravy rozvodu potrubí z ocelových trubek hladkých_x000D_
 navaření odbočky na dosavadní potrubí_x000D_
 D 76 mm, s 3,2 mm</t>
  </si>
  <si>
    <t>733191925R00</t>
  </si>
  <si>
    <t>Opravy rozvodu potrubí z ocelových trubek závitových normálních i zesílených_x000D_
 navaření odbočky na dosavadní potrubí, DN 25</t>
  </si>
  <si>
    <t>733555pb</t>
  </si>
  <si>
    <t>Pevný bod potrubí- měď</t>
  </si>
  <si>
    <t>31945734R</t>
  </si>
  <si>
    <t>nátrubek bronz; spoj pájený; 76 x 3"; závit vnější</t>
  </si>
  <si>
    <t>RTS 12/ II</t>
  </si>
  <si>
    <t>42274531KP</t>
  </si>
  <si>
    <t>Cu kompenzátor, lisovaný přípoj DN25</t>
  </si>
  <si>
    <t>42274532KP</t>
  </si>
  <si>
    <t>Cu kompenzátor, lisovaný přípoj DN32</t>
  </si>
  <si>
    <t>998733204R00</t>
  </si>
  <si>
    <t>Přesun hmot pro rozvody potrubí v objektech výšky do 36 m</t>
  </si>
  <si>
    <t>722191133R00</t>
  </si>
  <si>
    <t>Hadice flexibilní sanitární, DN 15, délky 500 mm</t>
  </si>
  <si>
    <t>722269112R00</t>
  </si>
  <si>
    <t>Montáž vodoměru závitového jdnovtokového suchoběžného , G 3/4"</t>
  </si>
  <si>
    <t>734163416R00</t>
  </si>
  <si>
    <t>Filtr s výměnnou vložkou, litinový, DN 65, PN 16, spoj s navařením přírub, včetně dodávky materiálu</t>
  </si>
  <si>
    <t>734173413R00</t>
  </si>
  <si>
    <t>Přírubový spoj PN 1,6/I MPa, DN 40, včetně dodávky materiálu</t>
  </si>
  <si>
    <t>734173416R00</t>
  </si>
  <si>
    <t>Přírubový spoj PN 1,6/I MPa, DN 65, včetně dodávky materiálu</t>
  </si>
  <si>
    <t>734193157R00</t>
  </si>
  <si>
    <t>Klapka přírubová, zpětná, litinová, PN 16, spoj bez navaření přírub, DN 65, včetně dodávky materiálu</t>
  </si>
  <si>
    <t>734193217R00</t>
  </si>
  <si>
    <t>Klapka mezipřírubová uzavírací a regulační, litinová, PN 16, spoj bez navaření přírub, DN 65, včetně dodávky materiálu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</si>
  <si>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</si>
  <si>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</si>
  <si>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</si>
  <si>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</si>
  <si>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734215133R00</t>
  </si>
  <si>
    <t>Ventil automatický, odvzdušňovací, mosazný, PN 14, DN 15, včetně dodávky materiálu</t>
  </si>
  <si>
    <t>734223821R00</t>
  </si>
  <si>
    <t>Ventil vyvažovací (regulační), s měřícími ventilky, přímý, mosazný, DN 15,  , PN 25, vnitřní-vnitřní, včetně dodávky materiálu</t>
  </si>
  <si>
    <t>734223822R00</t>
  </si>
  <si>
    <t>Ventil vyvažovací (regulační), s měřícími ventilky, přímý, mosazný, DN 20,  , PN 25, vnitřní-vnitřní, včetně dodávky materiálu</t>
  </si>
  <si>
    <t>734223824R00</t>
  </si>
  <si>
    <t>Ventil vyvažovací (regulační), s měřícími ventilky, přímý, mosazný, DN 32,  , PN 25, vnitřní-vnitřní, včetně dodávky materiálu</t>
  </si>
  <si>
    <t>734221672RT3</t>
  </si>
  <si>
    <t>Hlavice termostatická, včetně dodávky materiálu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</si>
  <si>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</si>
  <si>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</si>
  <si>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</si>
  <si>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</si>
  <si>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</si>
  <si>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</si>
  <si>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734235125R00</t>
  </si>
  <si>
    <t>Kohout kulový, mosazný, DN 40, PN 35, vnitřní-vnitřní, včetně dodávky materiálu</t>
  </si>
  <si>
    <t>734245422R00</t>
  </si>
  <si>
    <t>Klapka zpětná, mosazná, DN 20, PN 16, vnitřní-vnitřní závit,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</si>
  <si>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</si>
  <si>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</si>
  <si>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</si>
  <si>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</si>
  <si>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734263316R00</t>
  </si>
  <si>
    <t>Šroubení topenářské, přímé, mosazné, DN 40, PN 10, včetně dodávky materiálu</t>
  </si>
  <si>
    <t>734266212R00</t>
  </si>
  <si>
    <t>Šroubení uzavíratelné radiátorové regulační s vypouštěním, rohové, bronzové, DN 15, PN 10, včetně dodávky materiálu</t>
  </si>
  <si>
    <t>734266772R00</t>
  </si>
  <si>
    <t>Šroubení svěrné pro měděné potrubí, mosazné, D 16 x EK, PN 10, včetně dodávky materiálu</t>
  </si>
  <si>
    <t>734291113R00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</si>
  <si>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</si>
  <si>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</si>
  <si>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</si>
  <si>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734413112R00</t>
  </si>
  <si>
    <t>Teploměr s jímkou D 40 mm, bez jímky, T = 0 až 120°C, včetně dodávky materiálu</t>
  </si>
  <si>
    <t>734419131R00</t>
  </si>
  <si>
    <t>Montáž kompaktního měřiče tepla závitového_x000D_
 G 1/2", bez dodávky materiálu</t>
  </si>
  <si>
    <t>734421160R00</t>
  </si>
  <si>
    <t>Tlakoměr deformační 0-10 MPa č. 03322, D 100, včetně dodávky materiálu</t>
  </si>
  <si>
    <t>722131913ARM</t>
  </si>
  <si>
    <t>Potrubí závitové, vsazení armatury DN 25</t>
  </si>
  <si>
    <t>722131917ARM</t>
  </si>
  <si>
    <t>Potrubí závitové, vsazení armatury DN 65</t>
  </si>
  <si>
    <t>734255135R55</t>
  </si>
  <si>
    <t>Ventil pojistný  DN 25 x 5,5 bar</t>
  </si>
  <si>
    <t>388218011TV</t>
  </si>
  <si>
    <t>Impulzní vodoměr TV - závitový - 3/4", do 90°C, Qn=1 m3/h</t>
  </si>
  <si>
    <t>388220720R</t>
  </si>
  <si>
    <t>měřič tepla ultrazvukový; Q = 0,6 m3/hod; PN 16 bar; připojení závitové; poloha do každé polohy; délka 110 mm</t>
  </si>
  <si>
    <t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t>
  </si>
  <si>
    <t>42218510EC</t>
  </si>
  <si>
    <t>Šroubení s automatickým přednastavením průtoku 1/2" (DN 15), přímé</t>
  </si>
  <si>
    <t>734001R</t>
  </si>
  <si>
    <t>Ventil vyvažovací koncových zařízení TBV-C, NF DN15 se servopohonem</t>
  </si>
  <si>
    <t>998734204R00</t>
  </si>
  <si>
    <t>Přesun hmot pro armatury v objektech výšky do 36 m</t>
  </si>
  <si>
    <t>735156920R00</t>
  </si>
  <si>
    <t>Otopná tělesa panelová doplňkové práce tlakové zkoušky , těles dvouřadých</t>
  </si>
  <si>
    <t>735158210R00</t>
  </si>
  <si>
    <t>Otopná tělesa panelová doplňkové práce tlakové zkoušky , těles jednořadých</t>
  </si>
  <si>
    <t>735159111R00</t>
  </si>
  <si>
    <t>Otopná tělesa panelová montáž bez ohledu na počet desek, délky do 1600 mm, bez dodávky materiálu</t>
  </si>
  <si>
    <t>735179110R00</t>
  </si>
  <si>
    <t>Otopná tělesa koupelnová montáž_x000D_
 topných žebříků, bez dodávky materiálu</t>
  </si>
  <si>
    <t>484518340R</t>
  </si>
  <si>
    <t>těleso otopné trubkové koupelnové; zapojení na teplovodnou otopnou soustavu; mat. ocel.trubky pr.24mm, ocel.profil 41x35 mm; v = 1 500 mm; l = 450 mm; šířka 35 mm; povrch barva bílá; rovné; d trubky 24,0 mm; umístit na zeď</t>
  </si>
  <si>
    <t>48457490.AR</t>
  </si>
  <si>
    <t>těleso otopné deskové ocelové; čelní deska profilovaná; v = 500 mm; l = 600 mm; hloubka tělesa 66 mm; způsob připojení pravé spodní; ventil kompakt; počet desek 2; počet přídavných přestupných ploch 1; připojovací rozteč 50 mm; tepel.výkon 670 W</t>
  </si>
  <si>
    <t>48457501R</t>
  </si>
  <si>
    <t>těleso otopné deskové ocelové; čelní deska profilovaná; v = 600 mm; l = 400 mm; hloubka tělesa 66 mm; způsob připojení pravé spodní; ventil kompakt; počet desek 2; počet přídavných přestupných ploch 1; připojovací rozteč 50 mm; tepel.výkon 515 W</t>
  </si>
  <si>
    <t>48457505.AR</t>
  </si>
  <si>
    <t>těleso otopné deskové ocelové; čelní deska profilovaná; v = 600 mm; l = 800 mm; hloubka tělesa 66 mm; způsob připojení pravé spodní; ventil kompakt; počet desek 2; počet přídavných přestupných ploch 1; připojovací rozteč 50 mm; tepel.výkon 1 030 W</t>
  </si>
  <si>
    <t>48457506.AR</t>
  </si>
  <si>
    <t>těleso otopné deskové ocelové; čelní deska profilovaná; v = 600 mm; l = 900 mm; hloubka tělesa 66 mm; způsob připojení pravé spodní; ventil kompakt; počet desek 2; počet přídavných přestupných ploch 1; připojovací rozteč 50 mm; tepel.výkon 1 159 W</t>
  </si>
  <si>
    <t>48457507.AR</t>
  </si>
  <si>
    <t>těleso otopné deskové ocelové; čelní deska profilovaná; v = 600 mm; l = 1 000 mm; hloubka tělesa 66 mm; způsob připojení pravé spodní; ventil kompakt; počet desek 2; počet přídavných přestupných ploch 1; připojovací rozteč 50 mm; tepel.výkon 1 288 W</t>
  </si>
  <si>
    <t>48457509.AR</t>
  </si>
  <si>
    <t>těleso otopné deskové ocelové; čelní deska profilovaná; v = 600 mm; l = 1 200 mm; hloubka tělesa 66 mm; způsob připojení pravé spodní; ventil kompakt; počet desek 2; počet přídavných přestupných ploch 1; připojovací rozteč 50 mm; tepel.výkon 1 546 W</t>
  </si>
  <si>
    <t>48457510.AR</t>
  </si>
  <si>
    <t>těleso otopné deskové ocelové; čelní deska profilovaná; v = 600 mm; l = 1 400 mm; hloubka tělesa 66 mm; způsob připojení pravé spodní; ventil kompakt; počet desek 2; počet přídavných přestupných ploch 1; připojovací rozteč 50 mm; tepel.výkon 1 803 W</t>
  </si>
  <si>
    <t>48457551.AR</t>
  </si>
  <si>
    <t>těleso otopné deskové ocelové; čelní deska profilovaná; v = 400 mm; l = 1 200 mm; hloubka tělesa 100 mm; způsob připojení pravé spodní; ventil kompakt; počet desek 2; počet přídavných přestupných ploch 2; připojovací rozteč 50 mm; tepel.výkon 1 459 W</t>
  </si>
  <si>
    <t>48457576.AR</t>
  </si>
  <si>
    <t>těleso otopné deskové ocelové; čelní deska profilovaná; v = 600 mm; l = 500 mm; hloubka tělesa 100 mm; způsob připojení pravé spodní; ventil kompakt; počet desek 2; počet přídavných přestupných ploch 2; připojovací rozteč 50 mm; tepel.výkon 840 W</t>
  </si>
  <si>
    <t>48457578.AR</t>
  </si>
  <si>
    <t>těleso otopné deskové ocelové; čelní deska profilovaná; v = 600 mm; l = 700 mm; hloubka tělesa 100 mm; způsob připojení pravé spodní; ventil kompakt; počet desek 2; počet přídavných přestupných ploch 2; připojovací rozteč 50 mm; tepel.výkon 1 175 W</t>
  </si>
  <si>
    <t>48457583.AR</t>
  </si>
  <si>
    <t>těleso otopné deskové ocelové; čelní deska profilovaná; v = 600 mm; l = 1 200 mm; hloubka tělesa 100 mm; způsob připojení pravé spodní; ventil kompakt; počet desek 2; počet přídavných přestupných ploch 2; připojovací rozteč 50 mm; tepel.výkon 2 015 W</t>
  </si>
  <si>
    <t>48457584.AR</t>
  </si>
  <si>
    <t>těleso otopné deskové ocelové; čelní deska profilovaná; v = 600 mm; l = 1 400 mm; hloubka tělesa 100 mm; způsob připojení pravé spodní; ventil kompakt; počet desek 2; počet přídavných přestupných ploch 2; připojovací rozteč 50 mm; tepel.výkon 2 351 W</t>
  </si>
  <si>
    <t>998735204R00</t>
  </si>
  <si>
    <t>Přesun hmot pro otopná tělesa v objektech výšky do 36 m</t>
  </si>
  <si>
    <t>767995101R00</t>
  </si>
  <si>
    <t>Výroba a montáž atypických kovovových doplňků staveb hmotnosti do 5 kg</t>
  </si>
  <si>
    <t>kg</t>
  </si>
  <si>
    <t>800-767</t>
  </si>
  <si>
    <t>55399994R</t>
  </si>
  <si>
    <t>výrobek kovový zámečnický, atypický</t>
  </si>
  <si>
    <t>998767204R00</t>
  </si>
  <si>
    <t>Přesun hmot pro kovové stavební doplňk. konstrukce v objektech výšky do 36 m</t>
  </si>
  <si>
    <t>783424740R00</t>
  </si>
  <si>
    <t>Nátěry potrubí a armatur syntetické potrubí, do DN 50 mm, základní</t>
  </si>
  <si>
    <t>800-783</t>
  </si>
  <si>
    <t>na vzduchu schnoucí</t>
  </si>
  <si>
    <t>783425750R00</t>
  </si>
  <si>
    <t>Nátěry potrubí a armatur syntetické potrubí, do DN 100 mm, základní</t>
  </si>
  <si>
    <t>Koordinace stavebních a technologických dodávek stavby.</t>
  </si>
  <si>
    <t>721140802R00</t>
  </si>
  <si>
    <t>Demontáž potrubí z litinových trub do DN 100</t>
  </si>
  <si>
    <t>odpadního nebo dešťového,</t>
  </si>
  <si>
    <t>721140806R00</t>
  </si>
  <si>
    <t>Demontáž potrubí z litinových trub přes DN 100 do DN 200</t>
  </si>
  <si>
    <t>721290824R00</t>
  </si>
  <si>
    <t>Vnitrostaveništní přemístění vybouraných hmot svislý , v objektech výšky přes 24 do 36 m</t>
  </si>
  <si>
    <t>vodorovně do 100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</si>
  <si>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</si>
  <si>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</si>
  <si>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</si>
  <si>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</si>
  <si>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</si>
  <si>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</si>
  <si>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722130805R00</t>
  </si>
  <si>
    <t>Demontáž potrubí z ocelových trubek závitových DN 80</t>
  </si>
  <si>
    <t>722181812R00</t>
  </si>
  <si>
    <t>Demontáž plstěných pásů z trub do D 50</t>
  </si>
  <si>
    <t>722220861R00</t>
  </si>
  <si>
    <t>Demontáž armatur závitových se dvěma závity, G 3/4"</t>
  </si>
  <si>
    <t>722220863R00</t>
  </si>
  <si>
    <t>Demontáž armatur závitových se dvěma závity, G 6/4"</t>
  </si>
  <si>
    <t>722220866R00</t>
  </si>
  <si>
    <t>Demontáž armatur závitových se dvěma závity, G 3"</t>
  </si>
  <si>
    <t>722290824R00</t>
  </si>
  <si>
    <t>Vnitrostaveništní přemístění vybouraných hmot svislé, v objektech výšky přes 24 do 36 m</t>
  </si>
  <si>
    <t>vodorovně do 100 m,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</si>
  <si>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</si>
  <si>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</si>
  <si>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</si>
  <si>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722181213RT9</t>
  </si>
  <si>
    <t>Izolace vodovodního potrubí návleková z trubic z pěnového polyetylenu, tloušťka stěny 13 mm, d 28 mm</t>
  </si>
  <si>
    <t>722181213RU2</t>
  </si>
  <si>
    <t>Izolace vodovodního potrubí návleková z trubic z pěnového polyetylenu, tloušťka stěny 13 mm, d 35 mm</t>
  </si>
  <si>
    <t>722181213RW2</t>
  </si>
  <si>
    <t>Izolace vodovodního potrubí návleková z trubic z pěnového polyetylenu, tloušťka stěny 13 mm, d 45 mm</t>
  </si>
  <si>
    <t>722181213RW8</t>
  </si>
  <si>
    <t>Izolace vodovodního potrubí návleková z trubic z pěnového polyetylenu, tloušťka stěny 13 mm, d 54 mm</t>
  </si>
  <si>
    <t>722181213RY3</t>
  </si>
  <si>
    <t>Izolace vodovodního potrubí návleková z trubic z pěnového polyetylenu, tloušťka stěny 13 mm, d 63 mm</t>
  </si>
  <si>
    <t>722181213RY5</t>
  </si>
  <si>
    <t>Izolace vodovodního potrubí návleková z trubic z pěnového polyetylenu, tloušťka stěny 13 mm, d 76 mm</t>
  </si>
  <si>
    <t>631433001R</t>
  </si>
  <si>
    <t>pouzdro potrubní minerální vlákno; povrchová úprava Al fólie; vnitřní průměr 22,0 mm; tl. izolace 20,0 mm; provozní teplota  do 200 °C; tepelná vodivost (10°C) 0,0330 W/mK; tepelná vodivost (40°C) 0,037 W/mK; tepelná vodivost (50°C) 0,039 W/mK</t>
  </si>
  <si>
    <t>631433102R</t>
  </si>
  <si>
    <t>pouzdro potrubní minerální vlákno; povrchová úprava Al fólie; vnitřní průměr 28,0 mm; tl. izolace 25,0 mm; provozní teplota  do 200 °C; tepelná vodivost (10°C) 0,0330 W/mK; tepelná vodivost (40°C) 0,037 W/mK; tepelná vodivost (50°C) 0,039 W/mK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</si>
  <si>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</si>
  <si>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</si>
  <si>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</si>
  <si>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</si>
  <si>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631433406R</t>
  </si>
  <si>
    <t>pouzdro potrubní minerální vlákno; povrchová úprava Al fólie; vnitřní průměr 54,0 mm; tl. izolace 50,0 mm; provozní teplota  do 200 °C; tepelná vodivost (10°C) 0,0330 W/mK; tepelná vodivost (40°C) 0,037 W/mK; tepelná vodivost (50°C) 0,039 W/mK</t>
  </si>
  <si>
    <t>631433408R</t>
  </si>
  <si>
    <t>pouzdro potrubní minerální vlákno; povrchová úprava Al fólie; vnitřní průměr 64,0 mm; tl. izolace 50,0 mm; provozní teplota  do 200 °C; tepelná vodivost (10°C) 0,0330 W/mK; tepelná vodivost (40°C) 0,037 W/mK; tepelná vodivost (50°C) 0,039 W/mK</t>
  </si>
  <si>
    <t>631433410R</t>
  </si>
  <si>
    <t>pouzdro potrubní minerální vlákno; povrchová úprava Al fólie; vnitřní průměr 76,0 mm; tl. izolace 50,0 mm; provozní teplota  do 200 °C; tepelná vodivost (10°C) 0,0330 W/mK; tepelná vodivost (40°C) 0,037 W/mK; tepelná vodivost (50°C) 0,039 W/mK</t>
  </si>
  <si>
    <t>713571116RT2</t>
  </si>
  <si>
    <t>Požárně ochranná manžeta EI 90, D 125 mm</t>
  </si>
  <si>
    <t>Montáž manžety ke stěně nebo stropu pomocí rozpěrné hmoždinky se šroubem. Cena obsahuje i dodávku manžety a spojovacích prostředků.</t>
  </si>
  <si>
    <t>767657521R00</t>
  </si>
  <si>
    <t>Montáž vrat protipožárních uzávěrů_x000D_
 výšky do 1970 mm</t>
  </si>
  <si>
    <t>včetně dokončení okování dvířek průchodových,</t>
  </si>
  <si>
    <t>713571115RT2</t>
  </si>
  <si>
    <t>Požárně ochranná manžeta Požárně ochranná zpěňovací páska na průchod potrubí stropem</t>
  </si>
  <si>
    <t xml:space="preserve">m     </t>
  </si>
  <si>
    <t>Součtová</t>
  </si>
  <si>
    <t>998715204R00</t>
  </si>
  <si>
    <t>Přesun hmot pro izolace proti chemickým vlivům v objektech výšky do 48 m</t>
  </si>
  <si>
    <t>800-715</t>
  </si>
  <si>
    <t>50 m vodorovně, měřeno od těžiště půdorysné plochy skládky do těžiště půdorysné plochy objektu</t>
  </si>
  <si>
    <t>721140915R00</t>
  </si>
  <si>
    <t>Opravy odpadního potrubí litinového propojení dosavadního potrubí , DN 100</t>
  </si>
  <si>
    <t>721140916R00</t>
  </si>
  <si>
    <t>Opravy odpadního potrubí litinového propojení dosavadního potrubí , DN 125</t>
  </si>
  <si>
    <t>721151310R00</t>
  </si>
  <si>
    <t>Potrubí s vysokým útlumem zvuku - dešťové PE-S2 - vysokohustotní polyetylén s příměsí minerálních vláken, vnější průměr D 135 mm, tloušťka stěny 6,0 mm, DN 125</t>
  </si>
  <si>
    <t>včetně tvarovek, objímek a vložek pro tlumení hluku, popř. elektrospojek. Bez zednických výpomocí.</t>
  </si>
  <si>
    <t>721152340R00</t>
  </si>
  <si>
    <t>Čistící kus pro potrubí s vysokým útlumem zvuku PE-S2 - vysokohustotní polyetylén s příměsí minerálních vláken, vnější průměr D 135 mm, DN 125, včetně dodávky materiálu</t>
  </si>
  <si>
    <t>721170963R00</t>
  </si>
  <si>
    <t>Opravy odpadního potrubí novodurového propojení dosavadního potrubí PVC, D 75 mm</t>
  </si>
  <si>
    <t>721176104R00</t>
  </si>
  <si>
    <t>Potrubí HT připojovací vnější průměr D 75 mm, tloušťka stěny 1,9 mm, DN 70</t>
  </si>
  <si>
    <t>včetně tvarovek, objímek. Bez zednických výpomocí.</t>
  </si>
  <si>
    <t>Potrubí včetně tvarovek. Bez zednických výpomocí.</t>
  </si>
  <si>
    <t>721176101R00</t>
  </si>
  <si>
    <t>Potrubí HT připojovací vnější průměr D 32 mm, tloušťka stěny 1,8 mm, DN 30</t>
  </si>
  <si>
    <t>721176103R00</t>
  </si>
  <si>
    <t>Potrubí HT připojovací vnější průměr D 50 mm, tloušťka stěny 1,8 mm, DN 50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</si>
  <si>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</si>
  <si>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</si>
  <si>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</si>
  <si>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</si>
  <si>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721176116R00</t>
  </si>
  <si>
    <t>Potrubí HT odpadní svislé vnější průměr D 125 mm, tloušťka stěny 3,1 mm, DN 125</t>
  </si>
  <si>
    <t>721194109R00</t>
  </si>
  <si>
    <t>Zřízení přípojek na potrubí D 110  mm, materiál ve specifikaci</t>
  </si>
  <si>
    <t>vyvedení a upevnění odpadních výpustek,</t>
  </si>
  <si>
    <t>721273200RT3</t>
  </si>
  <si>
    <t>Ventilační hlavice D 110 mm, souprava z PP</t>
  </si>
  <si>
    <t>721290111R00</t>
  </si>
  <si>
    <t>Zkouška těsnosti kanalizace v objektech vodou, DN 125</t>
  </si>
  <si>
    <t>721      T00</t>
  </si>
  <si>
    <t>Hzs-nezměřitelné práce a přípomoci při výměně kanalizace</t>
  </si>
  <si>
    <t>721001R</t>
  </si>
  <si>
    <t>Kaučuková izolace pro dešťové potrubí</t>
  </si>
  <si>
    <t>7212525K</t>
  </si>
  <si>
    <t>Kamerová prohlídka svodného potrubí</t>
  </si>
  <si>
    <t>72132332k</t>
  </si>
  <si>
    <t>Připojení odvodu kondenzátu z VZT do kanalizace</t>
  </si>
  <si>
    <t>28615443.AR</t>
  </si>
  <si>
    <t>kus čisticí DN 100,0 mm; PP</t>
  </si>
  <si>
    <t>28615444.AR</t>
  </si>
  <si>
    <t>kus čisticí DN 125,0 mm; PP</t>
  </si>
  <si>
    <t>998721204R00</t>
  </si>
  <si>
    <t>Přesun hmot pro vnitřní kanalizaci v objektech výšky do 36 m</t>
  </si>
  <si>
    <t>722110924R00</t>
  </si>
  <si>
    <t>Opravy vodovodního potrubí litinového přírubového propojení dosavadního potrubí, do DN 80</t>
  </si>
  <si>
    <t>722131932R00</t>
  </si>
  <si>
    <t>Opravy vodovodního potrubí závitového propojení dosavadního potrubí, DN 20</t>
  </si>
  <si>
    <t>722131935R00</t>
  </si>
  <si>
    <t>Opravy vodovodního potrubí závitového propojení dosavadního potrubí, DN 40</t>
  </si>
  <si>
    <t>722131937R00</t>
  </si>
  <si>
    <t>Opravy vodovodního potrubí závitového propojení dosavadního potrubí, DN 65</t>
  </si>
  <si>
    <t>722172912R00</t>
  </si>
  <si>
    <t>Opravy vodovodního potrubí z plastových trubek propojení plastového potrubí polyfuzí, D 20 mm</t>
  </si>
  <si>
    <t>722172913R00</t>
  </si>
  <si>
    <t>Opravy vodovodního potrubí z plastových trubek propojení plastového potrubí polyfuzí, D 25 mm</t>
  </si>
  <si>
    <t>722172362R00</t>
  </si>
  <si>
    <t>Potrubí z plastických hmot doplňky pro potrubí z plastických hmot kompenzační smyčka, D 25 mm</t>
  </si>
  <si>
    <t>722172363R00</t>
  </si>
  <si>
    <t>Potrubí z plastických hmot doplňky pro potrubí z plastických hmot kompenzační smyčka, D 32 mm</t>
  </si>
  <si>
    <t>722172364R00</t>
  </si>
  <si>
    <t>Potrubí z plastických hmot doplňky pro potrubí z plastických hmot kompenzační smyčka, D 40 mm</t>
  </si>
  <si>
    <t>722178711R00</t>
  </si>
  <si>
    <t>Potrubí vícevrstvé z polypropylenu, polypropylenu s čedičovými vlákny a polypropylenu D 20 mm, s 2,8 mm, S 3,2, polyfúzně svařované</t>
  </si>
  <si>
    <t>722178712R00</t>
  </si>
  <si>
    <t>Potrubí vícevrstvé z polypropylenu, polypropylenu s čedičovými vlákny a polypropylenu D 25 mm, s 3,5 mm, S 3,2, polyfúzně svařované</t>
  </si>
  <si>
    <t>722178713R00</t>
  </si>
  <si>
    <t>Potrubí vícevrstvé z polypropylenu, polypropylenu s čedičovými vlákny a polypropylenu D 32 mm, s 4,4 mm, S 3,2, polyfúzně svařované</t>
  </si>
  <si>
    <t>722178714R00</t>
  </si>
  <si>
    <t>Potrubí vícevrstvé z polypropylenu, polypropylenu s čedičovými vlákny a polypropylenu D 40 mm, s 5,5 mm, S 3,2, polyfúzně svařované</t>
  </si>
  <si>
    <t>722178715R00</t>
  </si>
  <si>
    <t>Potrubí vícevrstvé z polypropylenu, polypropylenu s čedičovými vlákny a polypropylenu D 50 mm, s 6,9 mm, S 3,2, polyfúzně svařované</t>
  </si>
  <si>
    <t>722178716R00</t>
  </si>
  <si>
    <t>Potrubí vícevrstvé z polypropylenu, polypropylenu s čedičovými vlákny a polypropylenu D 63 mm, s 8,6 mm, S 3,2, polyfúzně svařované</t>
  </si>
  <si>
    <t>722178717R00</t>
  </si>
  <si>
    <t>Potrubí vícevrstvé z polypropylenu, polypropylenu s čedičovými vlákny a polypropylenu D 75 mm, s 8,4 mm, S 4,0, polyfúzně svařované</t>
  </si>
  <si>
    <t>722190405R00</t>
  </si>
  <si>
    <t>Vyvedení a upevnění výpustek přes DN 25 do DN 50</t>
  </si>
  <si>
    <t>722190901R00</t>
  </si>
  <si>
    <t>Uzavření nebo otevření vodovodního potrubí při opravě</t>
  </si>
  <si>
    <t>včetně vypuštění a napuštění,</t>
  </si>
  <si>
    <t>722215258R00</t>
  </si>
  <si>
    <t>Šoupátko vodovodní přírubové, litinové, PN 16, DN 80, spoj bez navaření přírub, včetně dodávky materiálu</t>
  </si>
  <si>
    <t>722215457R00</t>
  </si>
  <si>
    <t>Klapka vodovodní, zpětná, přírubová, litinová, PN 16, DN 65, spoj bez navaření přírub, včetně dodávky materiálu</t>
  </si>
  <si>
    <t>722215318R00</t>
  </si>
  <si>
    <t>Filtr vodovodní přírubový, litinový, DN 80, PN 16,  spoj s navařením přírub, včetně dodávky materiálu</t>
  </si>
  <si>
    <t>722219103R00</t>
  </si>
  <si>
    <t>Montáž armatur vodovodních přírubových, DN 65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</si>
  <si>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</si>
  <si>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</si>
  <si>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</si>
  <si>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</si>
  <si>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722237127R00</t>
  </si>
  <si>
    <t>Kohout kulový, mosazný, vnitřní-vnitřní závit, DN 65, PN 28, včetně dodávky materiálu</t>
  </si>
  <si>
    <t>722237134R00</t>
  </si>
  <si>
    <t>Kohout kulový s vypouštěním, mosazný, vnitřní-vnitřní závit, DN 32, PN 35, včetně dodávky materiálu</t>
  </si>
  <si>
    <t>722237135R00</t>
  </si>
  <si>
    <t>Kohout kulový s vypouštěním, mosazný, vnitřní-vnitřní závit, DN 40, PN 35, včetně dodávky materiálu</t>
  </si>
  <si>
    <t>722236514R00</t>
  </si>
  <si>
    <t>Filtr vodovodní, mosazný, vnitřní-vnitřní závit , DN 32, PN 10, včetně dodávky materiálu</t>
  </si>
  <si>
    <t>722235648R00</t>
  </si>
  <si>
    <t>Klapka vodovodní, zpětná, vodorovná, mosazná, vnitřní-vnitřní závit, DN 80, PN 10, včetně dodávky materiálu</t>
  </si>
  <si>
    <t>722237664R00</t>
  </si>
  <si>
    <t>Klapka vodovodní, zpětná, vodorovná, mosazná, vnitřní-vnitřní závit, DN 32, PN 12, včetně dodávky materiálu</t>
  </si>
  <si>
    <t>722239101R00</t>
  </si>
  <si>
    <t>Montáž armatury závitové se dvěma závity G 1/2"</t>
  </si>
  <si>
    <t>722260811R00</t>
  </si>
  <si>
    <t>Demontáž vodoměrů závitových G 1/2"</t>
  </si>
  <si>
    <t>722260814R00</t>
  </si>
  <si>
    <t>Demontáž vodoměrů závitových G 5/4"</t>
  </si>
  <si>
    <t>722260921R00</t>
  </si>
  <si>
    <t>Montáž vodoměrů závitových G 1/2"</t>
  </si>
  <si>
    <t>722260924R00</t>
  </si>
  <si>
    <t>Montáž vodoměrů závitových G 5/4"</t>
  </si>
  <si>
    <t>722280106R00</t>
  </si>
  <si>
    <t>Tlakové zkoušky vodovodního potrubí do DN 32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</si>
  <si>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</si>
  <si>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</si>
  <si>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</si>
  <si>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</si>
  <si>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722280109R00</t>
  </si>
  <si>
    <t>Tlakové zkoušky vodovodního potrubí přes DN 50 do DN 65</t>
  </si>
  <si>
    <t>722290234R00</t>
  </si>
  <si>
    <t>Proplach a dezinfekce vodovodního potrubí do DN 80</t>
  </si>
  <si>
    <t>Včetně dodání desinfekčního prostředku.</t>
  </si>
  <si>
    <t>Šroubení včetně dodávky materiálu topenářské, přímé, mosazné, DN 20, PN 10, včetně dodávky materiálu</t>
  </si>
  <si>
    <t>Šroubení včetně dodávky materiálu topenářské, přímé, mosazné, DN 40, PN 10, včetně dodávky materiálu</t>
  </si>
  <si>
    <t>722      R00</t>
  </si>
  <si>
    <t>Hzs-nezměřitelné práce a přípomoci při výměně vodovodu : plombování, vypouštění, napouštění stoup.</t>
  </si>
  <si>
    <t>722256R1</t>
  </si>
  <si>
    <t>Seřízení okruhů teplé vody a cirkulace</t>
  </si>
  <si>
    <t>722268615DMT</t>
  </si>
  <si>
    <t>Demontáž a zpětná montáž vodovodní sestavy DN 80</t>
  </si>
  <si>
    <t>426074T</t>
  </si>
  <si>
    <t>Potrubní oddělovač s přírubami do 65°C  PN 16 pitná voda, třídy 2 (EA)</t>
  </si>
  <si>
    <t>BA300-80A</t>
  </si>
  <si>
    <t>18627757</t>
  </si>
  <si>
    <t>998722204R00</t>
  </si>
  <si>
    <t>Přesun hmot pro vnitřní vodovod v objektech výšky do 36 m</t>
  </si>
  <si>
    <t>vodorovně do 50 m</t>
  </si>
  <si>
    <t>722190227R00</t>
  </si>
  <si>
    <t>Přípojka vodovodní z ocelových trubek závitových pozinkovaných běžných 11 353.0 pro pevné připojení , DN 65</t>
  </si>
  <si>
    <t>RTS 18/ I</t>
  </si>
  <si>
    <t>Včetně vyvedení a upevnění výpustek.</t>
  </si>
  <si>
    <t>724211192R00</t>
  </si>
  <si>
    <t>Montáž domovní vodárny bez potrubí a čerp.stanice</t>
  </si>
  <si>
    <t>732339101R00</t>
  </si>
  <si>
    <t>Nádoby expanzní tlakové Montáž nádob expanzních tlakových o obsahu 12 l</t>
  </si>
  <si>
    <t>732339993R00</t>
  </si>
  <si>
    <t>Nádoby expanzní tlakové Zkoušky a revize revize expanzní tlakové nádoby do 500 l</t>
  </si>
  <si>
    <t>42610989.AR</t>
  </si>
  <si>
    <t>čerpadlo oběhové horizontální, mokroběžné; přírubové připojení, el. regulace výkonu,tepel. izolace; použití pro otopné systémy, v potravinářství, v průmyslu; druh čerpané kapaliny topná, pitná voda, voda-glykol 1:1; průtok Q do 4,40 l/s; sací DN 40 mm; výtlač. DN 40 mm; H max 6 m; teplota čerpané kapaliny -20 až 110 °C; stav.délka l = 250 mm; napájecí napětí 230 V; mazání ložisek čerpanou kapalinou</t>
  </si>
  <si>
    <t>4266408299</t>
  </si>
  <si>
    <t>Automatická tlaková stanice (např. Calpeda BS2V 2MXH 1603/A-EMT 2x1,8kW 230V s frekvenčním měničem</t>
  </si>
  <si>
    <t>48466601R</t>
  </si>
  <si>
    <t>nádrž tlaková vertikální s pryžovým vakem, neprůtočná, bez uzavírací a vypouštěcí armatury; pro soustavy TUV; objem 8 l; d nádrže 206 mm; uložení: stojatý; přetlak plynu 4,0 bar; prac. tlak do 10 bar; prac. látka plyn; prac. teplota do 70 °C; připojení G 3/4"; barva modrá</t>
  </si>
  <si>
    <t>998724204R00</t>
  </si>
  <si>
    <t>Přesun hmot pro strojní vybavení v objektech výšky do 36 m</t>
  </si>
  <si>
    <t>722191132R00</t>
  </si>
  <si>
    <t>Hadice flexibilní sanitární, DN 15, délky 400 mm</t>
  </si>
  <si>
    <t>725111910R00</t>
  </si>
  <si>
    <t>Opravy zařízení záchodů nádrží_x000D_
 odmontování splachovací trubky</t>
  </si>
  <si>
    <t>725111911R00</t>
  </si>
  <si>
    <t>Opravy zařízení záchodů nádrží_x000D_
 odmontovaní nádrže</t>
  </si>
  <si>
    <t>725114912R00</t>
  </si>
  <si>
    <t>Opravy zařízení záchodů klozetových mís_x000D_
 zpětná montáž klozetové mísy a sedátka</t>
  </si>
  <si>
    <t>725110811R00</t>
  </si>
  <si>
    <t>Demontáž klozetů splachovacích</t>
  </si>
  <si>
    <t>725119305R00</t>
  </si>
  <si>
    <t>Klozetové mísy montáž  kombinované</t>
  </si>
  <si>
    <t>725210984R00</t>
  </si>
  <si>
    <t>Opravy umyvadel odmontování rohového ventilu G 1/2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</si>
  <si>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</si>
  <si>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</si>
  <si>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</si>
  <si>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</si>
  <si>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7252222Z</t>
  </si>
  <si>
    <t>Silikonování zařizovacích předmětů (WC)</t>
  </si>
  <si>
    <t>55144203R</t>
  </si>
  <si>
    <t>baterie umyvadlová směšovací; nástěnná; rozteč 150 mm; ovládání pákové, s otevíráním odpadu; povrch chrom; kartuše s regulací teploty; l ramínka 250 mm</t>
  </si>
  <si>
    <t>55161647R</t>
  </si>
  <si>
    <t>WC dopojení přímé; plast; L 400 mm</t>
  </si>
  <si>
    <t>551674068R</t>
  </si>
  <si>
    <t>sedátko klozetové s poklopem; plast; antibakteriální; bílé; úchyty ocelové</t>
  </si>
  <si>
    <t>64233510R</t>
  </si>
  <si>
    <t>klozet kombi stojící; h kloz. mísy 400 mm; š nádrže 370 mm; š kloz. mísy 360 mm; hl. 635 mm; splach. hluboké; odpad šikmý; bílý; nádrž boční napouštění; objem splachování 3 nebo 6 l</t>
  </si>
  <si>
    <t>998725204R00</t>
  </si>
  <si>
    <t>Přesun hmot pro zařizovací předměty v objektech výšky do 36 m</t>
  </si>
  <si>
    <t>767885001R00</t>
  </si>
  <si>
    <t>Žlab podpůrný pozinkovaný, pro vedení plastového potrubí, D 20 mm</t>
  </si>
  <si>
    <t>Položky neobsahují montáž objímek a konzol.</t>
  </si>
  <si>
    <t>767885003R00</t>
  </si>
  <si>
    <t>Žlab podpůrný pozinkovaný, pro vedení plastového potrubí, D 32 mm</t>
  </si>
  <si>
    <t>767885005R00</t>
  </si>
  <si>
    <t>Žlab podpůrný pozinkovaný, pro vedení plastového potrubí, D 50 mm</t>
  </si>
  <si>
    <t>767885006R00</t>
  </si>
  <si>
    <t>Žlab podpůrný pozinkovaný, pro vedení plastového potrubí, D 63 mm</t>
  </si>
  <si>
    <t>767885007R00</t>
  </si>
  <si>
    <t>Žlab podpůrný pozinkovaný, pro vedení plastového potrubí, D 75 mm</t>
  </si>
  <si>
    <t>767995102R00</t>
  </si>
  <si>
    <t>Výroba a montáž atypických kovovových doplňků staveb hmotnosti přes 5 do 10 kg</t>
  </si>
  <si>
    <t>722555pb</t>
  </si>
  <si>
    <t>Pevný bod potrubí pro plastové potrubí - sestava pro 1 patro, 1 šachta</t>
  </si>
  <si>
    <t>výrobek kovový</t>
  </si>
  <si>
    <t>55399999R</t>
  </si>
  <si>
    <t>210220321RT1</t>
  </si>
  <si>
    <t>Vedení uzemňovací "Bernard" na potrubí, včetně dodávky svorky a Cu pásku (bez vodiče a připoj. vod.)</t>
  </si>
  <si>
    <t>210800529RT1</t>
  </si>
  <si>
    <t>Vodiče a lana nn a vn H07V-U (CY), 16 mm2, uloženého volně, včetně dodávky vodiče</t>
  </si>
  <si>
    <t>220111746R00</t>
  </si>
  <si>
    <t>Uzemnění na vodovod včetně překlenutí</t>
  </si>
  <si>
    <t>R1</t>
  </si>
  <si>
    <t>El. propojení, nezměřitelné práce</t>
  </si>
  <si>
    <t>byt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</si>
  <si>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</si>
  <si>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</si>
  <si>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</si>
  <si>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VZT.1.1</t>
  </si>
  <si>
    <t>Radiální ventilátor, provedení na omítku, vzduchový výkon 85 m3/h při 120 Pa, zadní vývod 80 mm,, protipožární provedení, časový doběh 2-20 min, spouštění tlačítkem, 230V, 50 Hz, D+M</t>
  </si>
  <si>
    <t>POL3_0</t>
  </si>
  <si>
    <t>VZT.1.2</t>
  </si>
  <si>
    <t>Radiální ventilátor, provedení na omítku, vzduchový výkon 50 m3/h při 120 Pa, zadní vývod 80 mm,, protipožární provedení, časový doběh 2-20 min, spouštění tlačítkem, 230V, 50 Hz, D+M</t>
  </si>
  <si>
    <t>VZT.1.3</t>
  </si>
  <si>
    <t>Kruhové potrubí SPIRO z poz. Plech, D+M- běžné provedení, třída těsnosti A - DN225- včetně, tvarovek</t>
  </si>
  <si>
    <t>bm</t>
  </si>
  <si>
    <t>VZT.1.4</t>
  </si>
  <si>
    <t>Kruhové potrubí SPIRO z poz. Plech, D+M- běžné provedení, třída těsnosti A - DN80- včetně, tvarovek</t>
  </si>
  <si>
    <t>VZT.1.5</t>
  </si>
  <si>
    <t>Ohebná hluktlumící hadice DN 80, D+M</t>
  </si>
  <si>
    <t>VZT.1.6</t>
  </si>
  <si>
    <t>Čtyřhranné potrubí z pozinkovaného plechu - TVAROVKY  do obvodu 1250 mm; skupina I - třída těsnosti, A, tlakový stupeň (1+4) dle DIN 18 379, D+M</t>
  </si>
  <si>
    <t>VZT.1.7</t>
  </si>
  <si>
    <t>Požární klapka DN250 - EI90 s tavnou pojistkou, D+M</t>
  </si>
  <si>
    <t>POL1_1</t>
  </si>
  <si>
    <t>VZT.1.8</t>
  </si>
  <si>
    <t>Požární a tepelná izolace s požární odolností EI 30, rohože AL, Navařovací trny, samolepící Al páska, , D+M</t>
  </si>
  <si>
    <t>VZT.1.9</t>
  </si>
  <si>
    <t>Demontáž stávajího potrubí do DN 250 vč. souvisejích tvarovek a kotvení</t>
  </si>
  <si>
    <t>VZT.1.10</t>
  </si>
  <si>
    <t>Demontáž stávajících ventilátorů vč. mřížek a 4hr potrubí</t>
  </si>
  <si>
    <t>VZT.1.11</t>
  </si>
  <si>
    <t>Odvodů kondenzátu od stoupacích potrubí do kanalizace - dod. ZTI</t>
  </si>
  <si>
    <t>VZT.1.12</t>
  </si>
  <si>
    <t>Interiérové prostupy, zapravení otvorů - dod. stavby</t>
  </si>
  <si>
    <t>VZT.1.13</t>
  </si>
  <si>
    <t>Podřezání dveří - dod. stavby</t>
  </si>
  <si>
    <t>VZT.1.14</t>
  </si>
  <si>
    <t>Silové napájení ventilátoru vč. doběhů- dod. profese ELE</t>
  </si>
  <si>
    <t>VZT.2.1</t>
  </si>
  <si>
    <t>Recirkulační podvěsný odsavač par, uhlíkový filtr, výkon min 150 m3/h, 3 stupně výkonu, LED, osvětlení, 230V, hlučnost max. 63 dB; D+M</t>
  </si>
  <si>
    <t>VZT.2.2</t>
  </si>
  <si>
    <t>Silové napájení digestoří - dod. profese ELE</t>
  </si>
  <si>
    <t>000.1</t>
  </si>
  <si>
    <t>Montážní materiál</t>
  </si>
  <si>
    <t>000.2</t>
  </si>
  <si>
    <t>Těsnící materiál</t>
  </si>
  <si>
    <t>000.3</t>
  </si>
  <si>
    <t>Spojovací materiál</t>
  </si>
  <si>
    <t>000.4</t>
  </si>
  <si>
    <t>Zařízení staveniště</t>
  </si>
  <si>
    <t>000.5</t>
  </si>
  <si>
    <t>Značení vzduchotechnického zařízení a potrubí podle platných ČSN</t>
  </si>
  <si>
    <t>000.6</t>
  </si>
  <si>
    <t>KoordinačnÍ činnost a náklady spojené s koordinácí</t>
  </si>
  <si>
    <t>000.7</t>
  </si>
  <si>
    <t>Zkušební a revizní úkony, zaregulování systému, zaškolení obsluhy</t>
  </si>
  <si>
    <t>000.8</t>
  </si>
  <si>
    <t>Koordinační práce s ostatními profesemi</t>
  </si>
  <si>
    <t>000.9</t>
  </si>
  <si>
    <t>Náklady na dopravu materiálu</t>
  </si>
  <si>
    <t>000.10</t>
  </si>
  <si>
    <t>Vnitrostaveništní doprava (přesuny montováného a demontovaného materiálu po patrech budovy)</t>
  </si>
  <si>
    <t>000.11</t>
  </si>
  <si>
    <t>Předávací a výrobní dokumentace</t>
  </si>
  <si>
    <t>000.12</t>
  </si>
  <si>
    <t>Oprava technického zařízení v bytovém domě Tyršova č.p. 730 v Novém Městě na Moravě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</si>
</sst>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AfXJgSiQYLuhPQMNvnJDwOQbyzfmsXaOU9gtXgLQQVrQO10MdaioGy2gmUXK+5GjG2m9rpZ9RjRGrlETBhO/Q==" saltValue="uvOy/6KLaC1Eu6mPW3pa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/>
      <c r="E2" s="114" t="s">
        <v>1099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SUMIF(F54:F89,A16,I54:I89)+SUMIF(F54:F89,"PSU",I54:I89)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SUMIF(F54:F89,A17,I54:I89)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SUMIF(F54:F89,A18,I54:I89)</f>
        <v>0</v>
      </c>
      <c r="J18" s="85"/>
    </row>
    <row r="19" spans="1:10" ht="23.25" customHeight="1" x14ac:dyDescent="0.2">
      <c r="A19" s="197" t="s">
        <v>130</v>
      </c>
      <c r="B19" s="38" t="s">
        <v>27</v>
      </c>
      <c r="C19" s="62"/>
      <c r="D19" s="63"/>
      <c r="E19" s="83"/>
      <c r="F19" s="84"/>
      <c r="G19" s="83"/>
      <c r="H19" s="84"/>
      <c r="I19" s="83">
        <f>SUMIF(F54:F89,A19,I54:I89)</f>
        <v>0</v>
      </c>
      <c r="J19" s="85"/>
    </row>
    <row r="20" spans="1:10" ht="23.25" customHeight="1" x14ac:dyDescent="0.2">
      <c r="A20" s="197" t="s">
        <v>131</v>
      </c>
      <c r="B20" s="38" t="s">
        <v>28</v>
      </c>
      <c r="C20" s="62"/>
      <c r="D20" s="63"/>
      <c r="E20" s="83"/>
      <c r="F20" s="84"/>
      <c r="G20" s="83"/>
      <c r="H20" s="84"/>
      <c r="I20" s="83">
        <f>SUMIF(F54:F89,A20,I54:I89)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IF(A28&gt;50, ROUNDUP(A27, 0), ROUNDDOWN(A27, 0))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'SO01 D.1.1 Pol'!AE110+'SO01 D.1.1B Pol'!AE73+'SO01 D.1.2 Pol'!AE235+'SO01 D.1.3 Pol'!AE239+'SO01 D1.4 Pol'!AE45</f>
        <v>0</v>
      </c>
      <c r="G39" s="149">
        <f>'SO01 D.1.1 Pol'!AF110+'SO01 D.1.1B Pol'!AF73+'SO01 D.1.2 Pol'!AF235+'SO01 D.1.3 Pol'!AF239+'SO01 D1.4 Pol'!AF45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'SO01 D.1.1 Pol'!AE110+'SO01 D.1.1B Pol'!AE73+'SO01 D.1.2 Pol'!AE235+'SO01 D.1.3 Pol'!AE239+'SO01 D1.4 Pol'!AE45</f>
        <v>0</v>
      </c>
      <c r="G41" s="156">
        <f>'SO01 D.1.1 Pol'!AF110+'SO01 D.1.1B Pol'!AF73+'SO01 D.1.2 Pol'!AF235+'SO01 D.1.3 Pol'!AF239+'SO01 D1.4 Pol'!AF45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'SO01 D.1.1 Pol'!AE110</f>
        <v>0</v>
      </c>
      <c r="G42" s="150">
        <f>'SO01 D.1.1 Pol'!AF110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51</v>
      </c>
      <c r="C43" s="147" t="s">
        <v>52</v>
      </c>
      <c r="D43" s="147"/>
      <c r="E43" s="147"/>
      <c r="F43" s="160">
        <f>'SO01 D.1.1B Pol'!AE73</f>
        <v>0</v>
      </c>
      <c r="G43" s="150">
        <f>'SO01 D.1.1B Pol'!AF73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54</v>
      </c>
      <c r="D44" s="147"/>
      <c r="E44" s="147"/>
      <c r="F44" s="160">
        <f>'SO01 D.1.2 Pol'!AE235</f>
        <v>0</v>
      </c>
      <c r="G44" s="150">
        <f>'SO01 D.1.2 Pol'!AF235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55</v>
      </c>
      <c r="C45" s="147" t="s">
        <v>56</v>
      </c>
      <c r="D45" s="147"/>
      <c r="E45" s="147"/>
      <c r="F45" s="160">
        <f>'SO01 D.1.3 Pol'!AE239</f>
        <v>0</v>
      </c>
      <c r="G45" s="150">
        <f>'SO01 D.1.3 Pol'!AF239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57</v>
      </c>
      <c r="C46" s="147" t="s">
        <v>58</v>
      </c>
      <c r="D46" s="147"/>
      <c r="E46" s="147"/>
      <c r="F46" s="160">
        <f>'SO01 D1.4 Pol'!AE45</f>
        <v>0</v>
      </c>
      <c r="G46" s="150">
        <f>'SO01 D1.4 Pol'!AF45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/>
      <c r="B47" s="161" t="s">
        <v>59</v>
      </c>
      <c r="C47" s="162"/>
      <c r="D47" s="162"/>
      <c r="E47" s="162"/>
      <c r="F47" s="163">
        <f>SUMIF(A39:A46,"=1",F39:F46)</f>
        <v>0</v>
      </c>
      <c r="G47" s="164">
        <f>SUMIF(A39:A46,"=1",G39:G46)</f>
        <v>0</v>
      </c>
      <c r="H47" s="164">
        <f>SUMIF(A39:A46,"=1",H39:H46)</f>
        <v>0</v>
      </c>
      <c r="I47" s="165">
        <f>SUMIF(A39:A46,"=1",I39:I46)</f>
        <v>0</v>
      </c>
      <c r="J47" s="166">
        <f>SUMIF(A39:A46,"=1",J39:J46)</f>
        <v>0</v>
      </c>
    </row>
    <row r="51" spans="1:10" ht="15.75" x14ac:dyDescent="0.25">
      <c r="B51" s="177" t="s">
        <v>61</v>
      </c>
    </row>
    <row r="53" spans="1:10" ht="25.5" customHeight="1" x14ac:dyDescent="0.2">
      <c r="A53" s="179"/>
      <c r="B53" s="182" t="s">
        <v>17</v>
      </c>
      <c r="C53" s="182" t="s">
        <v>5</v>
      </c>
      <c r="D53" s="183"/>
      <c r="E53" s="183"/>
      <c r="F53" s="184" t="s">
        <v>62</v>
      </c>
      <c r="G53" s="184"/>
      <c r="H53" s="184"/>
      <c r="I53" s="184" t="s">
        <v>29</v>
      </c>
      <c r="J53" s="184" t="s">
        <v>0</v>
      </c>
    </row>
    <row r="54" spans="1:10" ht="36.75" customHeight="1" x14ac:dyDescent="0.2">
      <c r="A54" s="180"/>
      <c r="B54" s="185" t="s">
        <v>63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'SO01 D1.4 Pol'!G26</f>
        <v>0</v>
      </c>
      <c r="J54" s="191" t="str">
        <f>IF(I90=0,"",I54/I90*100)</f>
        <v/>
      </c>
    </row>
    <row r="55" spans="1:10" ht="36.75" customHeight="1" x14ac:dyDescent="0.2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'SO01 D.1.1 Pol'!G8</f>
        <v>0</v>
      </c>
      <c r="J55" s="191" t="str">
        <f>IF(I90=0,"",I55/I90*100)</f>
        <v/>
      </c>
    </row>
    <row r="56" spans="1:10" ht="36.75" customHeight="1" x14ac:dyDescent="0.2">
      <c r="A56" s="180"/>
      <c r="B56" s="185" t="s">
        <v>67</v>
      </c>
      <c r="C56" s="186" t="s">
        <v>68</v>
      </c>
      <c r="D56" s="187"/>
      <c r="E56" s="187"/>
      <c r="F56" s="193" t="s">
        <v>24</v>
      </c>
      <c r="G56" s="194"/>
      <c r="H56" s="194"/>
      <c r="I56" s="194">
        <f>'SO01 D.1.1 Pol'!G26</f>
        <v>0</v>
      </c>
      <c r="J56" s="191" t="str">
        <f>IF(I90=0,"",I56/I90*100)</f>
        <v/>
      </c>
    </row>
    <row r="57" spans="1:10" ht="36.75" customHeight="1" x14ac:dyDescent="0.2">
      <c r="A57" s="180"/>
      <c r="B57" s="185" t="s">
        <v>69</v>
      </c>
      <c r="C57" s="186" t="s">
        <v>70</v>
      </c>
      <c r="D57" s="187"/>
      <c r="E57" s="187"/>
      <c r="F57" s="193" t="s">
        <v>24</v>
      </c>
      <c r="G57" s="194"/>
      <c r="H57" s="194"/>
      <c r="I57" s="194">
        <f>'SO01 D.1.1 Pol'!G35</f>
        <v>0</v>
      </c>
      <c r="J57" s="191" t="str">
        <f>IF(I90=0,"",I57/I90*100)</f>
        <v/>
      </c>
    </row>
    <row r="58" spans="1:10" ht="36.75" customHeight="1" x14ac:dyDescent="0.2">
      <c r="A58" s="180"/>
      <c r="B58" s="185" t="s">
        <v>71</v>
      </c>
      <c r="C58" s="186" t="s">
        <v>72</v>
      </c>
      <c r="D58" s="187"/>
      <c r="E58" s="187"/>
      <c r="F58" s="193" t="s">
        <v>24</v>
      </c>
      <c r="G58" s="194"/>
      <c r="H58" s="194"/>
      <c r="I58" s="194">
        <f>'SO01 D.1.1 Pol'!G48</f>
        <v>0</v>
      </c>
      <c r="J58" s="191" t="str">
        <f>IF(I90=0,"",I58/I90*100)</f>
        <v/>
      </c>
    </row>
    <row r="59" spans="1:10" ht="36.75" customHeight="1" x14ac:dyDescent="0.2">
      <c r="A59" s="180"/>
      <c r="B59" s="185" t="s">
        <v>73</v>
      </c>
      <c r="C59" s="186" t="s">
        <v>74</v>
      </c>
      <c r="D59" s="187"/>
      <c r="E59" s="187"/>
      <c r="F59" s="193" t="s">
        <v>24</v>
      </c>
      <c r="G59" s="194"/>
      <c r="H59" s="194"/>
      <c r="I59" s="194">
        <f>'SO01 D.1.2 Pol'!G8</f>
        <v>0</v>
      </c>
      <c r="J59" s="191" t="str">
        <f>IF(I90=0,"",I59/I90*100)</f>
        <v/>
      </c>
    </row>
    <row r="60" spans="1:10" ht="36.75" customHeight="1" x14ac:dyDescent="0.2">
      <c r="A60" s="180"/>
      <c r="B60" s="185" t="s">
        <v>75</v>
      </c>
      <c r="C60" s="186" t="s">
        <v>76</v>
      </c>
      <c r="D60" s="187"/>
      <c r="E60" s="187"/>
      <c r="F60" s="193" t="s">
        <v>24</v>
      </c>
      <c r="G60" s="194"/>
      <c r="H60" s="194"/>
      <c r="I60" s="194">
        <f>'SO01 D.1.1 Pol'!G58+'SO01 D.1.2 Pol'!G33</f>
        <v>0</v>
      </c>
      <c r="J60" s="191" t="str">
        <f>IF(I90=0,"",I60/I90*100)</f>
        <v/>
      </c>
    </row>
    <row r="61" spans="1:10" ht="36.75" customHeight="1" x14ac:dyDescent="0.2">
      <c r="A61" s="180"/>
      <c r="B61" s="185" t="s">
        <v>77</v>
      </c>
      <c r="C61" s="186" t="s">
        <v>78</v>
      </c>
      <c r="D61" s="187"/>
      <c r="E61" s="187"/>
      <c r="F61" s="193" t="s">
        <v>24</v>
      </c>
      <c r="G61" s="194"/>
      <c r="H61" s="194"/>
      <c r="I61" s="194">
        <f>'SO01 D.1.1 Pol'!G75</f>
        <v>0</v>
      </c>
      <c r="J61" s="191" t="str">
        <f>IF(I90=0,"",I61/I90*100)</f>
        <v/>
      </c>
    </row>
    <row r="62" spans="1:10" ht="36.75" customHeight="1" x14ac:dyDescent="0.2">
      <c r="A62" s="180"/>
      <c r="B62" s="185" t="s">
        <v>79</v>
      </c>
      <c r="C62" s="186" t="s">
        <v>80</v>
      </c>
      <c r="D62" s="187"/>
      <c r="E62" s="187"/>
      <c r="F62" s="193" t="s">
        <v>24</v>
      </c>
      <c r="G62" s="194"/>
      <c r="H62" s="194"/>
      <c r="I62" s="194">
        <f>'SO01 D.1.1 Pol'!G77</f>
        <v>0</v>
      </c>
      <c r="J62" s="191" t="str">
        <f>IF(I90=0,"",I62/I90*100)</f>
        <v/>
      </c>
    </row>
    <row r="63" spans="1:10" ht="36.75" customHeight="1" x14ac:dyDescent="0.2">
      <c r="A63" s="180"/>
      <c r="B63" s="185" t="s">
        <v>81</v>
      </c>
      <c r="C63" s="186" t="s">
        <v>82</v>
      </c>
      <c r="D63" s="187"/>
      <c r="E63" s="187"/>
      <c r="F63" s="193" t="s">
        <v>24</v>
      </c>
      <c r="G63" s="194"/>
      <c r="H63" s="194"/>
      <c r="I63" s="194">
        <f>'SO01 D.1.1 Pol'!G80</f>
        <v>0</v>
      </c>
      <c r="J63" s="191" t="str">
        <f>IF(I90=0,"",I63/I90*100)</f>
        <v/>
      </c>
    </row>
    <row r="64" spans="1:10" ht="36.75" customHeight="1" x14ac:dyDescent="0.2">
      <c r="A64" s="180"/>
      <c r="B64" s="185" t="s">
        <v>83</v>
      </c>
      <c r="C64" s="186" t="s">
        <v>84</v>
      </c>
      <c r="D64" s="187"/>
      <c r="E64" s="187"/>
      <c r="F64" s="193" t="s">
        <v>24</v>
      </c>
      <c r="G64" s="194"/>
      <c r="H64" s="194"/>
      <c r="I64" s="194">
        <f>'SO01 D.1.1B Pol'!G37</f>
        <v>0</v>
      </c>
      <c r="J64" s="191" t="str">
        <f>IF(I90=0,"",I64/I90*100)</f>
        <v/>
      </c>
    </row>
    <row r="65" spans="1:10" ht="36.75" customHeight="1" x14ac:dyDescent="0.2">
      <c r="A65" s="180"/>
      <c r="B65" s="185" t="s">
        <v>85</v>
      </c>
      <c r="C65" s="186" t="s">
        <v>86</v>
      </c>
      <c r="D65" s="187"/>
      <c r="E65" s="187"/>
      <c r="F65" s="193" t="s">
        <v>24</v>
      </c>
      <c r="G65" s="194"/>
      <c r="H65" s="194"/>
      <c r="I65" s="194">
        <f>'SO01 D.1.1B Pol'!G22</f>
        <v>0</v>
      </c>
      <c r="J65" s="191" t="str">
        <f>IF(I90=0,"",I65/I90*100)</f>
        <v/>
      </c>
    </row>
    <row r="66" spans="1:10" ht="36.75" customHeight="1" x14ac:dyDescent="0.2">
      <c r="A66" s="180"/>
      <c r="B66" s="185" t="s">
        <v>87</v>
      </c>
      <c r="C66" s="186" t="s">
        <v>88</v>
      </c>
      <c r="D66" s="187"/>
      <c r="E66" s="187"/>
      <c r="F66" s="193" t="s">
        <v>24</v>
      </c>
      <c r="G66" s="194"/>
      <c r="H66" s="194"/>
      <c r="I66" s="194">
        <f>'SO01 D1.4 Pol'!G8+'SO01 D1.4 Pol'!G39</f>
        <v>0</v>
      </c>
      <c r="J66" s="191" t="str">
        <f>IF(I90=0,"",I66/I90*100)</f>
        <v/>
      </c>
    </row>
    <row r="67" spans="1:10" ht="36.75" customHeight="1" x14ac:dyDescent="0.2">
      <c r="A67" s="180"/>
      <c r="B67" s="185" t="s">
        <v>89</v>
      </c>
      <c r="C67" s="186" t="s">
        <v>90</v>
      </c>
      <c r="D67" s="187"/>
      <c r="E67" s="187"/>
      <c r="F67" s="193" t="s">
        <v>24</v>
      </c>
      <c r="G67" s="194"/>
      <c r="H67" s="194"/>
      <c r="I67" s="194">
        <f>'SO01 D1.4 Pol'!G23</f>
        <v>0</v>
      </c>
      <c r="J67" s="191" t="str">
        <f>IF(I90=0,"",I67/I90*100)</f>
        <v/>
      </c>
    </row>
    <row r="68" spans="1:10" ht="36.75" customHeight="1" x14ac:dyDescent="0.2">
      <c r="A68" s="180"/>
      <c r="B68" s="185" t="s">
        <v>91</v>
      </c>
      <c r="C68" s="186" t="s">
        <v>92</v>
      </c>
      <c r="D68" s="187"/>
      <c r="E68" s="187"/>
      <c r="F68" s="193" t="s">
        <v>25</v>
      </c>
      <c r="G68" s="194"/>
      <c r="H68" s="194"/>
      <c r="I68" s="194">
        <f>'SO01 D.1.2 Pol'!G68</f>
        <v>0</v>
      </c>
      <c r="J68" s="191" t="str">
        <f>IF(I90=0,"",I68/I90*100)</f>
        <v/>
      </c>
    </row>
    <row r="69" spans="1:10" ht="36.75" customHeight="1" x14ac:dyDescent="0.2">
      <c r="A69" s="180"/>
      <c r="B69" s="185" t="s">
        <v>73</v>
      </c>
      <c r="C69" s="186" t="s">
        <v>74</v>
      </c>
      <c r="D69" s="187"/>
      <c r="E69" s="187"/>
      <c r="F69" s="193" t="s">
        <v>25</v>
      </c>
      <c r="G69" s="194"/>
      <c r="H69" s="194"/>
      <c r="I69" s="194">
        <f>'SO01 D.1.3 Pol'!G8</f>
        <v>0</v>
      </c>
      <c r="J69" s="191" t="str">
        <f>IF(I90=0,"",I69/I90*100)</f>
        <v/>
      </c>
    </row>
    <row r="70" spans="1:10" ht="36.75" customHeight="1" x14ac:dyDescent="0.2">
      <c r="A70" s="180"/>
      <c r="B70" s="185" t="s">
        <v>93</v>
      </c>
      <c r="C70" s="186" t="s">
        <v>94</v>
      </c>
      <c r="D70" s="187"/>
      <c r="E70" s="187"/>
      <c r="F70" s="193" t="s">
        <v>25</v>
      </c>
      <c r="G70" s="194"/>
      <c r="H70" s="194"/>
      <c r="I70" s="194">
        <f>'SO01 D.1.1 Pol'!G83</f>
        <v>0</v>
      </c>
      <c r="J70" s="191" t="str">
        <f>IF(I90=0,"",I70/I90*100)</f>
        <v/>
      </c>
    </row>
    <row r="71" spans="1:10" ht="36.75" customHeight="1" x14ac:dyDescent="0.2">
      <c r="A71" s="180"/>
      <c r="B71" s="185" t="s">
        <v>95</v>
      </c>
      <c r="C71" s="186" t="s">
        <v>96</v>
      </c>
      <c r="D71" s="187"/>
      <c r="E71" s="187"/>
      <c r="F71" s="193" t="s">
        <v>25</v>
      </c>
      <c r="G71" s="194"/>
      <c r="H71" s="194"/>
      <c r="I71" s="194">
        <f>'SO01 D.1.2 Pol'!G77+'SO01 D.1.3 Pol'!G26</f>
        <v>0</v>
      </c>
      <c r="J71" s="191" t="str">
        <f>IF(I90=0,"",I71/I90*100)</f>
        <v/>
      </c>
    </row>
    <row r="72" spans="1:10" ht="36.75" customHeight="1" x14ac:dyDescent="0.2">
      <c r="A72" s="180"/>
      <c r="B72" s="185" t="s">
        <v>97</v>
      </c>
      <c r="C72" s="186" t="s">
        <v>98</v>
      </c>
      <c r="D72" s="187"/>
      <c r="E72" s="187"/>
      <c r="F72" s="193" t="s">
        <v>25</v>
      </c>
      <c r="G72" s="194"/>
      <c r="H72" s="194"/>
      <c r="I72" s="194">
        <f>'SO01 D.1.3 Pol'!G53</f>
        <v>0</v>
      </c>
      <c r="J72" s="191" t="str">
        <f>IF(I90=0,"",I72/I90*100)</f>
        <v/>
      </c>
    </row>
    <row r="73" spans="1:10" ht="36.75" customHeight="1" x14ac:dyDescent="0.2">
      <c r="A73" s="180"/>
      <c r="B73" s="185" t="s">
        <v>99</v>
      </c>
      <c r="C73" s="186" t="s">
        <v>100</v>
      </c>
      <c r="D73" s="187"/>
      <c r="E73" s="187"/>
      <c r="F73" s="193" t="s">
        <v>25</v>
      </c>
      <c r="G73" s="194"/>
      <c r="H73" s="194"/>
      <c r="I73" s="194">
        <f>'SO01 D.1.3 Pol'!G62</f>
        <v>0</v>
      </c>
      <c r="J73" s="191" t="str">
        <f>IF(I90=0,"",I73/I90*100)</f>
        <v/>
      </c>
    </row>
    <row r="74" spans="1:10" ht="36.75" customHeight="1" x14ac:dyDescent="0.2">
      <c r="A74" s="180"/>
      <c r="B74" s="185" t="s">
        <v>101</v>
      </c>
      <c r="C74" s="186" t="s">
        <v>102</v>
      </c>
      <c r="D74" s="187"/>
      <c r="E74" s="187"/>
      <c r="F74" s="193" t="s">
        <v>25</v>
      </c>
      <c r="G74" s="194"/>
      <c r="H74" s="194"/>
      <c r="I74" s="194">
        <f>'SO01 D.1.3 Pol'!G99</f>
        <v>0</v>
      </c>
      <c r="J74" s="191" t="str">
        <f>IF(I90=0,"",I74/I90*100)</f>
        <v/>
      </c>
    </row>
    <row r="75" spans="1:10" ht="36.75" customHeight="1" x14ac:dyDescent="0.2">
      <c r="A75" s="180"/>
      <c r="B75" s="185" t="s">
        <v>103</v>
      </c>
      <c r="C75" s="186" t="s">
        <v>104</v>
      </c>
      <c r="D75" s="187"/>
      <c r="E75" s="187"/>
      <c r="F75" s="193" t="s">
        <v>25</v>
      </c>
      <c r="G75" s="194"/>
      <c r="H75" s="194"/>
      <c r="I75" s="194">
        <f>'SO01 D.1.3 Pol'!G179</f>
        <v>0</v>
      </c>
      <c r="J75" s="191" t="str">
        <f>IF(I90=0,"",I75/I90*100)</f>
        <v/>
      </c>
    </row>
    <row r="76" spans="1:10" ht="36.75" customHeight="1" x14ac:dyDescent="0.2">
      <c r="A76" s="180"/>
      <c r="B76" s="185" t="s">
        <v>105</v>
      </c>
      <c r="C76" s="186" t="s">
        <v>106</v>
      </c>
      <c r="D76" s="187"/>
      <c r="E76" s="187"/>
      <c r="F76" s="193" t="s">
        <v>25</v>
      </c>
      <c r="G76" s="194"/>
      <c r="H76" s="194"/>
      <c r="I76" s="194">
        <f>'SO01 D.1.3 Pol'!G191</f>
        <v>0</v>
      </c>
      <c r="J76" s="191" t="str">
        <f>IF(I90=0,"",I76/I90*100)</f>
        <v/>
      </c>
    </row>
    <row r="77" spans="1:10" ht="36.75" customHeight="1" x14ac:dyDescent="0.2">
      <c r="A77" s="180"/>
      <c r="B77" s="185" t="s">
        <v>107</v>
      </c>
      <c r="C77" s="186" t="s">
        <v>108</v>
      </c>
      <c r="D77" s="187"/>
      <c r="E77" s="187"/>
      <c r="F77" s="193" t="s">
        <v>25</v>
      </c>
      <c r="G77" s="194"/>
      <c r="H77" s="194"/>
      <c r="I77" s="194">
        <f>'SO01 D.1.2 Pol'!G95</f>
        <v>0</v>
      </c>
      <c r="J77" s="191" t="str">
        <f>IF(I90=0,"",I77/I90*100)</f>
        <v/>
      </c>
    </row>
    <row r="78" spans="1:10" ht="36.75" customHeight="1" x14ac:dyDescent="0.2">
      <c r="A78" s="180"/>
      <c r="B78" s="185" t="s">
        <v>109</v>
      </c>
      <c r="C78" s="186" t="s">
        <v>110</v>
      </c>
      <c r="D78" s="187"/>
      <c r="E78" s="187"/>
      <c r="F78" s="193" t="s">
        <v>25</v>
      </c>
      <c r="G78" s="194"/>
      <c r="H78" s="194"/>
      <c r="I78" s="194">
        <f>'SO01 D.1.2 Pol'!G102</f>
        <v>0</v>
      </c>
      <c r="J78" s="191" t="str">
        <f>IF(I90=0,"",I78/I90*100)</f>
        <v/>
      </c>
    </row>
    <row r="79" spans="1:10" ht="36.75" customHeight="1" x14ac:dyDescent="0.2">
      <c r="A79" s="180"/>
      <c r="B79" s="185" t="s">
        <v>111</v>
      </c>
      <c r="C79" s="186" t="s">
        <v>112</v>
      </c>
      <c r="D79" s="187"/>
      <c r="E79" s="187"/>
      <c r="F79" s="193" t="s">
        <v>25</v>
      </c>
      <c r="G79" s="194"/>
      <c r="H79" s="194"/>
      <c r="I79" s="194">
        <f>'SO01 D.1.2 Pol'!G158</f>
        <v>0</v>
      </c>
      <c r="J79" s="191" t="str">
        <f>IF(I90=0,"",I79/I90*100)</f>
        <v/>
      </c>
    </row>
    <row r="80" spans="1:10" ht="36.75" customHeight="1" x14ac:dyDescent="0.2">
      <c r="A80" s="180"/>
      <c r="B80" s="185" t="s">
        <v>113</v>
      </c>
      <c r="C80" s="186" t="s">
        <v>114</v>
      </c>
      <c r="D80" s="187"/>
      <c r="E80" s="187"/>
      <c r="F80" s="193" t="s">
        <v>25</v>
      </c>
      <c r="G80" s="194"/>
      <c r="H80" s="194"/>
      <c r="I80" s="194">
        <f>'SO01 D.1.2 Pol'!G200</f>
        <v>0</v>
      </c>
      <c r="J80" s="191" t="str">
        <f>IF(I90=0,"",I80/I90*100)</f>
        <v/>
      </c>
    </row>
    <row r="81" spans="1:10" ht="36.75" customHeight="1" x14ac:dyDescent="0.2">
      <c r="A81" s="180"/>
      <c r="B81" s="185" t="s">
        <v>115</v>
      </c>
      <c r="C81" s="186" t="s">
        <v>116</v>
      </c>
      <c r="D81" s="187"/>
      <c r="E81" s="187"/>
      <c r="F81" s="193" t="s">
        <v>25</v>
      </c>
      <c r="G81" s="194"/>
      <c r="H81" s="194"/>
      <c r="I81" s="194">
        <f>'SO01 D.1.2 Pol'!G219+'SO01 D.1.3 Pol'!G208</f>
        <v>0</v>
      </c>
      <c r="J81" s="191" t="str">
        <f>IF(I90=0,"",I81/I90*100)</f>
        <v/>
      </c>
    </row>
    <row r="82" spans="1:10" ht="36.75" customHeight="1" x14ac:dyDescent="0.2">
      <c r="A82" s="180"/>
      <c r="B82" s="185" t="s">
        <v>117</v>
      </c>
      <c r="C82" s="186" t="s">
        <v>118</v>
      </c>
      <c r="D82" s="187"/>
      <c r="E82" s="187"/>
      <c r="F82" s="193" t="s">
        <v>25</v>
      </c>
      <c r="G82" s="194"/>
      <c r="H82" s="194"/>
      <c r="I82" s="194">
        <f>'SO01 D.1.2 Pol'!G224</f>
        <v>0</v>
      </c>
      <c r="J82" s="191" t="str">
        <f>IF(I90=0,"",I82/I90*100)</f>
        <v/>
      </c>
    </row>
    <row r="83" spans="1:10" ht="36.75" customHeight="1" x14ac:dyDescent="0.2">
      <c r="A83" s="180"/>
      <c r="B83" s="185" t="s">
        <v>119</v>
      </c>
      <c r="C83" s="186" t="s">
        <v>120</v>
      </c>
      <c r="D83" s="187"/>
      <c r="E83" s="187"/>
      <c r="F83" s="193" t="s">
        <v>25</v>
      </c>
      <c r="G83" s="194"/>
      <c r="H83" s="194"/>
      <c r="I83" s="194">
        <f>'SO01 D.1.1 Pol'!G89</f>
        <v>0</v>
      </c>
      <c r="J83" s="191" t="str">
        <f>IF(I90=0,"",I83/I90*100)</f>
        <v/>
      </c>
    </row>
    <row r="84" spans="1:10" ht="36.75" customHeight="1" x14ac:dyDescent="0.2">
      <c r="A84" s="180"/>
      <c r="B84" s="185" t="s">
        <v>121</v>
      </c>
      <c r="C84" s="186" t="s">
        <v>122</v>
      </c>
      <c r="D84" s="187"/>
      <c r="E84" s="187"/>
      <c r="F84" s="193" t="s">
        <v>26</v>
      </c>
      <c r="G84" s="194"/>
      <c r="H84" s="194"/>
      <c r="I84" s="194">
        <f>'SO01 D.1.3 Pol'!G226</f>
        <v>0</v>
      </c>
      <c r="J84" s="191" t="str">
        <f>IF(I90=0,"",I84/I90*100)</f>
        <v/>
      </c>
    </row>
    <row r="85" spans="1:10" ht="36.75" customHeight="1" x14ac:dyDescent="0.2">
      <c r="A85" s="180"/>
      <c r="B85" s="185" t="s">
        <v>123</v>
      </c>
      <c r="C85" s="186" t="s">
        <v>124</v>
      </c>
      <c r="D85" s="187"/>
      <c r="E85" s="187"/>
      <c r="F85" s="193" t="s">
        <v>26</v>
      </c>
      <c r="G85" s="194"/>
      <c r="H85" s="194"/>
      <c r="I85" s="194">
        <f>'SO01 D.1.1B Pol'!G8</f>
        <v>0</v>
      </c>
      <c r="J85" s="191" t="str">
        <f>IF(I90=0,"",I85/I90*100)</f>
        <v/>
      </c>
    </row>
    <row r="86" spans="1:10" ht="36.75" customHeight="1" x14ac:dyDescent="0.2">
      <c r="A86" s="180"/>
      <c r="B86" s="185" t="s">
        <v>125</v>
      </c>
      <c r="C86" s="186" t="s">
        <v>126</v>
      </c>
      <c r="D86" s="187"/>
      <c r="E86" s="187"/>
      <c r="F86" s="193" t="s">
        <v>26</v>
      </c>
      <c r="G86" s="194"/>
      <c r="H86" s="194"/>
      <c r="I86" s="194">
        <f>'SO01 D.1.1B Pol'!G49</f>
        <v>0</v>
      </c>
      <c r="J86" s="191" t="str">
        <f>IF(I90=0,"",I86/I90*100)</f>
        <v/>
      </c>
    </row>
    <row r="87" spans="1:10" ht="36.75" customHeight="1" x14ac:dyDescent="0.2">
      <c r="A87" s="180"/>
      <c r="B87" s="185" t="s">
        <v>127</v>
      </c>
      <c r="C87" s="186" t="s">
        <v>128</v>
      </c>
      <c r="D87" s="187"/>
      <c r="E87" s="187"/>
      <c r="F87" s="193" t="s">
        <v>129</v>
      </c>
      <c r="G87" s="194"/>
      <c r="H87" s="194"/>
      <c r="I87" s="194">
        <f>'SO01 D.1.1 Pol'!G91</f>
        <v>0</v>
      </c>
      <c r="J87" s="191" t="str">
        <f>IF(I90=0,"",I87/I90*100)</f>
        <v/>
      </c>
    </row>
    <row r="88" spans="1:10" ht="36.75" customHeight="1" x14ac:dyDescent="0.2">
      <c r="A88" s="180"/>
      <c r="B88" s="185" t="s">
        <v>130</v>
      </c>
      <c r="C88" s="186" t="s">
        <v>27</v>
      </c>
      <c r="D88" s="187"/>
      <c r="E88" s="187"/>
      <c r="F88" s="193" t="s">
        <v>130</v>
      </c>
      <c r="G88" s="194"/>
      <c r="H88" s="194"/>
      <c r="I88" s="194">
        <f>'SO01 D.1.1 Pol'!G104+'SO01 D.1.2 Pol'!G229+'SO01 D.1.3 Pol'!G231</f>
        <v>0</v>
      </c>
      <c r="J88" s="191" t="str">
        <f>IF(I90=0,"",I88/I90*100)</f>
        <v/>
      </c>
    </row>
    <row r="89" spans="1:10" ht="36.75" customHeight="1" x14ac:dyDescent="0.2">
      <c r="A89" s="180"/>
      <c r="B89" s="185" t="s">
        <v>131</v>
      </c>
      <c r="C89" s="186" t="s">
        <v>28</v>
      </c>
      <c r="D89" s="187"/>
      <c r="E89" s="187"/>
      <c r="F89" s="193" t="s">
        <v>131</v>
      </c>
      <c r="G89" s="194"/>
      <c r="H89" s="194"/>
      <c r="I89" s="194">
        <f>'SO01 D.1.1B Pol'!G34+'SO01 D.1.1B Pol'!G45+'SO01 D.1.1B Pol'!G67</f>
        <v>0</v>
      </c>
      <c r="J89" s="191" t="str">
        <f>IF(I90=0,"",I89/I90*100)</f>
        <v/>
      </c>
    </row>
    <row r="90" spans="1:10" ht="25.5" customHeight="1" x14ac:dyDescent="0.2">
      <c r="A90" s="181"/>
      <c r="B90" s="188" t="s">
        <v>1</v>
      </c>
      <c r="C90" s="189"/>
      <c r="D90" s="190"/>
      <c r="E90" s="190"/>
      <c r="F90" s="195"/>
      <c r="G90" s="196"/>
      <c r="H90" s="196"/>
      <c r="I90" s="196">
        <f>SUM(I54:I89)</f>
        <v>0</v>
      </c>
      <c r="J90" s="192">
        <f>SUM(J54:J89)</f>
        <v>0</v>
      </c>
    </row>
    <row r="91" spans="1:10" x14ac:dyDescent="0.2">
      <c r="F91" s="133"/>
      <c r="G91" s="133"/>
      <c r="H91" s="133"/>
      <c r="I91" s="133"/>
      <c r="J91" s="134"/>
    </row>
    <row r="92" spans="1:10" x14ac:dyDescent="0.2">
      <c r="F92" s="133"/>
      <c r="G92" s="133"/>
      <c r="H92" s="133"/>
      <c r="I92" s="133"/>
      <c r="J92" s="134"/>
    </row>
    <row r="93" spans="1:10" x14ac:dyDescent="0.2">
      <c r="F93" s="133"/>
      <c r="G93" s="133"/>
      <c r="H93" s="133"/>
      <c r="I93" s="133"/>
      <c r="J93" s="134"/>
    </row>
  </sheetData>
  <sheetProtection algorithmName="SHA-512" hashValue="gWRuMByjMJMsg1oQWsjsiZyG3kfVVDuyA+CVOEBvSdG45ZnBWgDoWK0WWsRGSCtICkHVdrYJ2X0jmgTz/MFMbA==" saltValue="6+VjsAVgZTB/6ifutMjyh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4keFW2JBkGCcOPWso/JTbWgQOH2IwWdqKbVk4p7zkELEK1exPeXY6gJrZpi2IE/D/42MVYmUV472AXCANnhUg==" saltValue="nVs942JTti23dYVZ8CbcN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DEC5-6B07-4C12-A80F-502C0609B525}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:G13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132</v>
      </c>
      <c r="B1" s="198"/>
      <c r="C1" s="198"/>
      <c r="D1" s="198"/>
      <c r="E1" s="198"/>
      <c r="F1" s="198"/>
      <c r="G1" s="198"/>
      <c r="AG1" t="s">
        <v>133</v>
      </c>
    </row>
    <row r="2" spans="1:60" ht="24.95" customHeight="1" x14ac:dyDescent="0.2">
      <c r="A2" s="199" t="s">
        <v>7</v>
      </c>
      <c r="B2" s="49"/>
      <c r="C2" s="202" t="s">
        <v>1099</v>
      </c>
      <c r="D2" s="200"/>
      <c r="E2" s="200"/>
      <c r="F2" s="200"/>
      <c r="G2" s="201"/>
      <c r="AG2" t="s">
        <v>134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134</v>
      </c>
      <c r="AG3" t="s">
        <v>135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136</v>
      </c>
    </row>
    <row r="5" spans="1:60" x14ac:dyDescent="0.2">
      <c r="D5" s="10"/>
    </row>
    <row r="6" spans="1:60" ht="38.25" x14ac:dyDescent="0.2">
      <c r="A6" s="209" t="s">
        <v>137</v>
      </c>
      <c r="B6" s="211" t="s">
        <v>138</v>
      </c>
      <c r="C6" s="211" t="s">
        <v>139</v>
      </c>
      <c r="D6" s="210" t="s">
        <v>140</v>
      </c>
      <c r="E6" s="209" t="s">
        <v>141</v>
      </c>
      <c r="F6" s="208" t="s">
        <v>142</v>
      </c>
      <c r="G6" s="209" t="s">
        <v>29</v>
      </c>
      <c r="H6" s="212" t="s">
        <v>30</v>
      </c>
      <c r="I6" s="212" t="s">
        <v>143</v>
      </c>
      <c r="J6" s="212" t="s">
        <v>31</v>
      </c>
      <c r="K6" s="212" t="s">
        <v>144</v>
      </c>
      <c r="L6" s="212" t="s">
        <v>145</v>
      </c>
      <c r="M6" s="212" t="s">
        <v>146</v>
      </c>
      <c r="N6" s="212" t="s">
        <v>147</v>
      </c>
      <c r="O6" s="212" t="s">
        <v>148</v>
      </c>
      <c r="P6" s="212" t="s">
        <v>149</v>
      </c>
      <c r="Q6" s="212" t="s">
        <v>150</v>
      </c>
      <c r="R6" s="212" t="s">
        <v>151</v>
      </c>
      <c r="S6" s="212" t="s">
        <v>152</v>
      </c>
      <c r="T6" s="212" t="s">
        <v>153</v>
      </c>
      <c r="U6" s="212" t="s">
        <v>154</v>
      </c>
      <c r="V6" s="212" t="s">
        <v>155</v>
      </c>
      <c r="W6" s="212" t="s">
        <v>156</v>
      </c>
      <c r="X6" s="212" t="s">
        <v>157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158</v>
      </c>
      <c r="B8" s="227" t="s">
        <v>65</v>
      </c>
      <c r="C8" s="251" t="s">
        <v>66</v>
      </c>
      <c r="D8" s="228"/>
      <c r="E8" s="229"/>
      <c r="F8" s="230"/>
      <c r="G8" s="230">
        <f>SUMIF(AG9:AG25,"&lt;&gt;NOR",G9:G25)</f>
        <v>0</v>
      </c>
      <c r="H8" s="230"/>
      <c r="I8" s="230">
        <f>SUM(I9:I25)</f>
        <v>0</v>
      </c>
      <c r="J8" s="230"/>
      <c r="K8" s="230">
        <f>SUM(K9:K25)</f>
        <v>0</v>
      </c>
      <c r="L8" s="230"/>
      <c r="M8" s="230">
        <f>SUM(M9:M25)</f>
        <v>0</v>
      </c>
      <c r="N8" s="230"/>
      <c r="O8" s="230">
        <f>SUM(O9:O25)</f>
        <v>8.3000000000000007</v>
      </c>
      <c r="P8" s="230"/>
      <c r="Q8" s="230">
        <f>SUM(Q9:Q25)</f>
        <v>0</v>
      </c>
      <c r="R8" s="230"/>
      <c r="S8" s="230"/>
      <c r="T8" s="231"/>
      <c r="U8" s="225"/>
      <c r="V8" s="225">
        <f>SUM(V9:V25)</f>
        <v>252.79</v>
      </c>
      <c r="W8" s="225"/>
      <c r="X8" s="225"/>
      <c r="AG8" t="s">
        <v>159</v>
      </c>
    </row>
    <row r="9" spans="1:60" outlineLevel="1" x14ac:dyDescent="0.2">
      <c r="A9" s="232">
        <v>1</v>
      </c>
      <c r="B9" s="233" t="s">
        <v>160</v>
      </c>
      <c r="C9" s="252" t="s">
        <v>161</v>
      </c>
      <c r="D9" s="234" t="s">
        <v>162</v>
      </c>
      <c r="E9" s="235">
        <v>321.60000000000002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2.0500000000000002E-3</v>
      </c>
      <c r="O9" s="237">
        <f>ROUND(E9*N9,2)</f>
        <v>0.66</v>
      </c>
      <c r="P9" s="237">
        <v>0</v>
      </c>
      <c r="Q9" s="237">
        <f>ROUND(E9*P9,2)</f>
        <v>0</v>
      </c>
      <c r="R9" s="237" t="s">
        <v>163</v>
      </c>
      <c r="S9" s="237" t="s">
        <v>164</v>
      </c>
      <c r="T9" s="238" t="s">
        <v>164</v>
      </c>
      <c r="U9" s="223">
        <v>0.42599999999999999</v>
      </c>
      <c r="V9" s="223">
        <f>ROUND(E9*U9,2)</f>
        <v>137</v>
      </c>
      <c r="W9" s="223"/>
      <c r="X9" s="223" t="s">
        <v>165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3" t="s">
        <v>167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4" t="s">
        <v>169</v>
      </c>
      <c r="D11" s="240"/>
      <c r="E11" s="240"/>
      <c r="F11" s="240"/>
      <c r="G11" s="240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170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171</v>
      </c>
      <c r="C12" s="252" t="s">
        <v>172</v>
      </c>
      <c r="D12" s="234" t="s">
        <v>173</v>
      </c>
      <c r="E12" s="235">
        <v>8.0070000000000002E-2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15</v>
      </c>
      <c r="M12" s="237">
        <f>G12*(1+L12/100)</f>
        <v>0</v>
      </c>
      <c r="N12" s="237">
        <v>1.9539999999999998E-2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163</v>
      </c>
      <c r="S12" s="237" t="s">
        <v>164</v>
      </c>
      <c r="T12" s="238" t="s">
        <v>164</v>
      </c>
      <c r="U12" s="223">
        <v>18.175000000000001</v>
      </c>
      <c r="V12" s="223">
        <f>ROUND(E12*U12,2)</f>
        <v>1.46</v>
      </c>
      <c r="W12" s="223"/>
      <c r="X12" s="223" t="s">
        <v>165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3" t="s">
        <v>174</v>
      </c>
      <c r="D13" s="239"/>
      <c r="E13" s="239"/>
      <c r="F13" s="239"/>
      <c r="G13" s="239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168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32">
        <v>3</v>
      </c>
      <c r="B14" s="233" t="s">
        <v>175</v>
      </c>
      <c r="C14" s="252" t="s">
        <v>176</v>
      </c>
      <c r="D14" s="234" t="s">
        <v>177</v>
      </c>
      <c r="E14" s="235">
        <v>5.7539999999999996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15</v>
      </c>
      <c r="M14" s="237">
        <f>G14*(1+L14/100)</f>
        <v>0</v>
      </c>
      <c r="N14" s="237">
        <v>0.94142999999999999</v>
      </c>
      <c r="O14" s="237">
        <f>ROUND(E14*N14,2)</f>
        <v>5.42</v>
      </c>
      <c r="P14" s="237">
        <v>0</v>
      </c>
      <c r="Q14" s="237">
        <f>ROUND(E14*P14,2)</f>
        <v>0</v>
      </c>
      <c r="R14" s="237" t="s">
        <v>178</v>
      </c>
      <c r="S14" s="237" t="s">
        <v>164</v>
      </c>
      <c r="T14" s="238" t="s">
        <v>164</v>
      </c>
      <c r="U14" s="223">
        <v>2.9721899999999999</v>
      </c>
      <c r="V14" s="223">
        <f>ROUND(E14*U14,2)</f>
        <v>17.100000000000001</v>
      </c>
      <c r="W14" s="223"/>
      <c r="X14" s="223" t="s">
        <v>165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166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3" t="s">
        <v>179</v>
      </c>
      <c r="D15" s="239"/>
      <c r="E15" s="239"/>
      <c r="F15" s="239"/>
      <c r="G15" s="239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32">
        <v>4</v>
      </c>
      <c r="B16" s="233" t="s">
        <v>180</v>
      </c>
      <c r="C16" s="252" t="s">
        <v>181</v>
      </c>
      <c r="D16" s="234" t="s">
        <v>177</v>
      </c>
      <c r="E16" s="235">
        <v>2.5830000000000002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15</v>
      </c>
      <c r="M16" s="237">
        <f>G16*(1+L16/100)</f>
        <v>0</v>
      </c>
      <c r="N16" s="237">
        <v>0.76182000000000005</v>
      </c>
      <c r="O16" s="237">
        <f>ROUND(E16*N16,2)</f>
        <v>1.97</v>
      </c>
      <c r="P16" s="237">
        <v>0</v>
      </c>
      <c r="Q16" s="237">
        <f>ROUND(E16*P16,2)</f>
        <v>0</v>
      </c>
      <c r="R16" s="237" t="s">
        <v>178</v>
      </c>
      <c r="S16" s="237" t="s">
        <v>164</v>
      </c>
      <c r="T16" s="238" t="s">
        <v>164</v>
      </c>
      <c r="U16" s="223">
        <v>3.08188</v>
      </c>
      <c r="V16" s="223">
        <f>ROUND(E16*U16,2)</f>
        <v>7.96</v>
      </c>
      <c r="W16" s="223"/>
      <c r="X16" s="223" t="s">
        <v>165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3" t="s">
        <v>179</v>
      </c>
      <c r="D17" s="239"/>
      <c r="E17" s="239"/>
      <c r="F17" s="239"/>
      <c r="G17" s="239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2">
        <v>5</v>
      </c>
      <c r="B18" s="233" t="s">
        <v>182</v>
      </c>
      <c r="C18" s="252" t="s">
        <v>183</v>
      </c>
      <c r="D18" s="234" t="s">
        <v>184</v>
      </c>
      <c r="E18" s="235">
        <v>59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15</v>
      </c>
      <c r="M18" s="237">
        <f>G18*(1+L18/100)</f>
        <v>0</v>
      </c>
      <c r="N18" s="237">
        <v>2.4000000000000001E-4</v>
      </c>
      <c r="O18" s="237">
        <f>ROUND(E18*N18,2)</f>
        <v>0.01</v>
      </c>
      <c r="P18" s="237">
        <v>0</v>
      </c>
      <c r="Q18" s="237">
        <f>ROUND(E18*P18,2)</f>
        <v>0</v>
      </c>
      <c r="R18" s="237" t="s">
        <v>163</v>
      </c>
      <c r="S18" s="237" t="s">
        <v>164</v>
      </c>
      <c r="T18" s="238" t="s">
        <v>164</v>
      </c>
      <c r="U18" s="223">
        <v>1.04</v>
      </c>
      <c r="V18" s="223">
        <f>ROUND(E18*U18,2)</f>
        <v>61.36</v>
      </c>
      <c r="W18" s="223"/>
      <c r="X18" s="223" t="s">
        <v>165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5" t="s">
        <v>185</v>
      </c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170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2">
        <v>6</v>
      </c>
      <c r="B20" s="243" t="s">
        <v>186</v>
      </c>
      <c r="C20" s="256" t="s">
        <v>187</v>
      </c>
      <c r="D20" s="244" t="s">
        <v>162</v>
      </c>
      <c r="E20" s="245">
        <v>63.6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8.0000000000000007E-5</v>
      </c>
      <c r="O20" s="247">
        <f>ROUND(E20*N20,2)</f>
        <v>0.01</v>
      </c>
      <c r="P20" s="247">
        <v>0</v>
      </c>
      <c r="Q20" s="247">
        <f>ROUND(E20*P20,2)</f>
        <v>0</v>
      </c>
      <c r="R20" s="247" t="s">
        <v>178</v>
      </c>
      <c r="S20" s="247" t="s">
        <v>164</v>
      </c>
      <c r="T20" s="248" t="s">
        <v>164</v>
      </c>
      <c r="U20" s="223">
        <v>0.18</v>
      </c>
      <c r="V20" s="223">
        <f>ROUND(E20*U20,2)</f>
        <v>11.45</v>
      </c>
      <c r="W20" s="223"/>
      <c r="X20" s="223" t="s">
        <v>165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2">
        <v>7</v>
      </c>
      <c r="B21" s="233" t="s">
        <v>188</v>
      </c>
      <c r="C21" s="252" t="s">
        <v>189</v>
      </c>
      <c r="D21" s="234" t="s">
        <v>162</v>
      </c>
      <c r="E21" s="235">
        <v>73.8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15</v>
      </c>
      <c r="M21" s="237">
        <f>G21*(1+L21/100)</f>
        <v>0</v>
      </c>
      <c r="N21" s="237">
        <v>1.0300000000000001E-3</v>
      </c>
      <c r="O21" s="237">
        <f>ROUND(E21*N21,2)</f>
        <v>0.08</v>
      </c>
      <c r="P21" s="237">
        <v>0</v>
      </c>
      <c r="Q21" s="237">
        <f>ROUND(E21*P21,2)</f>
        <v>0</v>
      </c>
      <c r="R21" s="237" t="s">
        <v>163</v>
      </c>
      <c r="S21" s="237" t="s">
        <v>164</v>
      </c>
      <c r="T21" s="238" t="s">
        <v>164</v>
      </c>
      <c r="U21" s="223">
        <v>0.223</v>
      </c>
      <c r="V21" s="223">
        <f>ROUND(E21*U21,2)</f>
        <v>16.46</v>
      </c>
      <c r="W21" s="223"/>
      <c r="X21" s="223" t="s">
        <v>165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3" t="s">
        <v>190</v>
      </c>
      <c r="D22" s="239"/>
      <c r="E22" s="239"/>
      <c r="F22" s="239"/>
      <c r="G22" s="239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4" t="s">
        <v>169</v>
      </c>
      <c r="D23" s="240"/>
      <c r="E23" s="240"/>
      <c r="F23" s="240"/>
      <c r="G23" s="24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170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42">
        <v>8</v>
      </c>
      <c r="B24" s="243" t="s">
        <v>191</v>
      </c>
      <c r="C24" s="256" t="s">
        <v>192</v>
      </c>
      <c r="D24" s="244" t="s">
        <v>173</v>
      </c>
      <c r="E24" s="245">
        <v>8.6480000000000001E-2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7">
        <v>1</v>
      </c>
      <c r="O24" s="247">
        <f>ROUND(E24*N24,2)</f>
        <v>0.09</v>
      </c>
      <c r="P24" s="247">
        <v>0</v>
      </c>
      <c r="Q24" s="247">
        <f>ROUND(E24*P24,2)</f>
        <v>0</v>
      </c>
      <c r="R24" s="247" t="s">
        <v>193</v>
      </c>
      <c r="S24" s="247" t="s">
        <v>164</v>
      </c>
      <c r="T24" s="248" t="s">
        <v>164</v>
      </c>
      <c r="U24" s="223">
        <v>0</v>
      </c>
      <c r="V24" s="223">
        <f>ROUND(E24*U24,2)</f>
        <v>0</v>
      </c>
      <c r="W24" s="223"/>
      <c r="X24" s="223" t="s">
        <v>194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195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9</v>
      </c>
      <c r="B25" s="243" t="s">
        <v>196</v>
      </c>
      <c r="C25" s="256" t="s">
        <v>197</v>
      </c>
      <c r="D25" s="244" t="s">
        <v>184</v>
      </c>
      <c r="E25" s="245">
        <v>59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7">
        <v>1E-3</v>
      </c>
      <c r="O25" s="247">
        <f>ROUND(E25*N25,2)</f>
        <v>0.06</v>
      </c>
      <c r="P25" s="247">
        <v>0</v>
      </c>
      <c r="Q25" s="247">
        <f>ROUND(E25*P25,2)</f>
        <v>0</v>
      </c>
      <c r="R25" s="247"/>
      <c r="S25" s="247" t="s">
        <v>198</v>
      </c>
      <c r="T25" s="248" t="s">
        <v>199</v>
      </c>
      <c r="U25" s="223">
        <v>0</v>
      </c>
      <c r="V25" s="223">
        <f>ROUND(E25*U25,2)</f>
        <v>0</v>
      </c>
      <c r="W25" s="223"/>
      <c r="X25" s="223" t="s">
        <v>194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195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158</v>
      </c>
      <c r="B26" s="227" t="s">
        <v>67</v>
      </c>
      <c r="C26" s="251" t="s">
        <v>68</v>
      </c>
      <c r="D26" s="228"/>
      <c r="E26" s="229"/>
      <c r="F26" s="230"/>
      <c r="G26" s="230">
        <f>SUMIF(AG27:AG34,"&lt;&gt;NOR",G27:G34)</f>
        <v>0</v>
      </c>
      <c r="H26" s="230"/>
      <c r="I26" s="230">
        <f>SUM(I27:I34)</f>
        <v>0</v>
      </c>
      <c r="J26" s="230"/>
      <c r="K26" s="230">
        <f>SUM(K27:K34)</f>
        <v>0</v>
      </c>
      <c r="L26" s="230"/>
      <c r="M26" s="230">
        <f>SUM(M27:M34)</f>
        <v>0</v>
      </c>
      <c r="N26" s="230"/>
      <c r="O26" s="230">
        <f>SUM(O27:O34)</f>
        <v>14.08</v>
      </c>
      <c r="P26" s="230"/>
      <c r="Q26" s="230">
        <f>SUM(Q27:Q34)</f>
        <v>0</v>
      </c>
      <c r="R26" s="230"/>
      <c r="S26" s="230"/>
      <c r="T26" s="231"/>
      <c r="U26" s="225"/>
      <c r="V26" s="225">
        <f>SUM(V27:V34)</f>
        <v>127.18</v>
      </c>
      <c r="W26" s="225"/>
      <c r="X26" s="225"/>
      <c r="AG26" t="s">
        <v>159</v>
      </c>
    </row>
    <row r="27" spans="1:60" ht="22.5" outlineLevel="1" x14ac:dyDescent="0.2">
      <c r="A27" s="232">
        <v>10</v>
      </c>
      <c r="B27" s="233" t="s">
        <v>200</v>
      </c>
      <c r="C27" s="252" t="s">
        <v>201</v>
      </c>
      <c r="D27" s="234" t="s">
        <v>202</v>
      </c>
      <c r="E27" s="235">
        <v>30.6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4.9160000000000002E-2</v>
      </c>
      <c r="O27" s="237">
        <f>ROUND(E27*N27,2)</f>
        <v>1.5</v>
      </c>
      <c r="P27" s="237">
        <v>0</v>
      </c>
      <c r="Q27" s="237">
        <f>ROUND(E27*P27,2)</f>
        <v>0</v>
      </c>
      <c r="R27" s="237" t="s">
        <v>163</v>
      </c>
      <c r="S27" s="237" t="s">
        <v>164</v>
      </c>
      <c r="T27" s="238" t="s">
        <v>164</v>
      </c>
      <c r="U27" s="223">
        <v>0.65</v>
      </c>
      <c r="V27" s="223">
        <f>ROUND(E27*U27,2)</f>
        <v>19.89</v>
      </c>
      <c r="W27" s="223"/>
      <c r="X27" s="223" t="s">
        <v>165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203</v>
      </c>
      <c r="D28" s="239"/>
      <c r="E28" s="239"/>
      <c r="F28" s="239"/>
      <c r="G28" s="239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2">
        <v>11</v>
      </c>
      <c r="B29" s="233" t="s">
        <v>204</v>
      </c>
      <c r="C29" s="252" t="s">
        <v>205</v>
      </c>
      <c r="D29" s="234" t="s">
        <v>202</v>
      </c>
      <c r="E29" s="235">
        <v>30.6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163</v>
      </c>
      <c r="S29" s="237" t="s">
        <v>164</v>
      </c>
      <c r="T29" s="238" t="s">
        <v>164</v>
      </c>
      <c r="U29" s="223">
        <v>0.17299999999999999</v>
      </c>
      <c r="V29" s="223">
        <f>ROUND(E29*U29,2)</f>
        <v>5.29</v>
      </c>
      <c r="W29" s="223"/>
      <c r="X29" s="223" t="s">
        <v>165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203</v>
      </c>
      <c r="D30" s="239"/>
      <c r="E30" s="239"/>
      <c r="F30" s="239"/>
      <c r="G30" s="239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2">
        <v>12</v>
      </c>
      <c r="B31" s="233" t="s">
        <v>206</v>
      </c>
      <c r="C31" s="252" t="s">
        <v>207</v>
      </c>
      <c r="D31" s="234" t="s">
        <v>173</v>
      </c>
      <c r="E31" s="235">
        <v>0.192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1.0554399999999999</v>
      </c>
      <c r="O31" s="237">
        <f>ROUND(E31*N31,2)</f>
        <v>0.2</v>
      </c>
      <c r="P31" s="237">
        <v>0</v>
      </c>
      <c r="Q31" s="237">
        <f>ROUND(E31*P31,2)</f>
        <v>0</v>
      </c>
      <c r="R31" s="237" t="s">
        <v>163</v>
      </c>
      <c r="S31" s="237" t="s">
        <v>164</v>
      </c>
      <c r="T31" s="238" t="s">
        <v>164</v>
      </c>
      <c r="U31" s="223">
        <v>15.211</v>
      </c>
      <c r="V31" s="223">
        <f>ROUND(E31*U31,2)</f>
        <v>2.92</v>
      </c>
      <c r="W31" s="223"/>
      <c r="X31" s="223" t="s">
        <v>165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33.75" outlineLevel="1" x14ac:dyDescent="0.2">
      <c r="A32" s="220"/>
      <c r="B32" s="221"/>
      <c r="C32" s="253" t="s">
        <v>208</v>
      </c>
      <c r="D32" s="239"/>
      <c r="E32" s="239"/>
      <c r="F32" s="239"/>
      <c r="G32" s="239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168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9" t="str">
        <f>C32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2">
        <v>13</v>
      </c>
      <c r="B33" s="233" t="s">
        <v>209</v>
      </c>
      <c r="C33" s="252" t="s">
        <v>210</v>
      </c>
      <c r="D33" s="234" t="s">
        <v>177</v>
      </c>
      <c r="E33" s="235">
        <v>4.59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2.6975199999999999</v>
      </c>
      <c r="O33" s="237">
        <f>ROUND(E33*N33,2)</f>
        <v>12.38</v>
      </c>
      <c r="P33" s="237">
        <v>0</v>
      </c>
      <c r="Q33" s="237">
        <f>ROUND(E33*P33,2)</f>
        <v>0</v>
      </c>
      <c r="R33" s="237" t="s">
        <v>178</v>
      </c>
      <c r="S33" s="237" t="s">
        <v>164</v>
      </c>
      <c r="T33" s="238" t="s">
        <v>164</v>
      </c>
      <c r="U33" s="223">
        <v>21.585999999999999</v>
      </c>
      <c r="V33" s="223">
        <f>ROUND(E33*U33,2)</f>
        <v>99.08</v>
      </c>
      <c r="W33" s="223"/>
      <c r="X33" s="223" t="s">
        <v>165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166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20"/>
      <c r="B34" s="221"/>
      <c r="C34" s="253" t="s">
        <v>211</v>
      </c>
      <c r="D34" s="239"/>
      <c r="E34" s="239"/>
      <c r="F34" s="239"/>
      <c r="G34" s="239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49" t="str">
        <f>C34</f>
        <v>včetně bednění, odbednění a výztuže (s dodáním hmot), z pomocného pracovního lešení o výšce podlahy do 1900 mm a pro zatížení do 1,5 kPa,</v>
      </c>
      <c r="BB34" s="213"/>
      <c r="BC34" s="213"/>
      <c r="BD34" s="213"/>
      <c r="BE34" s="213"/>
      <c r="BF34" s="213"/>
      <c r="BG34" s="213"/>
      <c r="BH34" s="213"/>
    </row>
    <row r="35" spans="1:60" x14ac:dyDescent="0.2">
      <c r="A35" s="226" t="s">
        <v>158</v>
      </c>
      <c r="B35" s="227" t="s">
        <v>69</v>
      </c>
      <c r="C35" s="251" t="s">
        <v>70</v>
      </c>
      <c r="D35" s="228"/>
      <c r="E35" s="229"/>
      <c r="F35" s="230"/>
      <c r="G35" s="230">
        <f>SUMIF(AG36:AG47,"&lt;&gt;NOR",G36:G47)</f>
        <v>0</v>
      </c>
      <c r="H35" s="230"/>
      <c r="I35" s="230">
        <f>SUM(I36:I47)</f>
        <v>0</v>
      </c>
      <c r="J35" s="230"/>
      <c r="K35" s="230">
        <f>SUM(K36:K47)</f>
        <v>0</v>
      </c>
      <c r="L35" s="230"/>
      <c r="M35" s="230">
        <f>SUM(M36:M47)</f>
        <v>0</v>
      </c>
      <c r="N35" s="230"/>
      <c r="O35" s="230">
        <f>SUM(O36:O47)</f>
        <v>3.4899999999999998</v>
      </c>
      <c r="P35" s="230"/>
      <c r="Q35" s="230">
        <f>SUM(Q36:Q47)</f>
        <v>0</v>
      </c>
      <c r="R35" s="230"/>
      <c r="S35" s="230"/>
      <c r="T35" s="231"/>
      <c r="U35" s="225"/>
      <c r="V35" s="225">
        <f>SUM(V36:V47)</f>
        <v>285.15999999999997</v>
      </c>
      <c r="W35" s="225"/>
      <c r="X35" s="225"/>
      <c r="AG35" t="s">
        <v>159</v>
      </c>
    </row>
    <row r="36" spans="1:60" ht="22.5" outlineLevel="1" x14ac:dyDescent="0.2">
      <c r="A36" s="232">
        <v>14</v>
      </c>
      <c r="B36" s="233" t="s">
        <v>212</v>
      </c>
      <c r="C36" s="252" t="s">
        <v>213</v>
      </c>
      <c r="D36" s="234" t="s">
        <v>202</v>
      </c>
      <c r="E36" s="235">
        <v>166.74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3.2000000000000003E-4</v>
      </c>
      <c r="O36" s="237">
        <f>ROUND(E36*N36,2)</f>
        <v>0.05</v>
      </c>
      <c r="P36" s="237">
        <v>0</v>
      </c>
      <c r="Q36" s="237">
        <f>ROUND(E36*P36,2)</f>
        <v>0</v>
      </c>
      <c r="R36" s="237" t="s">
        <v>163</v>
      </c>
      <c r="S36" s="237" t="s">
        <v>164</v>
      </c>
      <c r="T36" s="238" t="s">
        <v>164</v>
      </c>
      <c r="U36" s="223">
        <v>8.8999999999999996E-2</v>
      </c>
      <c r="V36" s="223">
        <f>ROUND(E36*U36,2)</f>
        <v>14.84</v>
      </c>
      <c r="W36" s="223"/>
      <c r="X36" s="223" t="s">
        <v>165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214</v>
      </c>
      <c r="D37" s="239"/>
      <c r="E37" s="239"/>
      <c r="F37" s="239"/>
      <c r="G37" s="239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15</v>
      </c>
      <c r="B38" s="233" t="s">
        <v>215</v>
      </c>
      <c r="C38" s="252" t="s">
        <v>216</v>
      </c>
      <c r="D38" s="234" t="s">
        <v>202</v>
      </c>
      <c r="E38" s="235">
        <v>166.74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4.8999999999999998E-3</v>
      </c>
      <c r="O38" s="237">
        <f>ROUND(E38*N38,2)</f>
        <v>0.82</v>
      </c>
      <c r="P38" s="237">
        <v>0</v>
      </c>
      <c r="Q38" s="237">
        <f>ROUND(E38*P38,2)</f>
        <v>0</v>
      </c>
      <c r="R38" s="237" t="s">
        <v>163</v>
      </c>
      <c r="S38" s="237" t="s">
        <v>164</v>
      </c>
      <c r="T38" s="238" t="s">
        <v>164</v>
      </c>
      <c r="U38" s="223">
        <v>0.25</v>
      </c>
      <c r="V38" s="223">
        <f>ROUND(E38*U38,2)</f>
        <v>41.69</v>
      </c>
      <c r="W38" s="223"/>
      <c r="X38" s="223" t="s">
        <v>165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3" t="s">
        <v>214</v>
      </c>
      <c r="D39" s="239"/>
      <c r="E39" s="239"/>
      <c r="F39" s="239"/>
      <c r="G39" s="239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168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2">
        <v>16</v>
      </c>
      <c r="B40" s="233" t="s">
        <v>217</v>
      </c>
      <c r="C40" s="252" t="s">
        <v>218</v>
      </c>
      <c r="D40" s="234" t="s">
        <v>202</v>
      </c>
      <c r="E40" s="235">
        <v>166.74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15</v>
      </c>
      <c r="M40" s="237">
        <f>G40*(1+L40/100)</f>
        <v>0</v>
      </c>
      <c r="N40" s="237">
        <v>2.9999999999999997E-4</v>
      </c>
      <c r="O40" s="237">
        <f>ROUND(E40*N40,2)</f>
        <v>0.05</v>
      </c>
      <c r="P40" s="237">
        <v>0</v>
      </c>
      <c r="Q40" s="237">
        <f>ROUND(E40*P40,2)</f>
        <v>0</v>
      </c>
      <c r="R40" s="237" t="s">
        <v>163</v>
      </c>
      <c r="S40" s="237" t="s">
        <v>164</v>
      </c>
      <c r="T40" s="238" t="s">
        <v>164</v>
      </c>
      <c r="U40" s="223">
        <v>7.0000000000000007E-2</v>
      </c>
      <c r="V40" s="223">
        <f>ROUND(E40*U40,2)</f>
        <v>11.67</v>
      </c>
      <c r="W40" s="223"/>
      <c r="X40" s="223" t="s">
        <v>165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166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3" t="s">
        <v>214</v>
      </c>
      <c r="D41" s="239"/>
      <c r="E41" s="239"/>
      <c r="F41" s="239"/>
      <c r="G41" s="239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168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2">
        <v>17</v>
      </c>
      <c r="B42" s="233" t="s">
        <v>219</v>
      </c>
      <c r="C42" s="252" t="s">
        <v>220</v>
      </c>
      <c r="D42" s="234" t="s">
        <v>184</v>
      </c>
      <c r="E42" s="235">
        <v>100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3.2000000000000002E-3</v>
      </c>
      <c r="O42" s="237">
        <f>ROUND(E42*N42,2)</f>
        <v>0.32</v>
      </c>
      <c r="P42" s="237">
        <v>0</v>
      </c>
      <c r="Q42" s="237">
        <f>ROUND(E42*P42,2)</f>
        <v>0</v>
      </c>
      <c r="R42" s="237" t="s">
        <v>178</v>
      </c>
      <c r="S42" s="237" t="s">
        <v>164</v>
      </c>
      <c r="T42" s="238" t="s">
        <v>164</v>
      </c>
      <c r="U42" s="223">
        <v>0.22498000000000001</v>
      </c>
      <c r="V42" s="223">
        <f>ROUND(E42*U42,2)</f>
        <v>22.5</v>
      </c>
      <c r="W42" s="223"/>
      <c r="X42" s="223" t="s">
        <v>165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221</v>
      </c>
      <c r="D43" s="239"/>
      <c r="E43" s="239"/>
      <c r="F43" s="239"/>
      <c r="G43" s="239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49" t="str">
        <f>C43</f>
        <v>jakoukoliv maltou, z pomocného pracovního lešení o výšce podlahy do 1900 mm a pro zatížení do 1,5 kPa,</v>
      </c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2">
        <v>18</v>
      </c>
      <c r="B44" s="243" t="s">
        <v>222</v>
      </c>
      <c r="C44" s="256" t="s">
        <v>223</v>
      </c>
      <c r="D44" s="244" t="s">
        <v>162</v>
      </c>
      <c r="E44" s="245">
        <v>689.4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15</v>
      </c>
      <c r="M44" s="247">
        <f>G44*(1+L44/100)</f>
        <v>0</v>
      </c>
      <c r="N44" s="247">
        <v>2.3800000000000002E-3</v>
      </c>
      <c r="O44" s="247">
        <f>ROUND(E44*N44,2)</f>
        <v>1.64</v>
      </c>
      <c r="P44" s="247">
        <v>0</v>
      </c>
      <c r="Q44" s="247">
        <f>ROUND(E44*P44,2)</f>
        <v>0</v>
      </c>
      <c r="R44" s="247" t="s">
        <v>178</v>
      </c>
      <c r="S44" s="247" t="s">
        <v>164</v>
      </c>
      <c r="T44" s="248" t="s">
        <v>164</v>
      </c>
      <c r="U44" s="223">
        <v>0.18232999999999999</v>
      </c>
      <c r="V44" s="223">
        <f>ROUND(E44*U44,2)</f>
        <v>125.7</v>
      </c>
      <c r="W44" s="223"/>
      <c r="X44" s="223" t="s">
        <v>165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2">
        <v>19</v>
      </c>
      <c r="B45" s="243" t="s">
        <v>224</v>
      </c>
      <c r="C45" s="256" t="s">
        <v>225</v>
      </c>
      <c r="D45" s="244" t="s">
        <v>202</v>
      </c>
      <c r="E45" s="245">
        <v>166.74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15</v>
      </c>
      <c r="M45" s="247">
        <f>G45*(1+L45/100)</f>
        <v>0</v>
      </c>
      <c r="N45" s="247">
        <v>3.6099999999999999E-3</v>
      </c>
      <c r="O45" s="247">
        <f>ROUND(E45*N45,2)</f>
        <v>0.6</v>
      </c>
      <c r="P45" s="247">
        <v>0</v>
      </c>
      <c r="Q45" s="247">
        <f>ROUND(E45*P45,2)</f>
        <v>0</v>
      </c>
      <c r="R45" s="247" t="s">
        <v>163</v>
      </c>
      <c r="S45" s="247" t="s">
        <v>164</v>
      </c>
      <c r="T45" s="248" t="s">
        <v>164</v>
      </c>
      <c r="U45" s="223">
        <v>0.36199999999999999</v>
      </c>
      <c r="V45" s="223">
        <f>ROUND(E45*U45,2)</f>
        <v>60.36</v>
      </c>
      <c r="W45" s="223"/>
      <c r="X45" s="223" t="s">
        <v>165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166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2">
        <v>20</v>
      </c>
      <c r="B46" s="233" t="s">
        <v>226</v>
      </c>
      <c r="C46" s="252" t="s">
        <v>227</v>
      </c>
      <c r="D46" s="234" t="s">
        <v>162</v>
      </c>
      <c r="E46" s="235">
        <v>120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1.1E-4</v>
      </c>
      <c r="O46" s="237">
        <f>ROUND(E46*N46,2)</f>
        <v>0.01</v>
      </c>
      <c r="P46" s="237">
        <v>0</v>
      </c>
      <c r="Q46" s="237">
        <f>ROUND(E46*P46,2)</f>
        <v>0</v>
      </c>
      <c r="R46" s="237" t="s">
        <v>228</v>
      </c>
      <c r="S46" s="237" t="s">
        <v>164</v>
      </c>
      <c r="T46" s="238" t="s">
        <v>164</v>
      </c>
      <c r="U46" s="223">
        <v>7.0000000000000007E-2</v>
      </c>
      <c r="V46" s="223">
        <f>ROUND(E46*U46,2)</f>
        <v>8.4</v>
      </c>
      <c r="W46" s="223"/>
      <c r="X46" s="223" t="s">
        <v>165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166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5" t="s">
        <v>229</v>
      </c>
      <c r="D47" s="241"/>
      <c r="E47" s="241"/>
      <c r="F47" s="241"/>
      <c r="G47" s="241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170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6" t="s">
        <v>158</v>
      </c>
      <c r="B48" s="227" t="s">
        <v>71</v>
      </c>
      <c r="C48" s="251" t="s">
        <v>72</v>
      </c>
      <c r="D48" s="228"/>
      <c r="E48" s="229"/>
      <c r="F48" s="230"/>
      <c r="G48" s="230">
        <f>SUMIF(AG49:AG57,"&lt;&gt;NOR",G49:G57)</f>
        <v>0</v>
      </c>
      <c r="H48" s="230"/>
      <c r="I48" s="230">
        <f>SUM(I49:I57)</f>
        <v>0</v>
      </c>
      <c r="J48" s="230"/>
      <c r="K48" s="230">
        <f>SUM(K49:K57)</f>
        <v>0</v>
      </c>
      <c r="L48" s="230"/>
      <c r="M48" s="230">
        <f>SUM(M49:M57)</f>
        <v>0</v>
      </c>
      <c r="N48" s="230"/>
      <c r="O48" s="230">
        <f>SUM(O49:O57)</f>
        <v>2.11</v>
      </c>
      <c r="P48" s="230"/>
      <c r="Q48" s="230">
        <f>SUM(Q49:Q57)</f>
        <v>0</v>
      </c>
      <c r="R48" s="230"/>
      <c r="S48" s="230"/>
      <c r="T48" s="231"/>
      <c r="U48" s="225"/>
      <c r="V48" s="225">
        <f>SUM(V49:V57)</f>
        <v>242.92999999999998</v>
      </c>
      <c r="W48" s="225"/>
      <c r="X48" s="225"/>
      <c r="AG48" t="s">
        <v>159</v>
      </c>
    </row>
    <row r="49" spans="1:60" ht="22.5" outlineLevel="1" x14ac:dyDescent="0.2">
      <c r="A49" s="232">
        <v>21</v>
      </c>
      <c r="B49" s="233" t="s">
        <v>230</v>
      </c>
      <c r="C49" s="252" t="s">
        <v>231</v>
      </c>
      <c r="D49" s="234" t="s">
        <v>202</v>
      </c>
      <c r="E49" s="235">
        <v>206.21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3.0699999999999998E-3</v>
      </c>
      <c r="O49" s="237">
        <f>ROUND(E49*N49,2)</f>
        <v>0.63</v>
      </c>
      <c r="P49" s="237">
        <v>0</v>
      </c>
      <c r="Q49" s="237">
        <f>ROUND(E49*P49,2)</f>
        <v>0</v>
      </c>
      <c r="R49" s="237" t="s">
        <v>163</v>
      </c>
      <c r="S49" s="237" t="s">
        <v>164</v>
      </c>
      <c r="T49" s="238" t="s">
        <v>164</v>
      </c>
      <c r="U49" s="223">
        <v>0.31</v>
      </c>
      <c r="V49" s="223">
        <f>ROUND(E49*U49,2)</f>
        <v>63.93</v>
      </c>
      <c r="W49" s="223"/>
      <c r="X49" s="223" t="s">
        <v>165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166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214</v>
      </c>
      <c r="D50" s="239"/>
      <c r="E50" s="239"/>
      <c r="F50" s="239"/>
      <c r="G50" s="239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4" t="s">
        <v>232</v>
      </c>
      <c r="D51" s="240"/>
      <c r="E51" s="240"/>
      <c r="F51" s="240"/>
      <c r="G51" s="24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170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22</v>
      </c>
      <c r="B52" s="233" t="s">
        <v>233</v>
      </c>
      <c r="C52" s="252" t="s">
        <v>234</v>
      </c>
      <c r="D52" s="234" t="s">
        <v>202</v>
      </c>
      <c r="E52" s="235">
        <v>206.21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15</v>
      </c>
      <c r="M52" s="237">
        <f>G52*(1+L52/100)</f>
        <v>0</v>
      </c>
      <c r="N52" s="237">
        <v>3.2000000000000003E-4</v>
      </c>
      <c r="O52" s="237">
        <f>ROUND(E52*N52,2)</f>
        <v>7.0000000000000007E-2</v>
      </c>
      <c r="P52" s="237">
        <v>0</v>
      </c>
      <c r="Q52" s="237">
        <f>ROUND(E52*P52,2)</f>
        <v>0</v>
      </c>
      <c r="R52" s="237" t="s">
        <v>163</v>
      </c>
      <c r="S52" s="237" t="s">
        <v>164</v>
      </c>
      <c r="T52" s="238" t="s">
        <v>164</v>
      </c>
      <c r="U52" s="223">
        <v>7.0000000000000007E-2</v>
      </c>
      <c r="V52" s="223">
        <f>ROUND(E52*U52,2)</f>
        <v>14.43</v>
      </c>
      <c r="W52" s="223"/>
      <c r="X52" s="223" t="s">
        <v>165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166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3" t="s">
        <v>214</v>
      </c>
      <c r="D53" s="239"/>
      <c r="E53" s="239"/>
      <c r="F53" s="239"/>
      <c r="G53" s="239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168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2">
        <v>23</v>
      </c>
      <c r="B54" s="233" t="s">
        <v>235</v>
      </c>
      <c r="C54" s="252" t="s">
        <v>236</v>
      </c>
      <c r="D54" s="234" t="s">
        <v>202</v>
      </c>
      <c r="E54" s="235">
        <v>206.21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163</v>
      </c>
      <c r="S54" s="237" t="s">
        <v>164</v>
      </c>
      <c r="T54" s="238" t="s">
        <v>164</v>
      </c>
      <c r="U54" s="223">
        <v>0.30509999999999998</v>
      </c>
      <c r="V54" s="223">
        <f>ROUND(E54*U54,2)</f>
        <v>62.91</v>
      </c>
      <c r="W54" s="223"/>
      <c r="X54" s="223" t="s">
        <v>165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166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20"/>
      <c r="B55" s="221"/>
      <c r="C55" s="255" t="s">
        <v>237</v>
      </c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170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9" t="str">
        <f>C55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stěrky.</v>
      </c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4" t="s">
        <v>238</v>
      </c>
      <c r="D56" s="240"/>
      <c r="E56" s="240"/>
      <c r="F56" s="240"/>
      <c r="G56" s="240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170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2">
        <v>24</v>
      </c>
      <c r="B57" s="243" t="s">
        <v>239</v>
      </c>
      <c r="C57" s="256" t="s">
        <v>240</v>
      </c>
      <c r="D57" s="244" t="s">
        <v>202</v>
      </c>
      <c r="E57" s="245">
        <v>206.21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7">
        <v>6.8599999999999998E-3</v>
      </c>
      <c r="O57" s="247">
        <f>ROUND(E57*N57,2)</f>
        <v>1.41</v>
      </c>
      <c r="P57" s="247">
        <v>0</v>
      </c>
      <c r="Q57" s="247">
        <f>ROUND(E57*P57,2)</f>
        <v>0</v>
      </c>
      <c r="R57" s="247"/>
      <c r="S57" s="247" t="s">
        <v>198</v>
      </c>
      <c r="T57" s="248" t="s">
        <v>241</v>
      </c>
      <c r="U57" s="223">
        <v>0.49299999999999999</v>
      </c>
      <c r="V57" s="223">
        <f>ROUND(E57*U57,2)</f>
        <v>101.66</v>
      </c>
      <c r="W57" s="223"/>
      <c r="X57" s="223" t="s">
        <v>165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166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6" t="s">
        <v>158</v>
      </c>
      <c r="B58" s="227" t="s">
        <v>75</v>
      </c>
      <c r="C58" s="251" t="s">
        <v>76</v>
      </c>
      <c r="D58" s="228"/>
      <c r="E58" s="229"/>
      <c r="F58" s="230"/>
      <c r="G58" s="230">
        <f>SUMIF(AG59:AG74,"&lt;&gt;NOR",G59:G74)</f>
        <v>0</v>
      </c>
      <c r="H58" s="230"/>
      <c r="I58" s="230">
        <f>SUM(I59:I74)</f>
        <v>0</v>
      </c>
      <c r="J58" s="230"/>
      <c r="K58" s="230">
        <f>SUM(K59:K74)</f>
        <v>0</v>
      </c>
      <c r="L58" s="230"/>
      <c r="M58" s="230">
        <f>SUM(M59:M74)</f>
        <v>0</v>
      </c>
      <c r="N58" s="230"/>
      <c r="O58" s="230">
        <f>SUM(O59:O74)</f>
        <v>0.11</v>
      </c>
      <c r="P58" s="230"/>
      <c r="Q58" s="230">
        <f>SUM(Q59:Q74)</f>
        <v>10.840000000000002</v>
      </c>
      <c r="R58" s="230"/>
      <c r="S58" s="230"/>
      <c r="T58" s="231"/>
      <c r="U58" s="225"/>
      <c r="V58" s="225">
        <f>SUM(V59:V74)</f>
        <v>228.56</v>
      </c>
      <c r="W58" s="225"/>
      <c r="X58" s="225"/>
      <c r="AG58" t="s">
        <v>159</v>
      </c>
    </row>
    <row r="59" spans="1:60" ht="22.5" outlineLevel="1" x14ac:dyDescent="0.2">
      <c r="A59" s="232">
        <v>25</v>
      </c>
      <c r="B59" s="233" t="s">
        <v>242</v>
      </c>
      <c r="C59" s="252" t="s">
        <v>243</v>
      </c>
      <c r="D59" s="234" t="s">
        <v>202</v>
      </c>
      <c r="E59" s="235">
        <v>7.38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15</v>
      </c>
      <c r="M59" s="237">
        <f>G59*(1+L59/100)</f>
        <v>0</v>
      </c>
      <c r="N59" s="237">
        <v>0</v>
      </c>
      <c r="O59" s="237">
        <f>ROUND(E59*N59,2)</f>
        <v>0</v>
      </c>
      <c r="P59" s="237">
        <v>5.5E-2</v>
      </c>
      <c r="Q59" s="237">
        <f>ROUND(E59*P59,2)</f>
        <v>0.41</v>
      </c>
      <c r="R59" s="237" t="s">
        <v>244</v>
      </c>
      <c r="S59" s="237" t="s">
        <v>164</v>
      </c>
      <c r="T59" s="238" t="s">
        <v>164</v>
      </c>
      <c r="U59" s="223">
        <v>0.42499999999999999</v>
      </c>
      <c r="V59" s="223">
        <f>ROUND(E59*U59,2)</f>
        <v>3.14</v>
      </c>
      <c r="W59" s="223"/>
      <c r="X59" s="223" t="s">
        <v>165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166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20"/>
      <c r="B60" s="221"/>
      <c r="C60" s="253" t="s">
        <v>245</v>
      </c>
      <c r="D60" s="239"/>
      <c r="E60" s="239"/>
      <c r="F60" s="239"/>
      <c r="G60" s="239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168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49" t="str">
        <f>C60</f>
        <v>bez odstupu, po hrubém vybourání otvorů v jakémkoliv zdivu cihelném, včetně pomocného lešení o výšce podlahy do 1900 mm a pro zatížení do 1,5 kPa  (150 kg/m2),</v>
      </c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32">
        <v>26</v>
      </c>
      <c r="B61" s="233" t="s">
        <v>246</v>
      </c>
      <c r="C61" s="252" t="s">
        <v>247</v>
      </c>
      <c r="D61" s="234" t="s">
        <v>184</v>
      </c>
      <c r="E61" s="235">
        <v>18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244</v>
      </c>
      <c r="S61" s="237" t="s">
        <v>164</v>
      </c>
      <c r="T61" s="238" t="s">
        <v>164</v>
      </c>
      <c r="U61" s="223">
        <v>0.05</v>
      </c>
      <c r="V61" s="223">
        <f>ROUND(E61*U61,2)</f>
        <v>0.9</v>
      </c>
      <c r="W61" s="223"/>
      <c r="X61" s="223" t="s">
        <v>165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166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248</v>
      </c>
      <c r="D62" s="239"/>
      <c r="E62" s="239"/>
      <c r="F62" s="239"/>
      <c r="G62" s="239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3.75" outlineLevel="1" x14ac:dyDescent="0.2">
      <c r="A63" s="242">
        <v>27</v>
      </c>
      <c r="B63" s="243" t="s">
        <v>249</v>
      </c>
      <c r="C63" s="256" t="s">
        <v>250</v>
      </c>
      <c r="D63" s="244" t="s">
        <v>202</v>
      </c>
      <c r="E63" s="245">
        <v>25.83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7">
        <v>1.17E-3</v>
      </c>
      <c r="O63" s="247">
        <f>ROUND(E63*N63,2)</f>
        <v>0.03</v>
      </c>
      <c r="P63" s="247">
        <v>7.5999999999999998E-2</v>
      </c>
      <c r="Q63" s="247">
        <f>ROUND(E63*P63,2)</f>
        <v>1.96</v>
      </c>
      <c r="R63" s="247" t="s">
        <v>244</v>
      </c>
      <c r="S63" s="247" t="s">
        <v>164</v>
      </c>
      <c r="T63" s="248" t="s">
        <v>164</v>
      </c>
      <c r="U63" s="223">
        <v>0.93899999999999995</v>
      </c>
      <c r="V63" s="223">
        <f>ROUND(E63*U63,2)</f>
        <v>24.25</v>
      </c>
      <c r="W63" s="223"/>
      <c r="X63" s="223" t="s">
        <v>165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166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2">
        <v>28</v>
      </c>
      <c r="B64" s="233" t="s">
        <v>251</v>
      </c>
      <c r="C64" s="252" t="s">
        <v>252</v>
      </c>
      <c r="D64" s="234" t="s">
        <v>184</v>
      </c>
      <c r="E64" s="235">
        <v>60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1.33E-3</v>
      </c>
      <c r="O64" s="237">
        <f>ROUND(E64*N64,2)</f>
        <v>0.08</v>
      </c>
      <c r="P64" s="237">
        <v>5.3999999999999999E-2</v>
      </c>
      <c r="Q64" s="237">
        <f>ROUND(E64*P64,2)</f>
        <v>3.24</v>
      </c>
      <c r="R64" s="237" t="s">
        <v>244</v>
      </c>
      <c r="S64" s="237" t="s">
        <v>164</v>
      </c>
      <c r="T64" s="238" t="s">
        <v>164</v>
      </c>
      <c r="U64" s="223">
        <v>0.43099999999999999</v>
      </c>
      <c r="V64" s="223">
        <f>ROUND(E64*U64,2)</f>
        <v>25.86</v>
      </c>
      <c r="W64" s="223"/>
      <c r="X64" s="223" t="s">
        <v>165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166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253</v>
      </c>
      <c r="D65" s="239"/>
      <c r="E65" s="239"/>
      <c r="F65" s="239"/>
      <c r="G65" s="239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32">
        <v>29</v>
      </c>
      <c r="B66" s="233" t="s">
        <v>254</v>
      </c>
      <c r="C66" s="252" t="s">
        <v>255</v>
      </c>
      <c r="D66" s="234" t="s">
        <v>184</v>
      </c>
      <c r="E66" s="235">
        <v>60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2.1999999999999999E-2</v>
      </c>
      <c r="Q66" s="237">
        <f>ROUND(E66*P66,2)</f>
        <v>1.32</v>
      </c>
      <c r="R66" s="237" t="s">
        <v>244</v>
      </c>
      <c r="S66" s="237" t="s">
        <v>164</v>
      </c>
      <c r="T66" s="238" t="s">
        <v>164</v>
      </c>
      <c r="U66" s="223">
        <v>0.499</v>
      </c>
      <c r="V66" s="223">
        <f>ROUND(E66*U66,2)</f>
        <v>29.94</v>
      </c>
      <c r="W66" s="223"/>
      <c r="X66" s="223" t="s">
        <v>165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166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256</v>
      </c>
      <c r="D67" s="239"/>
      <c r="E67" s="239"/>
      <c r="F67" s="239"/>
      <c r="G67" s="239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168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22.5" outlineLevel="1" x14ac:dyDescent="0.2">
      <c r="A68" s="232">
        <v>30</v>
      </c>
      <c r="B68" s="233" t="s">
        <v>257</v>
      </c>
      <c r="C68" s="252" t="s">
        <v>258</v>
      </c>
      <c r="D68" s="234" t="s">
        <v>202</v>
      </c>
      <c r="E68" s="235">
        <v>23.4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0</v>
      </c>
      <c r="O68" s="237">
        <f>ROUND(E68*N68,2)</f>
        <v>0</v>
      </c>
      <c r="P68" s="237">
        <v>6.8000000000000005E-2</v>
      </c>
      <c r="Q68" s="237">
        <f>ROUND(E68*P68,2)</f>
        <v>1.59</v>
      </c>
      <c r="R68" s="237" t="s">
        <v>244</v>
      </c>
      <c r="S68" s="237" t="s">
        <v>164</v>
      </c>
      <c r="T68" s="238" t="s">
        <v>164</v>
      </c>
      <c r="U68" s="223">
        <v>0.48</v>
      </c>
      <c r="V68" s="223">
        <f>ROUND(E68*U68,2)</f>
        <v>11.23</v>
      </c>
      <c r="W68" s="223"/>
      <c r="X68" s="223" t="s">
        <v>165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166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3" t="s">
        <v>259</v>
      </c>
      <c r="D69" s="239"/>
      <c r="E69" s="239"/>
      <c r="F69" s="239"/>
      <c r="G69" s="239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2">
        <v>31</v>
      </c>
      <c r="B70" s="243" t="s">
        <v>260</v>
      </c>
      <c r="C70" s="256" t="s">
        <v>261</v>
      </c>
      <c r="D70" s="244" t="s">
        <v>184</v>
      </c>
      <c r="E70" s="245">
        <v>60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15</v>
      </c>
      <c r="M70" s="247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7" t="s">
        <v>262</v>
      </c>
      <c r="S70" s="247" t="s">
        <v>164</v>
      </c>
      <c r="T70" s="248" t="s">
        <v>164</v>
      </c>
      <c r="U70" s="223">
        <v>0.34699999999999998</v>
      </c>
      <c r="V70" s="223">
        <f>ROUND(E70*U70,2)</f>
        <v>20.82</v>
      </c>
      <c r="W70" s="223"/>
      <c r="X70" s="223" t="s">
        <v>165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166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32</v>
      </c>
      <c r="B71" s="233" t="s">
        <v>263</v>
      </c>
      <c r="C71" s="252" t="s">
        <v>264</v>
      </c>
      <c r="D71" s="234" t="s">
        <v>202</v>
      </c>
      <c r="E71" s="235">
        <v>136.68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15</v>
      </c>
      <c r="M71" s="237">
        <f>G71*(1+L71/100)</f>
        <v>0</v>
      </c>
      <c r="N71" s="237">
        <v>0</v>
      </c>
      <c r="O71" s="237">
        <f>ROUND(E71*N71,2)</f>
        <v>0</v>
      </c>
      <c r="P71" s="237">
        <v>1.695E-2</v>
      </c>
      <c r="Q71" s="237">
        <f>ROUND(E71*P71,2)</f>
        <v>2.3199999999999998</v>
      </c>
      <c r="R71" s="237" t="s">
        <v>265</v>
      </c>
      <c r="S71" s="237" t="s">
        <v>164</v>
      </c>
      <c r="T71" s="238" t="s">
        <v>164</v>
      </c>
      <c r="U71" s="223">
        <v>0.16400000000000001</v>
      </c>
      <c r="V71" s="223">
        <f>ROUND(E71*U71,2)</f>
        <v>22.42</v>
      </c>
      <c r="W71" s="223"/>
      <c r="X71" s="223" t="s">
        <v>165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166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3" t="s">
        <v>266</v>
      </c>
      <c r="D72" s="239"/>
      <c r="E72" s="239"/>
      <c r="F72" s="239"/>
      <c r="G72" s="239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168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2">
        <v>33</v>
      </c>
      <c r="B73" s="243" t="s">
        <v>267</v>
      </c>
      <c r="C73" s="256" t="s">
        <v>268</v>
      </c>
      <c r="D73" s="244" t="s">
        <v>269</v>
      </c>
      <c r="E73" s="245">
        <v>90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15</v>
      </c>
      <c r="M73" s="247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7"/>
      <c r="S73" s="247" t="s">
        <v>198</v>
      </c>
      <c r="T73" s="248" t="s">
        <v>199</v>
      </c>
      <c r="U73" s="223">
        <v>1</v>
      </c>
      <c r="V73" s="223">
        <f>ROUND(E73*U73,2)</f>
        <v>90</v>
      </c>
      <c r="W73" s="223"/>
      <c r="X73" s="223" t="s">
        <v>165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166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2">
        <v>34</v>
      </c>
      <c r="B74" s="243" t="s">
        <v>270</v>
      </c>
      <c r="C74" s="256" t="s">
        <v>271</v>
      </c>
      <c r="D74" s="244" t="s">
        <v>272</v>
      </c>
      <c r="E74" s="245">
        <v>107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15</v>
      </c>
      <c r="M74" s="247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7"/>
      <c r="S74" s="247" t="s">
        <v>198</v>
      </c>
      <c r="T74" s="248" t="s">
        <v>199</v>
      </c>
      <c r="U74" s="223">
        <v>0</v>
      </c>
      <c r="V74" s="223">
        <f>ROUND(E74*U74,2)</f>
        <v>0</v>
      </c>
      <c r="W74" s="223"/>
      <c r="X74" s="223" t="s">
        <v>165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166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6" t="s">
        <v>158</v>
      </c>
      <c r="B75" s="227" t="s">
        <v>77</v>
      </c>
      <c r="C75" s="251" t="s">
        <v>78</v>
      </c>
      <c r="D75" s="228"/>
      <c r="E75" s="229"/>
      <c r="F75" s="230"/>
      <c r="G75" s="230">
        <f>SUMIF(AG76:AG76,"&lt;&gt;NOR",G76:G76)</f>
        <v>0</v>
      </c>
      <c r="H75" s="230"/>
      <c r="I75" s="230">
        <f>SUM(I76:I76)</f>
        <v>0</v>
      </c>
      <c r="J75" s="230"/>
      <c r="K75" s="230">
        <f>SUM(K76:K76)</f>
        <v>0</v>
      </c>
      <c r="L75" s="230"/>
      <c r="M75" s="230">
        <f>SUM(M76:M76)</f>
        <v>0</v>
      </c>
      <c r="N75" s="230"/>
      <c r="O75" s="230">
        <f>SUM(O76:O76)</f>
        <v>0.39</v>
      </c>
      <c r="P75" s="230"/>
      <c r="Q75" s="230">
        <f>SUM(Q76:Q76)</f>
        <v>0</v>
      </c>
      <c r="R75" s="230"/>
      <c r="S75" s="230"/>
      <c r="T75" s="231"/>
      <c r="U75" s="225"/>
      <c r="V75" s="225">
        <f>SUM(V76:V76)</f>
        <v>57.74</v>
      </c>
      <c r="W75" s="225"/>
      <c r="X75" s="225"/>
      <c r="AG75" t="s">
        <v>159</v>
      </c>
    </row>
    <row r="76" spans="1:60" outlineLevel="1" x14ac:dyDescent="0.2">
      <c r="A76" s="242">
        <v>35</v>
      </c>
      <c r="B76" s="243" t="s">
        <v>273</v>
      </c>
      <c r="C76" s="256" t="s">
        <v>274</v>
      </c>
      <c r="D76" s="244" t="s">
        <v>202</v>
      </c>
      <c r="E76" s="245">
        <v>326.20999999999998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15</v>
      </c>
      <c r="M76" s="247">
        <f>G76*(1+L76/100)</f>
        <v>0</v>
      </c>
      <c r="N76" s="247">
        <v>1.2099999999999999E-3</v>
      </c>
      <c r="O76" s="247">
        <f>ROUND(E76*N76,2)</f>
        <v>0.39</v>
      </c>
      <c r="P76" s="247">
        <v>0</v>
      </c>
      <c r="Q76" s="247">
        <f>ROUND(E76*P76,2)</f>
        <v>0</v>
      </c>
      <c r="R76" s="247" t="s">
        <v>275</v>
      </c>
      <c r="S76" s="247" t="s">
        <v>164</v>
      </c>
      <c r="T76" s="248" t="s">
        <v>164</v>
      </c>
      <c r="U76" s="223">
        <v>0.17699999999999999</v>
      </c>
      <c r="V76" s="223">
        <f>ROUND(E76*U76,2)</f>
        <v>57.74</v>
      </c>
      <c r="W76" s="223"/>
      <c r="X76" s="223" t="s">
        <v>165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166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26" t="s">
        <v>158</v>
      </c>
      <c r="B77" s="227" t="s">
        <v>79</v>
      </c>
      <c r="C77" s="251" t="s">
        <v>80</v>
      </c>
      <c r="D77" s="228"/>
      <c r="E77" s="229"/>
      <c r="F77" s="230"/>
      <c r="G77" s="230">
        <f>SUMIF(AG78:AG79,"&lt;&gt;NOR",G78:G79)</f>
        <v>0</v>
      </c>
      <c r="H77" s="230"/>
      <c r="I77" s="230">
        <f>SUM(I78:I79)</f>
        <v>0</v>
      </c>
      <c r="J77" s="230"/>
      <c r="K77" s="230">
        <f>SUM(K78:K79)</f>
        <v>0</v>
      </c>
      <c r="L77" s="230"/>
      <c r="M77" s="230">
        <f>SUM(M78:M79)</f>
        <v>0</v>
      </c>
      <c r="N77" s="230"/>
      <c r="O77" s="230">
        <f>SUM(O78:O79)</f>
        <v>0.01</v>
      </c>
      <c r="P77" s="230"/>
      <c r="Q77" s="230">
        <f>SUM(Q78:Q79)</f>
        <v>0</v>
      </c>
      <c r="R77" s="230"/>
      <c r="S77" s="230"/>
      <c r="T77" s="231"/>
      <c r="U77" s="225"/>
      <c r="V77" s="225">
        <f>SUM(V78:V79)</f>
        <v>109.09</v>
      </c>
      <c r="W77" s="225"/>
      <c r="X77" s="225"/>
      <c r="AG77" t="s">
        <v>159</v>
      </c>
    </row>
    <row r="78" spans="1:60" ht="56.25" outlineLevel="1" x14ac:dyDescent="0.2">
      <c r="A78" s="242">
        <v>36</v>
      </c>
      <c r="B78" s="243" t="s">
        <v>276</v>
      </c>
      <c r="C78" s="256" t="s">
        <v>277</v>
      </c>
      <c r="D78" s="244" t="s">
        <v>202</v>
      </c>
      <c r="E78" s="245">
        <v>300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15</v>
      </c>
      <c r="M78" s="247">
        <f>G78*(1+L78/100)</f>
        <v>0</v>
      </c>
      <c r="N78" s="247">
        <v>4.0000000000000003E-5</v>
      </c>
      <c r="O78" s="247">
        <f>ROUND(E78*N78,2)</f>
        <v>0.01</v>
      </c>
      <c r="P78" s="247">
        <v>0</v>
      </c>
      <c r="Q78" s="247">
        <f>ROUND(E78*P78,2)</f>
        <v>0</v>
      </c>
      <c r="R78" s="247" t="s">
        <v>163</v>
      </c>
      <c r="S78" s="247" t="s">
        <v>164</v>
      </c>
      <c r="T78" s="248" t="s">
        <v>164</v>
      </c>
      <c r="U78" s="223">
        <v>0.308</v>
      </c>
      <c r="V78" s="223">
        <f>ROUND(E78*U78,2)</f>
        <v>92.4</v>
      </c>
      <c r="W78" s="223"/>
      <c r="X78" s="223" t="s">
        <v>165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166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2">
        <v>37</v>
      </c>
      <c r="B79" s="243" t="s">
        <v>278</v>
      </c>
      <c r="C79" s="256" t="s">
        <v>279</v>
      </c>
      <c r="D79" s="244" t="s">
        <v>202</v>
      </c>
      <c r="E79" s="245">
        <v>1112.42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15</v>
      </c>
      <c r="M79" s="247">
        <f>G79*(1+L79/100)</f>
        <v>0</v>
      </c>
      <c r="N79" s="247">
        <v>0</v>
      </c>
      <c r="O79" s="247">
        <f>ROUND(E79*N79,2)</f>
        <v>0</v>
      </c>
      <c r="P79" s="247">
        <v>0</v>
      </c>
      <c r="Q79" s="247">
        <f>ROUND(E79*P79,2)</f>
        <v>0</v>
      </c>
      <c r="R79" s="247" t="s">
        <v>178</v>
      </c>
      <c r="S79" s="247" t="s">
        <v>164</v>
      </c>
      <c r="T79" s="248" t="s">
        <v>164</v>
      </c>
      <c r="U79" s="223">
        <v>1.4999999999999999E-2</v>
      </c>
      <c r="V79" s="223">
        <f>ROUND(E79*U79,2)</f>
        <v>16.690000000000001</v>
      </c>
      <c r="W79" s="223"/>
      <c r="X79" s="223" t="s">
        <v>165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166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x14ac:dyDescent="0.2">
      <c r="A80" s="226" t="s">
        <v>158</v>
      </c>
      <c r="B80" s="227" t="s">
        <v>81</v>
      </c>
      <c r="C80" s="251" t="s">
        <v>82</v>
      </c>
      <c r="D80" s="228"/>
      <c r="E80" s="229"/>
      <c r="F80" s="230"/>
      <c r="G80" s="230">
        <f>SUMIF(AG81:AG82,"&lt;&gt;NOR",G81:G82)</f>
        <v>0</v>
      </c>
      <c r="H80" s="230"/>
      <c r="I80" s="230">
        <f>SUM(I81:I82)</f>
        <v>0</v>
      </c>
      <c r="J80" s="230"/>
      <c r="K80" s="230">
        <f>SUM(K81:K82)</f>
        <v>0</v>
      </c>
      <c r="L80" s="230"/>
      <c r="M80" s="230">
        <f>SUM(M81:M82)</f>
        <v>0</v>
      </c>
      <c r="N80" s="230"/>
      <c r="O80" s="230">
        <f>SUM(O81:O82)</f>
        <v>0</v>
      </c>
      <c r="P80" s="230"/>
      <c r="Q80" s="230">
        <f>SUM(Q81:Q82)</f>
        <v>0</v>
      </c>
      <c r="R80" s="230"/>
      <c r="S80" s="230"/>
      <c r="T80" s="231"/>
      <c r="U80" s="225"/>
      <c r="V80" s="225">
        <f>SUM(V81:V82)</f>
        <v>85.65</v>
      </c>
      <c r="W80" s="225"/>
      <c r="X80" s="225"/>
      <c r="AG80" t="s">
        <v>159</v>
      </c>
    </row>
    <row r="81" spans="1:60" ht="33.75" outlineLevel="1" x14ac:dyDescent="0.2">
      <c r="A81" s="232">
        <v>38</v>
      </c>
      <c r="B81" s="233" t="s">
        <v>280</v>
      </c>
      <c r="C81" s="252" t="s">
        <v>281</v>
      </c>
      <c r="D81" s="234" t="s">
        <v>173</v>
      </c>
      <c r="E81" s="235">
        <v>28.501609999999999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15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 t="s">
        <v>178</v>
      </c>
      <c r="S81" s="237" t="s">
        <v>164</v>
      </c>
      <c r="T81" s="238" t="s">
        <v>164</v>
      </c>
      <c r="U81" s="223">
        <v>3.0049999999999999</v>
      </c>
      <c r="V81" s="223">
        <f>ROUND(E81*U81,2)</f>
        <v>85.65</v>
      </c>
      <c r="W81" s="223"/>
      <c r="X81" s="223" t="s">
        <v>282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283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3" t="s">
        <v>284</v>
      </c>
      <c r="D82" s="239"/>
      <c r="E82" s="239"/>
      <c r="F82" s="239"/>
      <c r="G82" s="239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168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6" t="s">
        <v>158</v>
      </c>
      <c r="B83" s="227" t="s">
        <v>93</v>
      </c>
      <c r="C83" s="251" t="s">
        <v>94</v>
      </c>
      <c r="D83" s="228"/>
      <c r="E83" s="229"/>
      <c r="F83" s="230"/>
      <c r="G83" s="230">
        <f>SUMIF(AG84:AG88,"&lt;&gt;NOR",G84:G88)</f>
        <v>0</v>
      </c>
      <c r="H83" s="230"/>
      <c r="I83" s="230">
        <f>SUM(I84:I88)</f>
        <v>0</v>
      </c>
      <c r="J83" s="230"/>
      <c r="K83" s="230">
        <f>SUM(K84:K88)</f>
        <v>0</v>
      </c>
      <c r="L83" s="230"/>
      <c r="M83" s="230">
        <f>SUM(M84:M88)</f>
        <v>0</v>
      </c>
      <c r="N83" s="230"/>
      <c r="O83" s="230">
        <f>SUM(O84:O88)</f>
        <v>0.01</v>
      </c>
      <c r="P83" s="230"/>
      <c r="Q83" s="230">
        <f>SUM(Q84:Q88)</f>
        <v>0</v>
      </c>
      <c r="R83" s="230"/>
      <c r="S83" s="230"/>
      <c r="T83" s="231"/>
      <c r="U83" s="225"/>
      <c r="V83" s="225">
        <f>SUM(V84:V88)</f>
        <v>5.75</v>
      </c>
      <c r="W83" s="225"/>
      <c r="X83" s="225"/>
      <c r="AG83" t="s">
        <v>159</v>
      </c>
    </row>
    <row r="84" spans="1:60" outlineLevel="1" x14ac:dyDescent="0.2">
      <c r="A84" s="242">
        <v>39</v>
      </c>
      <c r="B84" s="243" t="s">
        <v>285</v>
      </c>
      <c r="C84" s="256" t="s">
        <v>286</v>
      </c>
      <c r="D84" s="244" t="s">
        <v>184</v>
      </c>
      <c r="E84" s="245">
        <v>3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15</v>
      </c>
      <c r="M84" s="247">
        <f>G84*(1+L84/100)</f>
        <v>0</v>
      </c>
      <c r="N84" s="247">
        <v>4.4200000000000003E-3</v>
      </c>
      <c r="O84" s="247">
        <f>ROUND(E84*N84,2)</f>
        <v>0.01</v>
      </c>
      <c r="P84" s="247">
        <v>0</v>
      </c>
      <c r="Q84" s="247">
        <f>ROUND(E84*P84,2)</f>
        <v>0</v>
      </c>
      <c r="R84" s="247" t="s">
        <v>287</v>
      </c>
      <c r="S84" s="247" t="s">
        <v>164</v>
      </c>
      <c r="T84" s="248" t="s">
        <v>164</v>
      </c>
      <c r="U84" s="223">
        <v>1.84</v>
      </c>
      <c r="V84" s="223">
        <f>ROUND(E84*U84,2)</f>
        <v>5.52</v>
      </c>
      <c r="W84" s="223"/>
      <c r="X84" s="223" t="s">
        <v>165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166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2">
        <v>40</v>
      </c>
      <c r="B85" s="243" t="s">
        <v>288</v>
      </c>
      <c r="C85" s="256" t="s">
        <v>289</v>
      </c>
      <c r="D85" s="244" t="s">
        <v>290</v>
      </c>
      <c r="E85" s="245">
        <v>1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15</v>
      </c>
      <c r="M85" s="247">
        <f>G85*(1+L85/100)</f>
        <v>0</v>
      </c>
      <c r="N85" s="247">
        <v>0</v>
      </c>
      <c r="O85" s="247">
        <f>ROUND(E85*N85,2)</f>
        <v>0</v>
      </c>
      <c r="P85" s="247">
        <v>0</v>
      </c>
      <c r="Q85" s="247">
        <f>ROUND(E85*P85,2)</f>
        <v>0</v>
      </c>
      <c r="R85" s="247"/>
      <c r="S85" s="247" t="s">
        <v>198</v>
      </c>
      <c r="T85" s="248" t="s">
        <v>164</v>
      </c>
      <c r="U85" s="223">
        <v>0.2</v>
      </c>
      <c r="V85" s="223">
        <f>ROUND(E85*U85,2)</f>
        <v>0.2</v>
      </c>
      <c r="W85" s="223"/>
      <c r="X85" s="223" t="s">
        <v>165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166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42">
        <v>41</v>
      </c>
      <c r="B86" s="243" t="s">
        <v>291</v>
      </c>
      <c r="C86" s="256" t="s">
        <v>292</v>
      </c>
      <c r="D86" s="244" t="s">
        <v>184</v>
      </c>
      <c r="E86" s="245">
        <v>3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15</v>
      </c>
      <c r="M86" s="247">
        <f>G86*(1+L86/100)</f>
        <v>0</v>
      </c>
      <c r="N86" s="247">
        <v>1.2999999999999999E-3</v>
      </c>
      <c r="O86" s="247">
        <f>ROUND(E86*N86,2)</f>
        <v>0</v>
      </c>
      <c r="P86" s="247">
        <v>0</v>
      </c>
      <c r="Q86" s="247">
        <f>ROUND(E86*P86,2)</f>
        <v>0</v>
      </c>
      <c r="R86" s="247" t="s">
        <v>193</v>
      </c>
      <c r="S86" s="247" t="s">
        <v>164</v>
      </c>
      <c r="T86" s="248" t="s">
        <v>164</v>
      </c>
      <c r="U86" s="223">
        <v>0</v>
      </c>
      <c r="V86" s="223">
        <f>ROUND(E86*U86,2)</f>
        <v>0</v>
      </c>
      <c r="W86" s="223"/>
      <c r="X86" s="223" t="s">
        <v>194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195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42</v>
      </c>
      <c r="B87" s="233" t="s">
        <v>293</v>
      </c>
      <c r="C87" s="252" t="s">
        <v>294</v>
      </c>
      <c r="D87" s="234" t="s">
        <v>173</v>
      </c>
      <c r="E87" s="235">
        <v>1.7160000000000002E-2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287</v>
      </c>
      <c r="S87" s="237" t="s">
        <v>164</v>
      </c>
      <c r="T87" s="238" t="s">
        <v>164</v>
      </c>
      <c r="U87" s="223">
        <v>1.637</v>
      </c>
      <c r="V87" s="223">
        <f>ROUND(E87*U87,2)</f>
        <v>0.03</v>
      </c>
      <c r="W87" s="223"/>
      <c r="X87" s="223" t="s">
        <v>282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283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295</v>
      </c>
      <c r="D88" s="239"/>
      <c r="E88" s="239"/>
      <c r="F88" s="239"/>
      <c r="G88" s="239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x14ac:dyDescent="0.2">
      <c r="A89" s="226" t="s">
        <v>158</v>
      </c>
      <c r="B89" s="227" t="s">
        <v>119</v>
      </c>
      <c r="C89" s="251" t="s">
        <v>120</v>
      </c>
      <c r="D89" s="228"/>
      <c r="E89" s="229"/>
      <c r="F89" s="230"/>
      <c r="G89" s="230">
        <f>SUMIF(AG90:AG90,"&lt;&gt;NOR",G90:G90)</f>
        <v>0</v>
      </c>
      <c r="H89" s="230"/>
      <c r="I89" s="230">
        <f>SUM(I90:I90)</f>
        <v>0</v>
      </c>
      <c r="J89" s="230"/>
      <c r="K89" s="230">
        <f>SUM(K90:K90)</f>
        <v>0</v>
      </c>
      <c r="L89" s="230"/>
      <c r="M89" s="230">
        <f>SUM(M90:M90)</f>
        <v>0</v>
      </c>
      <c r="N89" s="230"/>
      <c r="O89" s="230">
        <f>SUM(O90:O90)</f>
        <v>0.16</v>
      </c>
      <c r="P89" s="230"/>
      <c r="Q89" s="230">
        <f>SUM(Q90:Q90)</f>
        <v>0</v>
      </c>
      <c r="R89" s="230"/>
      <c r="S89" s="230"/>
      <c r="T89" s="231"/>
      <c r="U89" s="225"/>
      <c r="V89" s="225">
        <f>SUM(V90:V90)</f>
        <v>51.38</v>
      </c>
      <c r="W89" s="225"/>
      <c r="X89" s="225"/>
      <c r="AG89" t="s">
        <v>159</v>
      </c>
    </row>
    <row r="90" spans="1:60" outlineLevel="1" x14ac:dyDescent="0.2">
      <c r="A90" s="242">
        <v>43</v>
      </c>
      <c r="B90" s="243" t="s">
        <v>296</v>
      </c>
      <c r="C90" s="256" t="s">
        <v>297</v>
      </c>
      <c r="D90" s="244" t="s">
        <v>202</v>
      </c>
      <c r="E90" s="245">
        <v>382.31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4.2000000000000002E-4</v>
      </c>
      <c r="O90" s="247">
        <f>ROUND(E90*N90,2)</f>
        <v>0.16</v>
      </c>
      <c r="P90" s="247">
        <v>0</v>
      </c>
      <c r="Q90" s="247">
        <f>ROUND(E90*P90,2)</f>
        <v>0</v>
      </c>
      <c r="R90" s="247" t="s">
        <v>298</v>
      </c>
      <c r="S90" s="247" t="s">
        <v>164</v>
      </c>
      <c r="T90" s="248" t="s">
        <v>164</v>
      </c>
      <c r="U90" s="223">
        <v>0.13439000000000001</v>
      </c>
      <c r="V90" s="223">
        <f>ROUND(E90*U90,2)</f>
        <v>51.38</v>
      </c>
      <c r="W90" s="223"/>
      <c r="X90" s="223" t="s">
        <v>299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300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x14ac:dyDescent="0.2">
      <c r="A91" s="226" t="s">
        <v>158</v>
      </c>
      <c r="B91" s="227" t="s">
        <v>127</v>
      </c>
      <c r="C91" s="251" t="s">
        <v>128</v>
      </c>
      <c r="D91" s="228"/>
      <c r="E91" s="229"/>
      <c r="F91" s="230"/>
      <c r="G91" s="230">
        <f>SUMIF(AG92:AG103,"&lt;&gt;NOR",G92:G103)</f>
        <v>0</v>
      </c>
      <c r="H91" s="230"/>
      <c r="I91" s="230">
        <f>SUM(I92:I103)</f>
        <v>0</v>
      </c>
      <c r="J91" s="230"/>
      <c r="K91" s="230">
        <f>SUM(K92:K103)</f>
        <v>0</v>
      </c>
      <c r="L91" s="230"/>
      <c r="M91" s="230">
        <f>SUM(M92:M103)</f>
        <v>0</v>
      </c>
      <c r="N91" s="230"/>
      <c r="O91" s="230">
        <f>SUM(O92:O103)</f>
        <v>0</v>
      </c>
      <c r="P91" s="230"/>
      <c r="Q91" s="230">
        <f>SUM(Q92:Q103)</f>
        <v>0</v>
      </c>
      <c r="R91" s="230"/>
      <c r="S91" s="230"/>
      <c r="T91" s="231"/>
      <c r="U91" s="225"/>
      <c r="V91" s="225">
        <f>SUM(V92:V103)</f>
        <v>159.16</v>
      </c>
      <c r="W91" s="225"/>
      <c r="X91" s="225"/>
      <c r="AG91" t="s">
        <v>159</v>
      </c>
    </row>
    <row r="92" spans="1:60" ht="22.5" outlineLevel="1" x14ac:dyDescent="0.2">
      <c r="A92" s="242">
        <v>44</v>
      </c>
      <c r="B92" s="243" t="s">
        <v>301</v>
      </c>
      <c r="C92" s="256" t="s">
        <v>302</v>
      </c>
      <c r="D92" s="244" t="s">
        <v>173</v>
      </c>
      <c r="E92" s="245">
        <v>1.8060799999999999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15</v>
      </c>
      <c r="M92" s="247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7" t="s">
        <v>244</v>
      </c>
      <c r="S92" s="247" t="s">
        <v>164</v>
      </c>
      <c r="T92" s="248" t="s">
        <v>164</v>
      </c>
      <c r="U92" s="223">
        <v>0.93300000000000005</v>
      </c>
      <c r="V92" s="223">
        <f>ROUND(E92*U92,2)</f>
        <v>1.69</v>
      </c>
      <c r="W92" s="223"/>
      <c r="X92" s="223" t="s">
        <v>303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304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2">
        <v>45</v>
      </c>
      <c r="B93" s="243" t="s">
        <v>305</v>
      </c>
      <c r="C93" s="256" t="s">
        <v>306</v>
      </c>
      <c r="D93" s="244" t="s">
        <v>173</v>
      </c>
      <c r="E93" s="245">
        <v>108.36906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15</v>
      </c>
      <c r="M93" s="247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7" t="s">
        <v>244</v>
      </c>
      <c r="S93" s="247" t="s">
        <v>164</v>
      </c>
      <c r="T93" s="248" t="s">
        <v>164</v>
      </c>
      <c r="U93" s="223">
        <v>0.65300000000000002</v>
      </c>
      <c r="V93" s="223">
        <f>ROUND(E93*U93,2)</f>
        <v>70.760000000000005</v>
      </c>
      <c r="W93" s="223"/>
      <c r="X93" s="223" t="s">
        <v>303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304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2">
        <v>46</v>
      </c>
      <c r="B94" s="233" t="s">
        <v>307</v>
      </c>
      <c r="C94" s="252" t="s">
        <v>308</v>
      </c>
      <c r="D94" s="234" t="s">
        <v>173</v>
      </c>
      <c r="E94" s="235">
        <v>10.83691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15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309</v>
      </c>
      <c r="S94" s="237" t="s">
        <v>164</v>
      </c>
      <c r="T94" s="238" t="s">
        <v>164</v>
      </c>
      <c r="U94" s="223">
        <v>4.2000000000000003E-2</v>
      </c>
      <c r="V94" s="223">
        <f>ROUND(E94*U94,2)</f>
        <v>0.46</v>
      </c>
      <c r="W94" s="223"/>
      <c r="X94" s="223" t="s">
        <v>303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304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3" t="s">
        <v>310</v>
      </c>
      <c r="D95" s="239"/>
      <c r="E95" s="239"/>
      <c r="F95" s="239"/>
      <c r="G95" s="239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168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42">
        <v>47</v>
      </c>
      <c r="B96" s="243" t="s">
        <v>311</v>
      </c>
      <c r="C96" s="256" t="s">
        <v>312</v>
      </c>
      <c r="D96" s="244" t="s">
        <v>173</v>
      </c>
      <c r="E96" s="245">
        <v>10.83691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15</v>
      </c>
      <c r="M96" s="247">
        <f>G96*(1+L96/100)</f>
        <v>0</v>
      </c>
      <c r="N96" s="247">
        <v>0</v>
      </c>
      <c r="O96" s="247">
        <f>ROUND(E96*N96,2)</f>
        <v>0</v>
      </c>
      <c r="P96" s="247">
        <v>0</v>
      </c>
      <c r="Q96" s="247">
        <f>ROUND(E96*P96,2)</f>
        <v>0</v>
      </c>
      <c r="R96" s="247" t="s">
        <v>244</v>
      </c>
      <c r="S96" s="247" t="s">
        <v>164</v>
      </c>
      <c r="T96" s="248" t="s">
        <v>313</v>
      </c>
      <c r="U96" s="223">
        <v>0</v>
      </c>
      <c r="V96" s="223">
        <f>ROUND(E96*U96,2)</f>
        <v>0</v>
      </c>
      <c r="W96" s="223"/>
      <c r="X96" s="223" t="s">
        <v>303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304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2">
        <v>48</v>
      </c>
      <c r="B97" s="233" t="s">
        <v>314</v>
      </c>
      <c r="C97" s="252" t="s">
        <v>315</v>
      </c>
      <c r="D97" s="234" t="s">
        <v>173</v>
      </c>
      <c r="E97" s="235">
        <v>10.83691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15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316</v>
      </c>
      <c r="S97" s="237" t="s">
        <v>164</v>
      </c>
      <c r="T97" s="238" t="s">
        <v>164</v>
      </c>
      <c r="U97" s="223">
        <v>0.752</v>
      </c>
      <c r="V97" s="223">
        <f>ROUND(E97*U97,2)</f>
        <v>8.15</v>
      </c>
      <c r="W97" s="223"/>
      <c r="X97" s="223" t="s">
        <v>303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304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3" t="s">
        <v>317</v>
      </c>
      <c r="D98" s="239"/>
      <c r="E98" s="239"/>
      <c r="F98" s="239"/>
      <c r="G98" s="239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168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49" t="str">
        <f>C98</f>
        <v>nebo vybouraných hmot nošením nebo přehazováním k místu nakládky přístupnému normálním dopravním prostředkům do 10 m,</v>
      </c>
      <c r="BB98" s="213"/>
      <c r="BC98" s="213"/>
      <c r="BD98" s="213"/>
      <c r="BE98" s="213"/>
      <c r="BF98" s="213"/>
      <c r="BG98" s="213"/>
      <c r="BH98" s="213"/>
    </row>
    <row r="99" spans="1:60" ht="22.5" outlineLevel="1" x14ac:dyDescent="0.2">
      <c r="A99" s="220"/>
      <c r="B99" s="221"/>
      <c r="C99" s="254" t="s">
        <v>318</v>
      </c>
      <c r="D99" s="240"/>
      <c r="E99" s="240"/>
      <c r="F99" s="240"/>
      <c r="G99" s="240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170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49" t="str">
        <f>C99</f>
        <v>S naložením suti nebo vybouraných hmot do dopravního prostředku a na jejich vyložením, popřípadě přeložením na normální dopravní prostředek.</v>
      </c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2">
        <v>49</v>
      </c>
      <c r="B100" s="233" t="s">
        <v>319</v>
      </c>
      <c r="C100" s="252" t="s">
        <v>320</v>
      </c>
      <c r="D100" s="234" t="s">
        <v>173</v>
      </c>
      <c r="E100" s="235">
        <v>216.73812000000001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 t="s">
        <v>316</v>
      </c>
      <c r="S100" s="237" t="s">
        <v>164</v>
      </c>
      <c r="T100" s="238" t="s">
        <v>164</v>
      </c>
      <c r="U100" s="223">
        <v>0.36</v>
      </c>
      <c r="V100" s="223">
        <f>ROUND(E100*U100,2)</f>
        <v>78.03</v>
      </c>
      <c r="W100" s="223"/>
      <c r="X100" s="223" t="s">
        <v>303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304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3" t="s">
        <v>317</v>
      </c>
      <c r="D101" s="239"/>
      <c r="E101" s="239"/>
      <c r="F101" s="239"/>
      <c r="G101" s="239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168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49" t="str">
        <f>C101</f>
        <v>nebo vybouraných hmot nošením nebo přehazováním k místu nakládky přístupnému normálním dopravním prostředkům do 10 m,</v>
      </c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32">
        <v>50</v>
      </c>
      <c r="B102" s="233" t="s">
        <v>321</v>
      </c>
      <c r="C102" s="252" t="s">
        <v>322</v>
      </c>
      <c r="D102" s="234" t="s">
        <v>173</v>
      </c>
      <c r="E102" s="235">
        <v>10.83691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15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309</v>
      </c>
      <c r="S102" s="237" t="s">
        <v>164</v>
      </c>
      <c r="T102" s="238" t="s">
        <v>164</v>
      </c>
      <c r="U102" s="223">
        <v>6.0000000000000001E-3</v>
      </c>
      <c r="V102" s="223">
        <f>ROUND(E102*U102,2)</f>
        <v>7.0000000000000007E-2</v>
      </c>
      <c r="W102" s="223"/>
      <c r="X102" s="223" t="s">
        <v>303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304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3" t="s">
        <v>323</v>
      </c>
      <c r="D103" s="239"/>
      <c r="E103" s="239"/>
      <c r="F103" s="239"/>
      <c r="G103" s="239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168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6" t="s">
        <v>158</v>
      </c>
      <c r="B104" s="227" t="s">
        <v>130</v>
      </c>
      <c r="C104" s="251" t="s">
        <v>27</v>
      </c>
      <c r="D104" s="228"/>
      <c r="E104" s="229"/>
      <c r="F104" s="230"/>
      <c r="G104" s="230">
        <f>SUMIF(AG105:AG108,"&lt;&gt;NOR",G105:G108)</f>
        <v>0</v>
      </c>
      <c r="H104" s="230"/>
      <c r="I104" s="230">
        <f>SUM(I105:I108)</f>
        <v>0</v>
      </c>
      <c r="J104" s="230"/>
      <c r="K104" s="230">
        <f>SUM(K105:K108)</f>
        <v>0</v>
      </c>
      <c r="L104" s="230"/>
      <c r="M104" s="230">
        <f>SUM(M105:M108)</f>
        <v>0</v>
      </c>
      <c r="N104" s="230"/>
      <c r="O104" s="230">
        <f>SUM(O105:O108)</f>
        <v>0</v>
      </c>
      <c r="P104" s="230"/>
      <c r="Q104" s="230">
        <f>SUM(Q105:Q108)</f>
        <v>0</v>
      </c>
      <c r="R104" s="230"/>
      <c r="S104" s="230"/>
      <c r="T104" s="231"/>
      <c r="U104" s="225"/>
      <c r="V104" s="225">
        <f>SUM(V105:V108)</f>
        <v>0</v>
      </c>
      <c r="W104" s="225"/>
      <c r="X104" s="225"/>
      <c r="AG104" t="s">
        <v>159</v>
      </c>
    </row>
    <row r="105" spans="1:60" outlineLevel="1" x14ac:dyDescent="0.2">
      <c r="A105" s="242">
        <v>51</v>
      </c>
      <c r="B105" s="243" t="s">
        <v>324</v>
      </c>
      <c r="C105" s="256" t="s">
        <v>325</v>
      </c>
      <c r="D105" s="244" t="s">
        <v>326</v>
      </c>
      <c r="E105" s="245">
        <v>1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15</v>
      </c>
      <c r="M105" s="247">
        <f>G105*(1+L105/100)</f>
        <v>0</v>
      </c>
      <c r="N105" s="247">
        <v>0</v>
      </c>
      <c r="O105" s="247">
        <f>ROUND(E105*N105,2)</f>
        <v>0</v>
      </c>
      <c r="P105" s="247">
        <v>0</v>
      </c>
      <c r="Q105" s="247">
        <f>ROUND(E105*P105,2)</f>
        <v>0</v>
      </c>
      <c r="R105" s="247"/>
      <c r="S105" s="247" t="s">
        <v>164</v>
      </c>
      <c r="T105" s="248" t="s">
        <v>199</v>
      </c>
      <c r="U105" s="223">
        <v>0</v>
      </c>
      <c r="V105" s="223">
        <f>ROUND(E105*U105,2)</f>
        <v>0</v>
      </c>
      <c r="W105" s="223"/>
      <c r="X105" s="223" t="s">
        <v>64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327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2">
        <v>52</v>
      </c>
      <c r="B106" s="243" t="s">
        <v>328</v>
      </c>
      <c r="C106" s="256" t="s">
        <v>329</v>
      </c>
      <c r="D106" s="244" t="s">
        <v>330</v>
      </c>
      <c r="E106" s="245">
        <v>60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15</v>
      </c>
      <c r="M106" s="247">
        <f>G106*(1+L106/100)</f>
        <v>0</v>
      </c>
      <c r="N106" s="247">
        <v>0</v>
      </c>
      <c r="O106" s="247">
        <f>ROUND(E106*N106,2)</f>
        <v>0</v>
      </c>
      <c r="P106" s="247">
        <v>0</v>
      </c>
      <c r="Q106" s="247">
        <f>ROUND(E106*P106,2)</f>
        <v>0</v>
      </c>
      <c r="R106" s="247"/>
      <c r="S106" s="247" t="s">
        <v>164</v>
      </c>
      <c r="T106" s="248" t="s">
        <v>199</v>
      </c>
      <c r="U106" s="223">
        <v>0</v>
      </c>
      <c r="V106" s="223">
        <f>ROUND(E106*U106,2)</f>
        <v>0</v>
      </c>
      <c r="W106" s="223"/>
      <c r="X106" s="223" t="s">
        <v>64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331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32">
        <v>53</v>
      </c>
      <c r="B107" s="233" t="s">
        <v>332</v>
      </c>
      <c r="C107" s="252" t="s">
        <v>333</v>
      </c>
      <c r="D107" s="234" t="s">
        <v>326</v>
      </c>
      <c r="E107" s="235">
        <v>1</v>
      </c>
      <c r="F107" s="236"/>
      <c r="G107" s="237">
        <f>ROUND(E107*F107,2)</f>
        <v>0</v>
      </c>
      <c r="H107" s="236"/>
      <c r="I107" s="237">
        <f>ROUND(E107*H107,2)</f>
        <v>0</v>
      </c>
      <c r="J107" s="236"/>
      <c r="K107" s="237">
        <f>ROUND(E107*J107,2)</f>
        <v>0</v>
      </c>
      <c r="L107" s="237">
        <v>15</v>
      </c>
      <c r="M107" s="237">
        <f>G107*(1+L107/100)</f>
        <v>0</v>
      </c>
      <c r="N107" s="237">
        <v>0</v>
      </c>
      <c r="O107" s="237">
        <f>ROUND(E107*N107,2)</f>
        <v>0</v>
      </c>
      <c r="P107" s="237">
        <v>0</v>
      </c>
      <c r="Q107" s="237">
        <f>ROUND(E107*P107,2)</f>
        <v>0</v>
      </c>
      <c r="R107" s="237"/>
      <c r="S107" s="237" t="s">
        <v>164</v>
      </c>
      <c r="T107" s="238" t="s">
        <v>199</v>
      </c>
      <c r="U107" s="223">
        <v>0</v>
      </c>
      <c r="V107" s="223">
        <f>ROUND(E107*U107,2)</f>
        <v>0</v>
      </c>
      <c r="W107" s="223"/>
      <c r="X107" s="223" t="s">
        <v>64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331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33.75" outlineLevel="1" x14ac:dyDescent="0.2">
      <c r="A108" s="220"/>
      <c r="B108" s="221"/>
      <c r="C108" s="255" t="s">
        <v>334</v>
      </c>
      <c r="D108" s="241"/>
      <c r="E108" s="241"/>
      <c r="F108" s="241"/>
      <c r="G108" s="241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170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49" t="str">
        <f>C108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3"/>
      <c r="B109" s="4"/>
      <c r="C109" s="257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  <c r="AG109" t="s">
        <v>145</v>
      </c>
    </row>
    <row r="110" spans="1:60" x14ac:dyDescent="0.2">
      <c r="A110" s="216"/>
      <c r="B110" s="217" t="s">
        <v>29</v>
      </c>
      <c r="C110" s="258"/>
      <c r="D110" s="218"/>
      <c r="E110" s="219"/>
      <c r="F110" s="219"/>
      <c r="G110" s="250">
        <f>G8+G26+G35+G48+G58+G75+G77+G80+G83+G89+G91+G104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335</v>
      </c>
    </row>
    <row r="111" spans="1:60" x14ac:dyDescent="0.2">
      <c r="C111" s="259"/>
      <c r="D111" s="10"/>
      <c r="AG111" t="s">
        <v>336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L8it/BNNHWzCTe7XOL0XnlIPGCzMbYGgwgnff0BncxPGB3ZU1xsypygGZoJ+LCVVyhnss6y3Pcpja6ixExLVA==" saltValue="kK3r9rI67/Hpb+bdUEiG+Q==" spinCount="100000" sheet="1"/>
  <mergeCells count="40">
    <mergeCell ref="C99:G99"/>
    <mergeCell ref="C101:G101"/>
    <mergeCell ref="C103:G103"/>
    <mergeCell ref="C108:G108"/>
    <mergeCell ref="C69:G69"/>
    <mergeCell ref="C72:G72"/>
    <mergeCell ref="C82:G82"/>
    <mergeCell ref="C88:G88"/>
    <mergeCell ref="C95:G95"/>
    <mergeCell ref="C98:G98"/>
    <mergeCell ref="C55:G55"/>
    <mergeCell ref="C56:G56"/>
    <mergeCell ref="C60:G60"/>
    <mergeCell ref="C62:G62"/>
    <mergeCell ref="C65:G65"/>
    <mergeCell ref="C67:G67"/>
    <mergeCell ref="C41:G41"/>
    <mergeCell ref="C43:G43"/>
    <mergeCell ref="C47:G47"/>
    <mergeCell ref="C50:G50"/>
    <mergeCell ref="C51:G51"/>
    <mergeCell ref="C53:G53"/>
    <mergeCell ref="C28:G28"/>
    <mergeCell ref="C30:G30"/>
    <mergeCell ref="C32:G32"/>
    <mergeCell ref="C34:G34"/>
    <mergeCell ref="C37:G37"/>
    <mergeCell ref="C39:G39"/>
    <mergeCell ref="C13:G13"/>
    <mergeCell ref="C15:G15"/>
    <mergeCell ref="C17:G17"/>
    <mergeCell ref="C19:G19"/>
    <mergeCell ref="C22:G22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81CE-6F68-47CD-8B9B-14B448D952F6}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132</v>
      </c>
      <c r="B1" s="198"/>
      <c r="C1" s="198"/>
      <c r="D1" s="198"/>
      <c r="E1" s="198"/>
      <c r="F1" s="198"/>
      <c r="G1" s="198"/>
      <c r="AG1" t="s">
        <v>133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134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134</v>
      </c>
      <c r="AG3" t="s">
        <v>135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136</v>
      </c>
    </row>
    <row r="5" spans="1:60" x14ac:dyDescent="0.2">
      <c r="D5" s="10"/>
    </row>
    <row r="6" spans="1:60" ht="38.25" x14ac:dyDescent="0.2">
      <c r="A6" s="209" t="s">
        <v>137</v>
      </c>
      <c r="B6" s="211" t="s">
        <v>138</v>
      </c>
      <c r="C6" s="211" t="s">
        <v>139</v>
      </c>
      <c r="D6" s="210" t="s">
        <v>140</v>
      </c>
      <c r="E6" s="209" t="s">
        <v>141</v>
      </c>
      <c r="F6" s="208" t="s">
        <v>142</v>
      </c>
      <c r="G6" s="209" t="s">
        <v>29</v>
      </c>
      <c r="H6" s="212" t="s">
        <v>30</v>
      </c>
      <c r="I6" s="212" t="s">
        <v>143</v>
      </c>
      <c r="J6" s="212" t="s">
        <v>31</v>
      </c>
      <c r="K6" s="212" t="s">
        <v>144</v>
      </c>
      <c r="L6" s="212" t="s">
        <v>145</v>
      </c>
      <c r="M6" s="212" t="s">
        <v>146</v>
      </c>
      <c r="N6" s="212" t="s">
        <v>147</v>
      </c>
      <c r="O6" s="212" t="s">
        <v>148</v>
      </c>
      <c r="P6" s="212" t="s">
        <v>149</v>
      </c>
      <c r="Q6" s="212" t="s">
        <v>150</v>
      </c>
      <c r="R6" s="212" t="s">
        <v>151</v>
      </c>
      <c r="S6" s="212" t="s">
        <v>152</v>
      </c>
      <c r="T6" s="212" t="s">
        <v>153</v>
      </c>
      <c r="U6" s="212" t="s">
        <v>154</v>
      </c>
      <c r="V6" s="212" t="s">
        <v>155</v>
      </c>
      <c r="W6" s="212" t="s">
        <v>156</v>
      </c>
      <c r="X6" s="212" t="s">
        <v>157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158</v>
      </c>
      <c r="B8" s="227" t="s">
        <v>123</v>
      </c>
      <c r="C8" s="251" t="s">
        <v>124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30"/>
      <c r="O8" s="230">
        <f>SUM(O9:O21)</f>
        <v>0</v>
      </c>
      <c r="P8" s="230"/>
      <c r="Q8" s="230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AG8" t="s">
        <v>159</v>
      </c>
    </row>
    <row r="9" spans="1:60" outlineLevel="1" x14ac:dyDescent="0.2">
      <c r="A9" s="242">
        <v>1</v>
      </c>
      <c r="B9" s="243" t="s">
        <v>337</v>
      </c>
      <c r="C9" s="256" t="s">
        <v>338</v>
      </c>
      <c r="D9" s="244" t="s">
        <v>272</v>
      </c>
      <c r="E9" s="245">
        <v>354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198</v>
      </c>
      <c r="T9" s="248" t="s">
        <v>199</v>
      </c>
      <c r="U9" s="223">
        <v>0</v>
      </c>
      <c r="V9" s="223">
        <f>ROUND(E9*U9,2)</f>
        <v>0</v>
      </c>
      <c r="W9" s="223"/>
      <c r="X9" s="223" t="s">
        <v>165</v>
      </c>
      <c r="Y9" s="213"/>
      <c r="Z9" s="213"/>
      <c r="AA9" s="213"/>
      <c r="AB9" s="213"/>
      <c r="AC9" s="213"/>
      <c r="AD9" s="213"/>
      <c r="AE9" s="213"/>
      <c r="AF9" s="213"/>
      <c r="AG9" s="213" t="s">
        <v>339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2">
        <v>2</v>
      </c>
      <c r="B10" s="243" t="s">
        <v>340</v>
      </c>
      <c r="C10" s="256" t="s">
        <v>341</v>
      </c>
      <c r="D10" s="244" t="s">
        <v>272</v>
      </c>
      <c r="E10" s="245">
        <v>118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21</v>
      </c>
      <c r="M10" s="247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7"/>
      <c r="S10" s="247" t="s">
        <v>198</v>
      </c>
      <c r="T10" s="248" t="s">
        <v>199</v>
      </c>
      <c r="U10" s="223">
        <v>0</v>
      </c>
      <c r="V10" s="223">
        <f>ROUND(E10*U10,2)</f>
        <v>0</v>
      </c>
      <c r="W10" s="223"/>
      <c r="X10" s="223" t="s">
        <v>165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339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2">
        <v>3</v>
      </c>
      <c r="B11" s="243" t="s">
        <v>342</v>
      </c>
      <c r="C11" s="256" t="s">
        <v>343</v>
      </c>
      <c r="D11" s="244" t="s">
        <v>272</v>
      </c>
      <c r="E11" s="245">
        <v>118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7"/>
      <c r="S11" s="247" t="s">
        <v>198</v>
      </c>
      <c r="T11" s="248" t="s">
        <v>199</v>
      </c>
      <c r="U11" s="223">
        <v>0</v>
      </c>
      <c r="V11" s="223">
        <f>ROUND(E11*U11,2)</f>
        <v>0</v>
      </c>
      <c r="W11" s="223"/>
      <c r="X11" s="223" t="s">
        <v>165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339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2">
        <v>4</v>
      </c>
      <c r="B12" s="243" t="s">
        <v>344</v>
      </c>
      <c r="C12" s="256" t="s">
        <v>345</v>
      </c>
      <c r="D12" s="244" t="s">
        <v>272</v>
      </c>
      <c r="E12" s="245">
        <v>118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7"/>
      <c r="S12" s="247" t="s">
        <v>198</v>
      </c>
      <c r="T12" s="248" t="s">
        <v>199</v>
      </c>
      <c r="U12" s="223">
        <v>0</v>
      </c>
      <c r="V12" s="223">
        <f>ROUND(E12*U12,2)</f>
        <v>0</v>
      </c>
      <c r="W12" s="223"/>
      <c r="X12" s="223" t="s">
        <v>165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339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2">
        <v>5</v>
      </c>
      <c r="B13" s="243" t="s">
        <v>346</v>
      </c>
      <c r="C13" s="256" t="s">
        <v>347</v>
      </c>
      <c r="D13" s="244" t="s">
        <v>272</v>
      </c>
      <c r="E13" s="245">
        <v>118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7"/>
      <c r="S13" s="247" t="s">
        <v>198</v>
      </c>
      <c r="T13" s="248" t="s">
        <v>199</v>
      </c>
      <c r="U13" s="223">
        <v>0</v>
      </c>
      <c r="V13" s="223">
        <f>ROUND(E13*U13,2)</f>
        <v>0</v>
      </c>
      <c r="W13" s="223"/>
      <c r="X13" s="223" t="s">
        <v>165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339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2">
        <v>6</v>
      </c>
      <c r="B14" s="243" t="s">
        <v>348</v>
      </c>
      <c r="C14" s="256" t="s">
        <v>349</v>
      </c>
      <c r="D14" s="244" t="s">
        <v>162</v>
      </c>
      <c r="E14" s="245">
        <v>885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7"/>
      <c r="S14" s="247" t="s">
        <v>198</v>
      </c>
      <c r="T14" s="248" t="s">
        <v>199</v>
      </c>
      <c r="U14" s="223">
        <v>0</v>
      </c>
      <c r="V14" s="223">
        <f>ROUND(E14*U14,2)</f>
        <v>0</v>
      </c>
      <c r="W14" s="223"/>
      <c r="X14" s="223" t="s">
        <v>165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339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7</v>
      </c>
      <c r="B15" s="243" t="s">
        <v>350</v>
      </c>
      <c r="C15" s="256" t="s">
        <v>351</v>
      </c>
      <c r="D15" s="244" t="s">
        <v>162</v>
      </c>
      <c r="E15" s="245">
        <v>885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7"/>
      <c r="S15" s="247" t="s">
        <v>198</v>
      </c>
      <c r="T15" s="248" t="s">
        <v>199</v>
      </c>
      <c r="U15" s="223">
        <v>0</v>
      </c>
      <c r="V15" s="223">
        <f>ROUND(E15*U15,2)</f>
        <v>0</v>
      </c>
      <c r="W15" s="223"/>
      <c r="X15" s="223" t="s">
        <v>165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339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2">
        <v>8</v>
      </c>
      <c r="B16" s="243" t="s">
        <v>352</v>
      </c>
      <c r="C16" s="256" t="s">
        <v>353</v>
      </c>
      <c r="D16" s="244" t="s">
        <v>162</v>
      </c>
      <c r="E16" s="245">
        <v>442.5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7"/>
      <c r="S16" s="247" t="s">
        <v>198</v>
      </c>
      <c r="T16" s="248" t="s">
        <v>199</v>
      </c>
      <c r="U16" s="223">
        <v>0</v>
      </c>
      <c r="V16" s="223">
        <f>ROUND(E16*U16,2)</f>
        <v>0</v>
      </c>
      <c r="W16" s="223"/>
      <c r="X16" s="223" t="s">
        <v>165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339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2">
        <v>9</v>
      </c>
      <c r="B17" s="243" t="s">
        <v>354</v>
      </c>
      <c r="C17" s="256" t="s">
        <v>355</v>
      </c>
      <c r="D17" s="244" t="s">
        <v>272</v>
      </c>
      <c r="E17" s="245">
        <v>885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7"/>
      <c r="S17" s="247" t="s">
        <v>198</v>
      </c>
      <c r="T17" s="248" t="s">
        <v>199</v>
      </c>
      <c r="U17" s="223">
        <v>0</v>
      </c>
      <c r="V17" s="223">
        <f>ROUND(E17*U17,2)</f>
        <v>0</v>
      </c>
      <c r="W17" s="223"/>
      <c r="X17" s="223" t="s">
        <v>165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339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10</v>
      </c>
      <c r="B18" s="243" t="s">
        <v>356</v>
      </c>
      <c r="C18" s="256" t="s">
        <v>357</v>
      </c>
      <c r="D18" s="244" t="s">
        <v>272</v>
      </c>
      <c r="E18" s="245">
        <v>59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7"/>
      <c r="S18" s="247" t="s">
        <v>198</v>
      </c>
      <c r="T18" s="248" t="s">
        <v>199</v>
      </c>
      <c r="U18" s="223">
        <v>0</v>
      </c>
      <c r="V18" s="223">
        <f>ROUND(E18*U18,2)</f>
        <v>0</v>
      </c>
      <c r="W18" s="223"/>
      <c r="X18" s="223" t="s">
        <v>165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339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2">
        <v>11</v>
      </c>
      <c r="B19" s="243" t="s">
        <v>358</v>
      </c>
      <c r="C19" s="256" t="s">
        <v>359</v>
      </c>
      <c r="D19" s="244" t="s">
        <v>162</v>
      </c>
      <c r="E19" s="245">
        <v>100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/>
      <c r="S19" s="247" t="s">
        <v>198</v>
      </c>
      <c r="T19" s="248" t="s">
        <v>199</v>
      </c>
      <c r="U19" s="223">
        <v>0</v>
      </c>
      <c r="V19" s="223">
        <f>ROUND(E19*U19,2)</f>
        <v>0</v>
      </c>
      <c r="W19" s="223"/>
      <c r="X19" s="223" t="s">
        <v>165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339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2">
        <v>12</v>
      </c>
      <c r="B20" s="243" t="s">
        <v>360</v>
      </c>
      <c r="C20" s="256" t="s">
        <v>361</v>
      </c>
      <c r="D20" s="244" t="s">
        <v>272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/>
      <c r="S20" s="247" t="s">
        <v>198</v>
      </c>
      <c r="T20" s="248" t="s">
        <v>199</v>
      </c>
      <c r="U20" s="223">
        <v>0</v>
      </c>
      <c r="V20" s="223">
        <f>ROUND(E20*U20,2)</f>
        <v>0</v>
      </c>
      <c r="W20" s="223"/>
      <c r="X20" s="223" t="s">
        <v>165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339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42">
        <v>13</v>
      </c>
      <c r="B21" s="243" t="s">
        <v>362</v>
      </c>
      <c r="C21" s="256" t="s">
        <v>363</v>
      </c>
      <c r="D21" s="244" t="s">
        <v>272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/>
      <c r="S21" s="247" t="s">
        <v>198</v>
      </c>
      <c r="T21" s="248" t="s">
        <v>199</v>
      </c>
      <c r="U21" s="223">
        <v>0</v>
      </c>
      <c r="V21" s="223">
        <f>ROUND(E21*U21,2)</f>
        <v>0</v>
      </c>
      <c r="W21" s="223"/>
      <c r="X21" s="223" t="s">
        <v>165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339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158</v>
      </c>
      <c r="B22" s="227" t="s">
        <v>85</v>
      </c>
      <c r="C22" s="251" t="s">
        <v>86</v>
      </c>
      <c r="D22" s="228"/>
      <c r="E22" s="229"/>
      <c r="F22" s="230"/>
      <c r="G22" s="230">
        <f>SUMIF(AG23:AG33,"&lt;&gt;NOR",G23:G33)</f>
        <v>0</v>
      </c>
      <c r="H22" s="230"/>
      <c r="I22" s="230">
        <f>SUM(I23:I33)</f>
        <v>0</v>
      </c>
      <c r="J22" s="230"/>
      <c r="K22" s="230">
        <f>SUM(K23:K33)</f>
        <v>0</v>
      </c>
      <c r="L22" s="230"/>
      <c r="M22" s="230">
        <f>SUM(M23:M33)</f>
        <v>0</v>
      </c>
      <c r="N22" s="230"/>
      <c r="O22" s="230">
        <f>SUM(O23:O33)</f>
        <v>0</v>
      </c>
      <c r="P22" s="230"/>
      <c r="Q22" s="230">
        <f>SUM(Q23:Q33)</f>
        <v>0</v>
      </c>
      <c r="R22" s="230"/>
      <c r="S22" s="230"/>
      <c r="T22" s="231"/>
      <c r="U22" s="225"/>
      <c r="V22" s="225">
        <f>SUM(V23:V33)</f>
        <v>0</v>
      </c>
      <c r="W22" s="225"/>
      <c r="X22" s="225"/>
      <c r="AG22" t="s">
        <v>159</v>
      </c>
    </row>
    <row r="23" spans="1:60" outlineLevel="1" x14ac:dyDescent="0.2">
      <c r="A23" s="242">
        <v>14</v>
      </c>
      <c r="B23" s="243" t="s">
        <v>337</v>
      </c>
      <c r="C23" s="256" t="s">
        <v>364</v>
      </c>
      <c r="D23" s="244" t="s">
        <v>272</v>
      </c>
      <c r="E23" s="245">
        <v>885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7">
        <v>0</v>
      </c>
      <c r="O23" s="247">
        <f>ROUND(E23*N23,2)</f>
        <v>0</v>
      </c>
      <c r="P23" s="247">
        <v>0</v>
      </c>
      <c r="Q23" s="247">
        <f>ROUND(E23*P23,2)</f>
        <v>0</v>
      </c>
      <c r="R23" s="247"/>
      <c r="S23" s="247" t="s">
        <v>198</v>
      </c>
      <c r="T23" s="248" t="s">
        <v>199</v>
      </c>
      <c r="U23" s="223">
        <v>0</v>
      </c>
      <c r="V23" s="223">
        <f>ROUND(E23*U23,2)</f>
        <v>0</v>
      </c>
      <c r="W23" s="223"/>
      <c r="X23" s="223" t="s">
        <v>365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366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2">
        <v>15</v>
      </c>
      <c r="B24" s="243" t="s">
        <v>356</v>
      </c>
      <c r="C24" s="256" t="s">
        <v>357</v>
      </c>
      <c r="D24" s="244" t="s">
        <v>272</v>
      </c>
      <c r="E24" s="245">
        <v>59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7"/>
      <c r="S24" s="247" t="s">
        <v>198</v>
      </c>
      <c r="T24" s="248" t="s">
        <v>199</v>
      </c>
      <c r="U24" s="223">
        <v>0</v>
      </c>
      <c r="V24" s="223">
        <f>ROUND(E24*U24,2)</f>
        <v>0</v>
      </c>
      <c r="W24" s="223"/>
      <c r="X24" s="223" t="s">
        <v>165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339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16</v>
      </c>
      <c r="B25" s="243" t="s">
        <v>367</v>
      </c>
      <c r="C25" s="256" t="s">
        <v>368</v>
      </c>
      <c r="D25" s="244" t="s">
        <v>272</v>
      </c>
      <c r="E25" s="245">
        <v>59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198</v>
      </c>
      <c r="T25" s="248" t="s">
        <v>199</v>
      </c>
      <c r="U25" s="223">
        <v>0</v>
      </c>
      <c r="V25" s="223">
        <f>ROUND(E25*U25,2)</f>
        <v>0</v>
      </c>
      <c r="W25" s="223"/>
      <c r="X25" s="223" t="s">
        <v>165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339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2">
        <v>17</v>
      </c>
      <c r="B26" s="243" t="s">
        <v>369</v>
      </c>
      <c r="C26" s="256" t="s">
        <v>370</v>
      </c>
      <c r="D26" s="244" t="s">
        <v>272</v>
      </c>
      <c r="E26" s="245">
        <v>59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7">
        <v>0</v>
      </c>
      <c r="O26" s="247">
        <f>ROUND(E26*N26,2)</f>
        <v>0</v>
      </c>
      <c r="P26" s="247">
        <v>0</v>
      </c>
      <c r="Q26" s="247">
        <f>ROUND(E26*P26,2)</f>
        <v>0</v>
      </c>
      <c r="R26" s="247"/>
      <c r="S26" s="247" t="s">
        <v>198</v>
      </c>
      <c r="T26" s="248" t="s">
        <v>199</v>
      </c>
      <c r="U26" s="223">
        <v>0</v>
      </c>
      <c r="V26" s="223">
        <f>ROUND(E26*U26,2)</f>
        <v>0</v>
      </c>
      <c r="W26" s="223"/>
      <c r="X26" s="223" t="s">
        <v>165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339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2">
        <v>18</v>
      </c>
      <c r="B27" s="243" t="s">
        <v>371</v>
      </c>
      <c r="C27" s="256" t="s">
        <v>372</v>
      </c>
      <c r="D27" s="244" t="s">
        <v>162</v>
      </c>
      <c r="E27" s="245">
        <v>1320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/>
      <c r="S27" s="247" t="s">
        <v>198</v>
      </c>
      <c r="T27" s="248" t="s">
        <v>199</v>
      </c>
      <c r="U27" s="223">
        <v>0</v>
      </c>
      <c r="V27" s="223">
        <f>ROUND(E27*U27,2)</f>
        <v>0</v>
      </c>
      <c r="W27" s="223"/>
      <c r="X27" s="223" t="s">
        <v>165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339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2">
        <v>19</v>
      </c>
      <c r="B28" s="243" t="s">
        <v>350</v>
      </c>
      <c r="C28" s="256" t="s">
        <v>351</v>
      </c>
      <c r="D28" s="244" t="s">
        <v>162</v>
      </c>
      <c r="E28" s="245">
        <v>1320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198</v>
      </c>
      <c r="T28" s="248" t="s">
        <v>199</v>
      </c>
      <c r="U28" s="223">
        <v>0</v>
      </c>
      <c r="V28" s="223">
        <f>ROUND(E28*U28,2)</f>
        <v>0</v>
      </c>
      <c r="W28" s="223"/>
      <c r="X28" s="223" t="s">
        <v>165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339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2">
        <v>20</v>
      </c>
      <c r="B29" s="243" t="s">
        <v>352</v>
      </c>
      <c r="C29" s="256" t="s">
        <v>353</v>
      </c>
      <c r="D29" s="244" t="s">
        <v>162</v>
      </c>
      <c r="E29" s="245">
        <v>1320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7"/>
      <c r="S29" s="247" t="s">
        <v>198</v>
      </c>
      <c r="T29" s="248" t="s">
        <v>199</v>
      </c>
      <c r="U29" s="223">
        <v>0</v>
      </c>
      <c r="V29" s="223">
        <f>ROUND(E29*U29,2)</f>
        <v>0</v>
      </c>
      <c r="W29" s="223"/>
      <c r="X29" s="223" t="s">
        <v>165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339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2">
        <v>21</v>
      </c>
      <c r="B30" s="243" t="s">
        <v>354</v>
      </c>
      <c r="C30" s="256" t="s">
        <v>355</v>
      </c>
      <c r="D30" s="244" t="s">
        <v>272</v>
      </c>
      <c r="E30" s="245">
        <v>1320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/>
      <c r="S30" s="247" t="s">
        <v>198</v>
      </c>
      <c r="T30" s="248" t="s">
        <v>199</v>
      </c>
      <c r="U30" s="223">
        <v>0</v>
      </c>
      <c r="V30" s="223">
        <f>ROUND(E30*U30,2)</f>
        <v>0</v>
      </c>
      <c r="W30" s="223"/>
      <c r="X30" s="223" t="s">
        <v>165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339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2">
        <v>22</v>
      </c>
      <c r="B31" s="243" t="s">
        <v>373</v>
      </c>
      <c r="C31" s="256" t="s">
        <v>374</v>
      </c>
      <c r="D31" s="244" t="s">
        <v>272</v>
      </c>
      <c r="E31" s="245">
        <v>2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/>
      <c r="S31" s="247" t="s">
        <v>198</v>
      </c>
      <c r="T31" s="248" t="s">
        <v>199</v>
      </c>
      <c r="U31" s="223">
        <v>0</v>
      </c>
      <c r="V31" s="223">
        <f>ROUND(E31*U31,2)</f>
        <v>0</v>
      </c>
      <c r="W31" s="223"/>
      <c r="X31" s="223" t="s">
        <v>165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339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2">
        <v>23</v>
      </c>
      <c r="B32" s="243" t="s">
        <v>375</v>
      </c>
      <c r="C32" s="256" t="s">
        <v>376</v>
      </c>
      <c r="D32" s="244" t="s">
        <v>272</v>
      </c>
      <c r="E32" s="245">
        <v>59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198</v>
      </c>
      <c r="T32" s="248" t="s">
        <v>199</v>
      </c>
      <c r="U32" s="223">
        <v>0</v>
      </c>
      <c r="V32" s="223">
        <f>ROUND(E32*U32,2)</f>
        <v>0</v>
      </c>
      <c r="W32" s="223"/>
      <c r="X32" s="223" t="s">
        <v>165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339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2">
        <v>24</v>
      </c>
      <c r="B33" s="243" t="s">
        <v>377</v>
      </c>
      <c r="C33" s="256" t="s">
        <v>378</v>
      </c>
      <c r="D33" s="244" t="s">
        <v>272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7"/>
      <c r="S33" s="247" t="s">
        <v>198</v>
      </c>
      <c r="T33" s="248" t="s">
        <v>199</v>
      </c>
      <c r="U33" s="223">
        <v>0</v>
      </c>
      <c r="V33" s="223">
        <f>ROUND(E33*U33,2)</f>
        <v>0</v>
      </c>
      <c r="W33" s="223"/>
      <c r="X33" s="223" t="s">
        <v>165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339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">
      <c r="A34" s="226" t="s">
        <v>158</v>
      </c>
      <c r="B34" s="227" t="s">
        <v>131</v>
      </c>
      <c r="C34" s="251" t="s">
        <v>28</v>
      </c>
      <c r="D34" s="228"/>
      <c r="E34" s="229"/>
      <c r="F34" s="230"/>
      <c r="G34" s="230">
        <f>SUMIF(AG35:AG36,"&lt;&gt;NOR",G35:G36)</f>
        <v>0</v>
      </c>
      <c r="H34" s="230"/>
      <c r="I34" s="230">
        <f>SUM(I35:I36)</f>
        <v>0</v>
      </c>
      <c r="J34" s="230"/>
      <c r="K34" s="230">
        <f>SUM(K35:K36)</f>
        <v>0</v>
      </c>
      <c r="L34" s="230"/>
      <c r="M34" s="230">
        <f>SUM(M35:M36)</f>
        <v>0</v>
      </c>
      <c r="N34" s="230"/>
      <c r="O34" s="230">
        <f>SUM(O35:O36)</f>
        <v>0</v>
      </c>
      <c r="P34" s="230"/>
      <c r="Q34" s="230">
        <f>SUM(Q35:Q36)</f>
        <v>0</v>
      </c>
      <c r="R34" s="230"/>
      <c r="S34" s="230"/>
      <c r="T34" s="231"/>
      <c r="U34" s="225"/>
      <c r="V34" s="225">
        <f>SUM(V35:V36)</f>
        <v>0</v>
      </c>
      <c r="W34" s="225"/>
      <c r="X34" s="225"/>
      <c r="AG34" t="s">
        <v>159</v>
      </c>
    </row>
    <row r="35" spans="1:60" outlineLevel="1" x14ac:dyDescent="0.2">
      <c r="A35" s="242">
        <v>25</v>
      </c>
      <c r="B35" s="243" t="s">
        <v>379</v>
      </c>
      <c r="C35" s="256" t="s">
        <v>380</v>
      </c>
      <c r="D35" s="244" t="s">
        <v>269</v>
      </c>
      <c r="E35" s="245">
        <v>30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7"/>
      <c r="S35" s="247" t="s">
        <v>198</v>
      </c>
      <c r="T35" s="248" t="s">
        <v>199</v>
      </c>
      <c r="U35" s="223">
        <v>0</v>
      </c>
      <c r="V35" s="223">
        <f>ROUND(E35*U35,2)</f>
        <v>0</v>
      </c>
      <c r="W35" s="223"/>
      <c r="X35" s="223" t="s">
        <v>165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339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2">
        <v>26</v>
      </c>
      <c r="B36" s="243" t="s">
        <v>381</v>
      </c>
      <c r="C36" s="256" t="s">
        <v>382</v>
      </c>
      <c r="D36" s="244" t="s">
        <v>383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7"/>
      <c r="S36" s="247" t="s">
        <v>198</v>
      </c>
      <c r="T36" s="248" t="s">
        <v>199</v>
      </c>
      <c r="U36" s="223">
        <v>0</v>
      </c>
      <c r="V36" s="223">
        <f>ROUND(E36*U36,2)</f>
        <v>0</v>
      </c>
      <c r="W36" s="223"/>
      <c r="X36" s="223" t="s">
        <v>384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385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158</v>
      </c>
      <c r="B37" s="227" t="s">
        <v>83</v>
      </c>
      <c r="C37" s="251" t="s">
        <v>84</v>
      </c>
      <c r="D37" s="228"/>
      <c r="E37" s="229"/>
      <c r="F37" s="230"/>
      <c r="G37" s="230">
        <f>SUMIF(AG38:AG44,"&lt;&gt;NOR",G38:G44)</f>
        <v>0</v>
      </c>
      <c r="H37" s="230"/>
      <c r="I37" s="230">
        <f>SUM(I38:I44)</f>
        <v>0</v>
      </c>
      <c r="J37" s="230"/>
      <c r="K37" s="230">
        <f>SUM(K38:K44)</f>
        <v>0</v>
      </c>
      <c r="L37" s="230"/>
      <c r="M37" s="230">
        <f>SUM(M38:M44)</f>
        <v>0</v>
      </c>
      <c r="N37" s="230"/>
      <c r="O37" s="230">
        <f>SUM(O38:O44)</f>
        <v>0</v>
      </c>
      <c r="P37" s="230"/>
      <c r="Q37" s="230">
        <f>SUM(Q38:Q44)</f>
        <v>0</v>
      </c>
      <c r="R37" s="230"/>
      <c r="S37" s="230"/>
      <c r="T37" s="231"/>
      <c r="U37" s="225"/>
      <c r="V37" s="225">
        <f>SUM(V38:V44)</f>
        <v>0</v>
      </c>
      <c r="W37" s="225"/>
      <c r="X37" s="225"/>
      <c r="AG37" t="s">
        <v>159</v>
      </c>
    </row>
    <row r="38" spans="1:60" outlineLevel="1" x14ac:dyDescent="0.2">
      <c r="A38" s="242">
        <v>27</v>
      </c>
      <c r="B38" s="243" t="s">
        <v>337</v>
      </c>
      <c r="C38" s="256" t="s">
        <v>338</v>
      </c>
      <c r="D38" s="244" t="s">
        <v>272</v>
      </c>
      <c r="E38" s="245">
        <v>81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7"/>
      <c r="S38" s="247" t="s">
        <v>198</v>
      </c>
      <c r="T38" s="248" t="s">
        <v>199</v>
      </c>
      <c r="U38" s="223">
        <v>0</v>
      </c>
      <c r="V38" s="223">
        <f>ROUND(E38*U38,2)</f>
        <v>0</v>
      </c>
      <c r="W38" s="223"/>
      <c r="X38" s="223" t="s">
        <v>165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339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2">
        <v>28</v>
      </c>
      <c r="B39" s="243" t="s">
        <v>340</v>
      </c>
      <c r="C39" s="256" t="s">
        <v>341</v>
      </c>
      <c r="D39" s="244" t="s">
        <v>272</v>
      </c>
      <c r="E39" s="245">
        <v>54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7">
        <v>0</v>
      </c>
      <c r="O39" s="247">
        <f>ROUND(E39*N39,2)</f>
        <v>0</v>
      </c>
      <c r="P39" s="247">
        <v>0</v>
      </c>
      <c r="Q39" s="247">
        <f>ROUND(E39*P39,2)</f>
        <v>0</v>
      </c>
      <c r="R39" s="247"/>
      <c r="S39" s="247" t="s">
        <v>198</v>
      </c>
      <c r="T39" s="248" t="s">
        <v>199</v>
      </c>
      <c r="U39" s="223">
        <v>0</v>
      </c>
      <c r="V39" s="223">
        <f>ROUND(E39*U39,2)</f>
        <v>0</v>
      </c>
      <c r="W39" s="223"/>
      <c r="X39" s="223" t="s">
        <v>165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339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2">
        <v>29</v>
      </c>
      <c r="B40" s="243" t="s">
        <v>346</v>
      </c>
      <c r="C40" s="256" t="s">
        <v>347</v>
      </c>
      <c r="D40" s="244" t="s">
        <v>272</v>
      </c>
      <c r="E40" s="245">
        <v>54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7">
        <v>0</v>
      </c>
      <c r="O40" s="247">
        <f>ROUND(E40*N40,2)</f>
        <v>0</v>
      </c>
      <c r="P40" s="247">
        <v>0</v>
      </c>
      <c r="Q40" s="247">
        <f>ROUND(E40*P40,2)</f>
        <v>0</v>
      </c>
      <c r="R40" s="247"/>
      <c r="S40" s="247" t="s">
        <v>198</v>
      </c>
      <c r="T40" s="248" t="s">
        <v>199</v>
      </c>
      <c r="U40" s="223">
        <v>0</v>
      </c>
      <c r="V40" s="223">
        <f>ROUND(E40*U40,2)</f>
        <v>0</v>
      </c>
      <c r="W40" s="223"/>
      <c r="X40" s="223" t="s">
        <v>165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339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2">
        <v>30</v>
      </c>
      <c r="B41" s="243" t="s">
        <v>348</v>
      </c>
      <c r="C41" s="256" t="s">
        <v>349</v>
      </c>
      <c r="D41" s="244" t="s">
        <v>162</v>
      </c>
      <c r="E41" s="245">
        <v>540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7"/>
      <c r="S41" s="247" t="s">
        <v>198</v>
      </c>
      <c r="T41" s="248" t="s">
        <v>199</v>
      </c>
      <c r="U41" s="223">
        <v>0</v>
      </c>
      <c r="V41" s="223">
        <f>ROUND(E41*U41,2)</f>
        <v>0</v>
      </c>
      <c r="W41" s="223"/>
      <c r="X41" s="223" t="s">
        <v>165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339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2">
        <v>31</v>
      </c>
      <c r="B42" s="243" t="s">
        <v>350</v>
      </c>
      <c r="C42" s="256" t="s">
        <v>351</v>
      </c>
      <c r="D42" s="244" t="s">
        <v>162</v>
      </c>
      <c r="E42" s="245">
        <v>540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7"/>
      <c r="S42" s="247" t="s">
        <v>198</v>
      </c>
      <c r="T42" s="248" t="s">
        <v>199</v>
      </c>
      <c r="U42" s="223">
        <v>0</v>
      </c>
      <c r="V42" s="223">
        <f>ROUND(E42*U42,2)</f>
        <v>0</v>
      </c>
      <c r="W42" s="223"/>
      <c r="X42" s="223" t="s">
        <v>165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339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2">
        <v>32</v>
      </c>
      <c r="B43" s="243" t="s">
        <v>352</v>
      </c>
      <c r="C43" s="256" t="s">
        <v>353</v>
      </c>
      <c r="D43" s="244" t="s">
        <v>162</v>
      </c>
      <c r="E43" s="245">
        <v>540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/>
      <c r="S43" s="247" t="s">
        <v>198</v>
      </c>
      <c r="T43" s="248" t="s">
        <v>199</v>
      </c>
      <c r="U43" s="223">
        <v>0</v>
      </c>
      <c r="V43" s="223">
        <f>ROUND(E43*U43,2)</f>
        <v>0</v>
      </c>
      <c r="W43" s="223"/>
      <c r="X43" s="223" t="s">
        <v>165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339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2">
        <v>33</v>
      </c>
      <c r="B44" s="243" t="s">
        <v>354</v>
      </c>
      <c r="C44" s="256" t="s">
        <v>355</v>
      </c>
      <c r="D44" s="244" t="s">
        <v>272</v>
      </c>
      <c r="E44" s="245">
        <v>540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7">
        <v>0</v>
      </c>
      <c r="O44" s="247">
        <f>ROUND(E44*N44,2)</f>
        <v>0</v>
      </c>
      <c r="P44" s="247">
        <v>0</v>
      </c>
      <c r="Q44" s="247">
        <f>ROUND(E44*P44,2)</f>
        <v>0</v>
      </c>
      <c r="R44" s="247"/>
      <c r="S44" s="247" t="s">
        <v>198</v>
      </c>
      <c r="T44" s="248" t="s">
        <v>199</v>
      </c>
      <c r="U44" s="223">
        <v>0</v>
      </c>
      <c r="V44" s="223">
        <f>ROUND(E44*U44,2)</f>
        <v>0</v>
      </c>
      <c r="W44" s="223"/>
      <c r="X44" s="223" t="s">
        <v>165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339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">
      <c r="A45" s="226" t="s">
        <v>158</v>
      </c>
      <c r="B45" s="227" t="s">
        <v>131</v>
      </c>
      <c r="C45" s="251" t="s">
        <v>28</v>
      </c>
      <c r="D45" s="228"/>
      <c r="E45" s="229"/>
      <c r="F45" s="230"/>
      <c r="G45" s="230">
        <f>SUMIF(AG46:AG48,"&lt;&gt;NOR",G46:G48)</f>
        <v>0</v>
      </c>
      <c r="H45" s="230"/>
      <c r="I45" s="230">
        <f>SUM(I46:I48)</f>
        <v>0</v>
      </c>
      <c r="J45" s="230"/>
      <c r="K45" s="230">
        <f>SUM(K46:K48)</f>
        <v>0</v>
      </c>
      <c r="L45" s="230"/>
      <c r="M45" s="230">
        <f>SUM(M46:M48)</f>
        <v>0</v>
      </c>
      <c r="N45" s="230"/>
      <c r="O45" s="230">
        <f>SUM(O46:O48)</f>
        <v>0</v>
      </c>
      <c r="P45" s="230"/>
      <c r="Q45" s="230">
        <f>SUM(Q46:Q48)</f>
        <v>0</v>
      </c>
      <c r="R45" s="230"/>
      <c r="S45" s="230"/>
      <c r="T45" s="231"/>
      <c r="U45" s="225"/>
      <c r="V45" s="225">
        <f>SUM(V46:V48)</f>
        <v>112</v>
      </c>
      <c r="W45" s="225"/>
      <c r="X45" s="225"/>
      <c r="AG45" t="s">
        <v>159</v>
      </c>
    </row>
    <row r="46" spans="1:60" outlineLevel="1" x14ac:dyDescent="0.2">
      <c r="A46" s="242">
        <v>34</v>
      </c>
      <c r="B46" s="243" t="s">
        <v>386</v>
      </c>
      <c r="C46" s="256" t="s">
        <v>387</v>
      </c>
      <c r="D46" s="244" t="s">
        <v>383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7">
        <v>0</v>
      </c>
      <c r="O46" s="247">
        <f>ROUND(E46*N46,2)</f>
        <v>0</v>
      </c>
      <c r="P46" s="247">
        <v>0</v>
      </c>
      <c r="Q46" s="247">
        <f>ROUND(E46*P46,2)</f>
        <v>0</v>
      </c>
      <c r="R46" s="247"/>
      <c r="S46" s="247" t="s">
        <v>198</v>
      </c>
      <c r="T46" s="248" t="s">
        <v>199</v>
      </c>
      <c r="U46" s="223">
        <v>0</v>
      </c>
      <c r="V46" s="223">
        <f>ROUND(E46*U46,2)</f>
        <v>0</v>
      </c>
      <c r="W46" s="223"/>
      <c r="X46" s="223" t="s">
        <v>365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388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2">
        <v>35</v>
      </c>
      <c r="B47" s="243" t="s">
        <v>389</v>
      </c>
      <c r="C47" s="256" t="s">
        <v>390</v>
      </c>
      <c r="D47" s="244" t="s">
        <v>269</v>
      </c>
      <c r="E47" s="245">
        <v>64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7">
        <v>0</v>
      </c>
      <c r="O47" s="247">
        <f>ROUND(E47*N47,2)</f>
        <v>0</v>
      </c>
      <c r="P47" s="247">
        <v>0</v>
      </c>
      <c r="Q47" s="247">
        <f>ROUND(E47*P47,2)</f>
        <v>0</v>
      </c>
      <c r="R47" s="247"/>
      <c r="S47" s="247" t="s">
        <v>164</v>
      </c>
      <c r="T47" s="248" t="s">
        <v>164</v>
      </c>
      <c r="U47" s="223">
        <v>1</v>
      </c>
      <c r="V47" s="223">
        <f>ROUND(E47*U47,2)</f>
        <v>64</v>
      </c>
      <c r="W47" s="223"/>
      <c r="X47" s="223" t="s">
        <v>165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166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2">
        <v>36</v>
      </c>
      <c r="B48" s="243" t="s">
        <v>391</v>
      </c>
      <c r="C48" s="256" t="s">
        <v>392</v>
      </c>
      <c r="D48" s="244" t="s">
        <v>269</v>
      </c>
      <c r="E48" s="245">
        <v>48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7">
        <v>0</v>
      </c>
      <c r="O48" s="247">
        <f>ROUND(E48*N48,2)</f>
        <v>0</v>
      </c>
      <c r="P48" s="247">
        <v>0</v>
      </c>
      <c r="Q48" s="247">
        <f>ROUND(E48*P48,2)</f>
        <v>0</v>
      </c>
      <c r="R48" s="247"/>
      <c r="S48" s="247" t="s">
        <v>198</v>
      </c>
      <c r="T48" s="248" t="s">
        <v>164</v>
      </c>
      <c r="U48" s="223">
        <v>1</v>
      </c>
      <c r="V48" s="223">
        <f>ROUND(E48*U48,2)</f>
        <v>48</v>
      </c>
      <c r="W48" s="223"/>
      <c r="X48" s="223" t="s">
        <v>393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394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">
      <c r="A49" s="226" t="s">
        <v>158</v>
      </c>
      <c r="B49" s="227" t="s">
        <v>125</v>
      </c>
      <c r="C49" s="251" t="s">
        <v>126</v>
      </c>
      <c r="D49" s="228"/>
      <c r="E49" s="229"/>
      <c r="F49" s="230"/>
      <c r="G49" s="230">
        <f>SUMIF(AG50:AG66,"&lt;&gt;NOR",G50:G66)</f>
        <v>0</v>
      </c>
      <c r="H49" s="230"/>
      <c r="I49" s="230">
        <f>SUM(I50:I66)</f>
        <v>0</v>
      </c>
      <c r="J49" s="230"/>
      <c r="K49" s="230">
        <f>SUM(K50:K66)</f>
        <v>0</v>
      </c>
      <c r="L49" s="230"/>
      <c r="M49" s="230">
        <f>SUM(M50:M66)</f>
        <v>0</v>
      </c>
      <c r="N49" s="230"/>
      <c r="O49" s="230">
        <f>SUM(O50:O66)</f>
        <v>0.04</v>
      </c>
      <c r="P49" s="230"/>
      <c r="Q49" s="230">
        <f>SUM(Q50:Q66)</f>
        <v>0.01</v>
      </c>
      <c r="R49" s="230"/>
      <c r="S49" s="230"/>
      <c r="T49" s="231"/>
      <c r="U49" s="225"/>
      <c r="V49" s="225">
        <f>SUM(V50:V66)</f>
        <v>81.93</v>
      </c>
      <c r="W49" s="225"/>
      <c r="X49" s="225"/>
      <c r="AG49" t="s">
        <v>159</v>
      </c>
    </row>
    <row r="50" spans="1:60" ht="33.75" outlineLevel="1" x14ac:dyDescent="0.2">
      <c r="A50" s="232">
        <v>37</v>
      </c>
      <c r="B50" s="233" t="s">
        <v>395</v>
      </c>
      <c r="C50" s="252" t="s">
        <v>396</v>
      </c>
      <c r="D50" s="234" t="s">
        <v>184</v>
      </c>
      <c r="E50" s="235">
        <v>59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</v>
      </c>
      <c r="O50" s="237">
        <f>ROUND(E50*N50,2)</f>
        <v>0</v>
      </c>
      <c r="P50" s="237">
        <v>2.0000000000000001E-4</v>
      </c>
      <c r="Q50" s="237">
        <f>ROUND(E50*P50,2)</f>
        <v>0.01</v>
      </c>
      <c r="R50" s="237" t="s">
        <v>244</v>
      </c>
      <c r="S50" s="237" t="s">
        <v>164</v>
      </c>
      <c r="T50" s="238" t="s">
        <v>164</v>
      </c>
      <c r="U50" s="223">
        <v>4.4999999999999998E-2</v>
      </c>
      <c r="V50" s="223">
        <f>ROUND(E50*U50,2)</f>
        <v>2.66</v>
      </c>
      <c r="W50" s="223"/>
      <c r="X50" s="223" t="s">
        <v>165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166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3" t="s">
        <v>397</v>
      </c>
      <c r="D51" s="239"/>
      <c r="E51" s="239"/>
      <c r="F51" s="239"/>
      <c r="G51" s="239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4" t="s">
        <v>398</v>
      </c>
      <c r="D52" s="240"/>
      <c r="E52" s="240"/>
      <c r="F52" s="240"/>
      <c r="G52" s="240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170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38</v>
      </c>
      <c r="B53" s="243" t="s">
        <v>399</v>
      </c>
      <c r="C53" s="256" t="s">
        <v>400</v>
      </c>
      <c r="D53" s="244" t="s">
        <v>184</v>
      </c>
      <c r="E53" s="245">
        <v>46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7">
        <v>0</v>
      </c>
      <c r="O53" s="247">
        <f>ROUND(E53*N53,2)</f>
        <v>0</v>
      </c>
      <c r="P53" s="247">
        <v>0</v>
      </c>
      <c r="Q53" s="247">
        <f>ROUND(E53*P53,2)</f>
        <v>0</v>
      </c>
      <c r="R53" s="247" t="s">
        <v>121</v>
      </c>
      <c r="S53" s="247" t="s">
        <v>164</v>
      </c>
      <c r="T53" s="248" t="s">
        <v>164</v>
      </c>
      <c r="U53" s="223">
        <v>2.1000000000000001E-2</v>
      </c>
      <c r="V53" s="223">
        <f>ROUND(E53*U53,2)</f>
        <v>0.97</v>
      </c>
      <c r="W53" s="223"/>
      <c r="X53" s="223" t="s">
        <v>165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166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2">
        <v>39</v>
      </c>
      <c r="B54" s="243" t="s">
        <v>401</v>
      </c>
      <c r="C54" s="256" t="s">
        <v>402</v>
      </c>
      <c r="D54" s="244" t="s">
        <v>162</v>
      </c>
      <c r="E54" s="245">
        <v>146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7">
        <v>0</v>
      </c>
      <c r="O54" s="247">
        <f>ROUND(E54*N54,2)</f>
        <v>0</v>
      </c>
      <c r="P54" s="247">
        <v>0</v>
      </c>
      <c r="Q54" s="247">
        <f>ROUND(E54*P54,2)</f>
        <v>0</v>
      </c>
      <c r="R54" s="247"/>
      <c r="S54" s="247" t="s">
        <v>164</v>
      </c>
      <c r="T54" s="248" t="s">
        <v>164</v>
      </c>
      <c r="U54" s="223">
        <v>0.17</v>
      </c>
      <c r="V54" s="223">
        <f>ROUND(E54*U54,2)</f>
        <v>24.82</v>
      </c>
      <c r="W54" s="223"/>
      <c r="X54" s="223" t="s">
        <v>165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166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2">
        <v>40</v>
      </c>
      <c r="B55" s="243" t="s">
        <v>403</v>
      </c>
      <c r="C55" s="256" t="s">
        <v>404</v>
      </c>
      <c r="D55" s="244" t="s">
        <v>184</v>
      </c>
      <c r="E55" s="245">
        <v>71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7">
        <v>0</v>
      </c>
      <c r="O55" s="247">
        <f>ROUND(E55*N55,2)</f>
        <v>0</v>
      </c>
      <c r="P55" s="247">
        <v>0</v>
      </c>
      <c r="Q55" s="247">
        <f>ROUND(E55*P55,2)</f>
        <v>0</v>
      </c>
      <c r="R55" s="247"/>
      <c r="S55" s="247" t="s">
        <v>164</v>
      </c>
      <c r="T55" s="248" t="s">
        <v>164</v>
      </c>
      <c r="U55" s="223">
        <v>0.42599999999999999</v>
      </c>
      <c r="V55" s="223">
        <f>ROUND(E55*U55,2)</f>
        <v>30.25</v>
      </c>
      <c r="W55" s="223"/>
      <c r="X55" s="223" t="s">
        <v>165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166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2">
        <v>41</v>
      </c>
      <c r="B56" s="243" t="s">
        <v>405</v>
      </c>
      <c r="C56" s="256" t="s">
        <v>406</v>
      </c>
      <c r="D56" s="244" t="s">
        <v>184</v>
      </c>
      <c r="E56" s="245">
        <v>16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/>
      <c r="S56" s="247" t="s">
        <v>164</v>
      </c>
      <c r="T56" s="248" t="s">
        <v>164</v>
      </c>
      <c r="U56" s="223">
        <v>0.54749999999999999</v>
      </c>
      <c r="V56" s="223">
        <f>ROUND(E56*U56,2)</f>
        <v>8.76</v>
      </c>
      <c r="W56" s="223"/>
      <c r="X56" s="223" t="s">
        <v>165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166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2">
        <v>42</v>
      </c>
      <c r="B57" s="243" t="s">
        <v>407</v>
      </c>
      <c r="C57" s="256" t="s">
        <v>408</v>
      </c>
      <c r="D57" s="244" t="s">
        <v>184</v>
      </c>
      <c r="E57" s="245">
        <v>16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7"/>
      <c r="S57" s="247" t="s">
        <v>164</v>
      </c>
      <c r="T57" s="248" t="s">
        <v>164</v>
      </c>
      <c r="U57" s="223">
        <v>0.27</v>
      </c>
      <c r="V57" s="223">
        <f>ROUND(E57*U57,2)</f>
        <v>4.32</v>
      </c>
      <c r="W57" s="223"/>
      <c r="X57" s="223" t="s">
        <v>165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166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2">
        <v>43</v>
      </c>
      <c r="B58" s="243" t="s">
        <v>409</v>
      </c>
      <c r="C58" s="256" t="s">
        <v>410</v>
      </c>
      <c r="D58" s="244" t="s">
        <v>184</v>
      </c>
      <c r="E58" s="245">
        <v>71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7">
        <v>0</v>
      </c>
      <c r="O58" s="247">
        <f>ROUND(E58*N58,2)</f>
        <v>0</v>
      </c>
      <c r="P58" s="247">
        <v>0</v>
      </c>
      <c r="Q58" s="247">
        <f>ROUND(E58*P58,2)</f>
        <v>0</v>
      </c>
      <c r="R58" s="247"/>
      <c r="S58" s="247" t="s">
        <v>198</v>
      </c>
      <c r="T58" s="248" t="s">
        <v>164</v>
      </c>
      <c r="U58" s="223">
        <v>0.14299999999999999</v>
      </c>
      <c r="V58" s="223">
        <f>ROUND(E58*U58,2)</f>
        <v>10.15</v>
      </c>
      <c r="W58" s="223"/>
      <c r="X58" s="223" t="s">
        <v>165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166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2">
        <v>44</v>
      </c>
      <c r="B59" s="243" t="s">
        <v>411</v>
      </c>
      <c r="C59" s="256" t="s">
        <v>412</v>
      </c>
      <c r="D59" s="244" t="s">
        <v>413</v>
      </c>
      <c r="E59" s="245">
        <v>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7">
        <v>0</v>
      </c>
      <c r="O59" s="247">
        <f>ROUND(E59*N59,2)</f>
        <v>0</v>
      </c>
      <c r="P59" s="247">
        <v>0</v>
      </c>
      <c r="Q59" s="247">
        <f>ROUND(E59*P59,2)</f>
        <v>0</v>
      </c>
      <c r="R59" s="247" t="s">
        <v>193</v>
      </c>
      <c r="S59" s="247" t="s">
        <v>164</v>
      </c>
      <c r="T59" s="248" t="s">
        <v>164</v>
      </c>
      <c r="U59" s="223">
        <v>0</v>
      </c>
      <c r="V59" s="223">
        <f>ROUND(E59*U59,2)</f>
        <v>0</v>
      </c>
      <c r="W59" s="223"/>
      <c r="X59" s="223" t="s">
        <v>194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195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42">
        <v>45</v>
      </c>
      <c r="B60" s="243" t="s">
        <v>414</v>
      </c>
      <c r="C60" s="256" t="s">
        <v>415</v>
      </c>
      <c r="D60" s="244" t="s">
        <v>184</v>
      </c>
      <c r="E60" s="245">
        <v>46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7">
        <v>1.0000000000000001E-5</v>
      </c>
      <c r="O60" s="247">
        <f>ROUND(E60*N60,2)</f>
        <v>0</v>
      </c>
      <c r="P60" s="247">
        <v>0</v>
      </c>
      <c r="Q60" s="247">
        <f>ROUND(E60*P60,2)</f>
        <v>0</v>
      </c>
      <c r="R60" s="247" t="s">
        <v>193</v>
      </c>
      <c r="S60" s="247" t="s">
        <v>164</v>
      </c>
      <c r="T60" s="248" t="s">
        <v>164</v>
      </c>
      <c r="U60" s="223">
        <v>0</v>
      </c>
      <c r="V60" s="223">
        <f>ROUND(E60*U60,2)</f>
        <v>0</v>
      </c>
      <c r="W60" s="223"/>
      <c r="X60" s="223" t="s">
        <v>194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195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42">
        <v>46</v>
      </c>
      <c r="B61" s="243" t="s">
        <v>416</v>
      </c>
      <c r="C61" s="256" t="s">
        <v>417</v>
      </c>
      <c r="D61" s="244" t="s">
        <v>162</v>
      </c>
      <c r="E61" s="245">
        <v>146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7">
        <v>1.4999999999999999E-4</v>
      </c>
      <c r="O61" s="247">
        <f>ROUND(E61*N61,2)</f>
        <v>0.02</v>
      </c>
      <c r="P61" s="247">
        <v>0</v>
      </c>
      <c r="Q61" s="247">
        <f>ROUND(E61*P61,2)</f>
        <v>0</v>
      </c>
      <c r="R61" s="247" t="s">
        <v>193</v>
      </c>
      <c r="S61" s="247" t="s">
        <v>164</v>
      </c>
      <c r="T61" s="248" t="s">
        <v>164</v>
      </c>
      <c r="U61" s="223">
        <v>0</v>
      </c>
      <c r="V61" s="223">
        <f>ROUND(E61*U61,2)</f>
        <v>0</v>
      </c>
      <c r="W61" s="223"/>
      <c r="X61" s="223" t="s">
        <v>194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195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42">
        <v>47</v>
      </c>
      <c r="B62" s="243" t="s">
        <v>418</v>
      </c>
      <c r="C62" s="256" t="s">
        <v>419</v>
      </c>
      <c r="D62" s="244" t="s">
        <v>184</v>
      </c>
      <c r="E62" s="245">
        <v>71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7">
        <v>2.5999999999999998E-4</v>
      </c>
      <c r="O62" s="247">
        <f>ROUND(E62*N62,2)</f>
        <v>0.02</v>
      </c>
      <c r="P62" s="247">
        <v>0</v>
      </c>
      <c r="Q62" s="247">
        <f>ROUND(E62*P62,2)</f>
        <v>0</v>
      </c>
      <c r="R62" s="247" t="s">
        <v>193</v>
      </c>
      <c r="S62" s="247" t="s">
        <v>164</v>
      </c>
      <c r="T62" s="248" t="s">
        <v>164</v>
      </c>
      <c r="U62" s="223">
        <v>0</v>
      </c>
      <c r="V62" s="223">
        <f>ROUND(E62*U62,2)</f>
        <v>0</v>
      </c>
      <c r="W62" s="223"/>
      <c r="X62" s="223" t="s">
        <v>194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195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2">
        <v>48</v>
      </c>
      <c r="B63" s="243" t="s">
        <v>420</v>
      </c>
      <c r="C63" s="256" t="s">
        <v>421</v>
      </c>
      <c r="D63" s="244" t="s">
        <v>272</v>
      </c>
      <c r="E63" s="245">
        <v>16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7"/>
      <c r="S63" s="247" t="s">
        <v>198</v>
      </c>
      <c r="T63" s="248" t="s">
        <v>199</v>
      </c>
      <c r="U63" s="223">
        <v>0</v>
      </c>
      <c r="V63" s="223">
        <f>ROUND(E63*U63,2)</f>
        <v>0</v>
      </c>
      <c r="W63" s="223"/>
      <c r="X63" s="223" t="s">
        <v>165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339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2">
        <v>49</v>
      </c>
      <c r="B64" s="243" t="s">
        <v>371</v>
      </c>
      <c r="C64" s="256" t="s">
        <v>372</v>
      </c>
      <c r="D64" s="244" t="s">
        <v>162</v>
      </c>
      <c r="E64" s="245">
        <v>146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7"/>
      <c r="S64" s="247" t="s">
        <v>198</v>
      </c>
      <c r="T64" s="248" t="s">
        <v>199</v>
      </c>
      <c r="U64" s="223">
        <v>0</v>
      </c>
      <c r="V64" s="223">
        <f>ROUND(E64*U64,2)</f>
        <v>0</v>
      </c>
      <c r="W64" s="223"/>
      <c r="X64" s="223" t="s">
        <v>165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339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2">
        <v>50</v>
      </c>
      <c r="B65" s="243" t="s">
        <v>352</v>
      </c>
      <c r="C65" s="256" t="s">
        <v>353</v>
      </c>
      <c r="D65" s="244" t="s">
        <v>162</v>
      </c>
      <c r="E65" s="245">
        <v>146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7">
        <v>0</v>
      </c>
      <c r="O65" s="247">
        <f>ROUND(E65*N65,2)</f>
        <v>0</v>
      </c>
      <c r="P65" s="247">
        <v>0</v>
      </c>
      <c r="Q65" s="247">
        <f>ROUND(E65*P65,2)</f>
        <v>0</v>
      </c>
      <c r="R65" s="247"/>
      <c r="S65" s="247" t="s">
        <v>198</v>
      </c>
      <c r="T65" s="248" t="s">
        <v>199</v>
      </c>
      <c r="U65" s="223">
        <v>0</v>
      </c>
      <c r="V65" s="223">
        <f>ROUND(E65*U65,2)</f>
        <v>0</v>
      </c>
      <c r="W65" s="223"/>
      <c r="X65" s="223" t="s">
        <v>165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339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2">
        <v>51</v>
      </c>
      <c r="B66" s="243" t="s">
        <v>354</v>
      </c>
      <c r="C66" s="256" t="s">
        <v>355</v>
      </c>
      <c r="D66" s="244" t="s">
        <v>272</v>
      </c>
      <c r="E66" s="245">
        <v>146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7">
        <v>0</v>
      </c>
      <c r="O66" s="247">
        <f>ROUND(E66*N66,2)</f>
        <v>0</v>
      </c>
      <c r="P66" s="247">
        <v>0</v>
      </c>
      <c r="Q66" s="247">
        <f>ROUND(E66*P66,2)</f>
        <v>0</v>
      </c>
      <c r="R66" s="247"/>
      <c r="S66" s="247" t="s">
        <v>198</v>
      </c>
      <c r="T66" s="248" t="s">
        <v>199</v>
      </c>
      <c r="U66" s="223">
        <v>0</v>
      </c>
      <c r="V66" s="223">
        <f>ROUND(E66*U66,2)</f>
        <v>0</v>
      </c>
      <c r="W66" s="223"/>
      <c r="X66" s="223" t="s">
        <v>165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339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x14ac:dyDescent="0.2">
      <c r="A67" s="226" t="s">
        <v>158</v>
      </c>
      <c r="B67" s="227" t="s">
        <v>131</v>
      </c>
      <c r="C67" s="251" t="s">
        <v>28</v>
      </c>
      <c r="D67" s="228"/>
      <c r="E67" s="229"/>
      <c r="F67" s="230"/>
      <c r="G67" s="230">
        <f>SUMIF(AG68:AG71,"&lt;&gt;NOR",G68:G71)</f>
        <v>0</v>
      </c>
      <c r="H67" s="230"/>
      <c r="I67" s="230">
        <f>SUM(I68:I71)</f>
        <v>0</v>
      </c>
      <c r="J67" s="230"/>
      <c r="K67" s="230">
        <f>SUM(K68:K71)</f>
        <v>0</v>
      </c>
      <c r="L67" s="230"/>
      <c r="M67" s="230">
        <f>SUM(M68:M71)</f>
        <v>0</v>
      </c>
      <c r="N67" s="230"/>
      <c r="O67" s="230">
        <f>SUM(O68:O71)</f>
        <v>0</v>
      </c>
      <c r="P67" s="230"/>
      <c r="Q67" s="230">
        <f>SUM(Q68:Q71)</f>
        <v>0</v>
      </c>
      <c r="R67" s="230"/>
      <c r="S67" s="230"/>
      <c r="T67" s="231"/>
      <c r="U67" s="225"/>
      <c r="V67" s="225">
        <f>SUM(V68:V71)</f>
        <v>0</v>
      </c>
      <c r="W67" s="225"/>
      <c r="X67" s="225"/>
      <c r="AG67" t="s">
        <v>159</v>
      </c>
    </row>
    <row r="68" spans="1:60" outlineLevel="1" x14ac:dyDescent="0.2">
      <c r="A68" s="242">
        <v>52</v>
      </c>
      <c r="B68" s="243" t="s">
        <v>422</v>
      </c>
      <c r="C68" s="256" t="s">
        <v>423</v>
      </c>
      <c r="D68" s="244" t="s">
        <v>0</v>
      </c>
      <c r="E68" s="245">
        <v>1.0500000000000001E-2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7">
        <v>0</v>
      </c>
      <c r="O68" s="247">
        <f>ROUND(E68*N68,2)</f>
        <v>0</v>
      </c>
      <c r="P68" s="247">
        <v>0</v>
      </c>
      <c r="Q68" s="247">
        <f>ROUND(E68*P68,2)</f>
        <v>0</v>
      </c>
      <c r="R68" s="247"/>
      <c r="S68" s="247" t="s">
        <v>198</v>
      </c>
      <c r="T68" s="248" t="s">
        <v>199</v>
      </c>
      <c r="U68" s="223">
        <v>0</v>
      </c>
      <c r="V68" s="223">
        <f>ROUND(E68*U68,2)</f>
        <v>0</v>
      </c>
      <c r="W68" s="223"/>
      <c r="X68" s="223" t="s">
        <v>365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388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2">
        <v>53</v>
      </c>
      <c r="B69" s="243" t="s">
        <v>424</v>
      </c>
      <c r="C69" s="256" t="s">
        <v>425</v>
      </c>
      <c r="D69" s="244" t="s">
        <v>0</v>
      </c>
      <c r="E69" s="245">
        <v>0.05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7"/>
      <c r="S69" s="247" t="s">
        <v>198</v>
      </c>
      <c r="T69" s="248" t="s">
        <v>199</v>
      </c>
      <c r="U69" s="223">
        <v>0</v>
      </c>
      <c r="V69" s="223">
        <f>ROUND(E69*U69,2)</f>
        <v>0</v>
      </c>
      <c r="W69" s="223"/>
      <c r="X69" s="223" t="s">
        <v>365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388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2">
        <v>54</v>
      </c>
      <c r="B70" s="243" t="s">
        <v>426</v>
      </c>
      <c r="C70" s="256" t="s">
        <v>427</v>
      </c>
      <c r="D70" s="244" t="s">
        <v>0</v>
      </c>
      <c r="E70" s="245">
        <v>0.03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7"/>
      <c r="S70" s="247" t="s">
        <v>198</v>
      </c>
      <c r="T70" s="248" t="s">
        <v>199</v>
      </c>
      <c r="U70" s="223">
        <v>0</v>
      </c>
      <c r="V70" s="223">
        <f>ROUND(E70*U70,2)</f>
        <v>0</v>
      </c>
      <c r="W70" s="223"/>
      <c r="X70" s="223" t="s">
        <v>384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385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55</v>
      </c>
      <c r="B71" s="233" t="s">
        <v>428</v>
      </c>
      <c r="C71" s="252" t="s">
        <v>429</v>
      </c>
      <c r="D71" s="234" t="s">
        <v>383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198</v>
      </c>
      <c r="T71" s="238" t="s">
        <v>199</v>
      </c>
      <c r="U71" s="223">
        <v>0</v>
      </c>
      <c r="V71" s="223">
        <f>ROUND(E71*U71,2)</f>
        <v>0</v>
      </c>
      <c r="W71" s="223"/>
      <c r="X71" s="223" t="s">
        <v>165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339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x14ac:dyDescent="0.2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145</v>
      </c>
    </row>
    <row r="73" spans="1:60" x14ac:dyDescent="0.2">
      <c r="A73" s="216"/>
      <c r="B73" s="217" t="s">
        <v>29</v>
      </c>
      <c r="C73" s="258"/>
      <c r="D73" s="218"/>
      <c r="E73" s="219"/>
      <c r="F73" s="219"/>
      <c r="G73" s="250">
        <f>G8+G22+G34+G37+G45+G49+G67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335</v>
      </c>
    </row>
    <row r="74" spans="1:60" x14ac:dyDescent="0.2">
      <c r="C74" s="259"/>
      <c r="D74" s="10"/>
      <c r="AG74" t="s">
        <v>336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DQE+K2gla4dh06OAZF6E+RghP7Ier8ftfbBwFW4YOncUaz5G8oeywQuuLgC6fDebdIc6Wf90Krse2z8CJJ+hQ==" saltValue="tujHdICkwASyQRdi/n/etQ==" spinCount="100000" sheet="1"/>
  <mergeCells count="6">
    <mergeCell ref="A1:G1"/>
    <mergeCell ref="C2:G2"/>
    <mergeCell ref="C3:G3"/>
    <mergeCell ref="C4:G4"/>
    <mergeCell ref="C51:G51"/>
    <mergeCell ref="C52:G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16D4-B52D-4719-A060-A39A2BF1E7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132</v>
      </c>
      <c r="B1" s="198"/>
      <c r="C1" s="198"/>
      <c r="D1" s="198"/>
      <c r="E1" s="198"/>
      <c r="F1" s="198"/>
      <c r="G1" s="198"/>
      <c r="AG1" t="s">
        <v>133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134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134</v>
      </c>
      <c r="AG3" t="s">
        <v>135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136</v>
      </c>
    </row>
    <row r="5" spans="1:60" x14ac:dyDescent="0.2">
      <c r="D5" s="10"/>
    </row>
    <row r="6" spans="1:60" ht="38.25" x14ac:dyDescent="0.2">
      <c r="A6" s="209" t="s">
        <v>137</v>
      </c>
      <c r="B6" s="211" t="s">
        <v>138</v>
      </c>
      <c r="C6" s="211" t="s">
        <v>139</v>
      </c>
      <c r="D6" s="210" t="s">
        <v>140</v>
      </c>
      <c r="E6" s="209" t="s">
        <v>141</v>
      </c>
      <c r="F6" s="208" t="s">
        <v>142</v>
      </c>
      <c r="G6" s="209" t="s">
        <v>29</v>
      </c>
      <c r="H6" s="212" t="s">
        <v>30</v>
      </c>
      <c r="I6" s="212" t="s">
        <v>143</v>
      </c>
      <c r="J6" s="212" t="s">
        <v>31</v>
      </c>
      <c r="K6" s="212" t="s">
        <v>144</v>
      </c>
      <c r="L6" s="212" t="s">
        <v>145</v>
      </c>
      <c r="M6" s="212" t="s">
        <v>146</v>
      </c>
      <c r="N6" s="212" t="s">
        <v>147</v>
      </c>
      <c r="O6" s="212" t="s">
        <v>148</v>
      </c>
      <c r="P6" s="212" t="s">
        <v>149</v>
      </c>
      <c r="Q6" s="212" t="s">
        <v>150</v>
      </c>
      <c r="R6" s="212" t="s">
        <v>151</v>
      </c>
      <c r="S6" s="212" t="s">
        <v>152</v>
      </c>
      <c r="T6" s="212" t="s">
        <v>153</v>
      </c>
      <c r="U6" s="212" t="s">
        <v>154</v>
      </c>
      <c r="V6" s="212" t="s">
        <v>155</v>
      </c>
      <c r="W6" s="212" t="s">
        <v>156</v>
      </c>
      <c r="X6" s="212" t="s">
        <v>157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158</v>
      </c>
      <c r="B8" s="227" t="s">
        <v>73</v>
      </c>
      <c r="C8" s="251" t="s">
        <v>74</v>
      </c>
      <c r="D8" s="228"/>
      <c r="E8" s="229"/>
      <c r="F8" s="230"/>
      <c r="G8" s="230">
        <f>SUMIF(AG9:AG32,"&lt;&gt;NOR",G9:G32)</f>
        <v>0</v>
      </c>
      <c r="H8" s="230"/>
      <c r="I8" s="230">
        <f>SUM(I9:I32)</f>
        <v>0</v>
      </c>
      <c r="J8" s="230"/>
      <c r="K8" s="230">
        <f>SUM(K9:K32)</f>
        <v>0</v>
      </c>
      <c r="L8" s="230"/>
      <c r="M8" s="230">
        <f>SUM(M9:M32)</f>
        <v>0</v>
      </c>
      <c r="N8" s="230"/>
      <c r="O8" s="230">
        <f>SUM(O9:O32)</f>
        <v>0.14000000000000001</v>
      </c>
      <c r="P8" s="230"/>
      <c r="Q8" s="230">
        <f>SUM(Q9:Q32)</f>
        <v>12.65</v>
      </c>
      <c r="R8" s="230"/>
      <c r="S8" s="230"/>
      <c r="T8" s="231"/>
      <c r="U8" s="225"/>
      <c r="V8" s="225">
        <f>SUM(V9:V32)</f>
        <v>388.30000000000007</v>
      </c>
      <c r="W8" s="225"/>
      <c r="X8" s="225"/>
      <c r="AG8" t="s">
        <v>159</v>
      </c>
    </row>
    <row r="9" spans="1:60" outlineLevel="1" x14ac:dyDescent="0.2">
      <c r="A9" s="242">
        <v>1</v>
      </c>
      <c r="B9" s="243" t="s">
        <v>430</v>
      </c>
      <c r="C9" s="256" t="s">
        <v>431</v>
      </c>
      <c r="D9" s="244" t="s">
        <v>162</v>
      </c>
      <c r="E9" s="245">
        <v>3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15</v>
      </c>
      <c r="M9" s="247">
        <f>G9*(1+L9/100)</f>
        <v>0</v>
      </c>
      <c r="N9" s="247">
        <v>0</v>
      </c>
      <c r="O9" s="247">
        <f>ROUND(E9*N9,2)</f>
        <v>0</v>
      </c>
      <c r="P9" s="247">
        <v>9.3579999999999997E-2</v>
      </c>
      <c r="Q9" s="247">
        <f>ROUND(E9*P9,2)</f>
        <v>0.28000000000000003</v>
      </c>
      <c r="R9" s="247" t="s">
        <v>432</v>
      </c>
      <c r="S9" s="247" t="s">
        <v>164</v>
      </c>
      <c r="T9" s="248" t="s">
        <v>164</v>
      </c>
      <c r="U9" s="223">
        <v>0.35</v>
      </c>
      <c r="V9" s="223">
        <f>ROUND(E9*U9,2)</f>
        <v>1.05</v>
      </c>
      <c r="W9" s="223"/>
      <c r="X9" s="223" t="s">
        <v>165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42">
        <v>2</v>
      </c>
      <c r="B10" s="243" t="s">
        <v>433</v>
      </c>
      <c r="C10" s="256" t="s">
        <v>434</v>
      </c>
      <c r="D10" s="244" t="s">
        <v>184</v>
      </c>
      <c r="E10" s="245">
        <v>1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15</v>
      </c>
      <c r="M10" s="247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7" t="s">
        <v>432</v>
      </c>
      <c r="S10" s="247" t="s">
        <v>164</v>
      </c>
      <c r="T10" s="248" t="s">
        <v>164</v>
      </c>
      <c r="U10" s="223">
        <v>0.98</v>
      </c>
      <c r="V10" s="223">
        <f>ROUND(E10*U10,2)</f>
        <v>0.98</v>
      </c>
      <c r="W10" s="223"/>
      <c r="X10" s="223" t="s">
        <v>165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166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2">
        <v>3</v>
      </c>
      <c r="B11" s="243" t="s">
        <v>435</v>
      </c>
      <c r="C11" s="256" t="s">
        <v>436</v>
      </c>
      <c r="D11" s="244" t="s">
        <v>184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15</v>
      </c>
      <c r="M11" s="247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7" t="s">
        <v>432</v>
      </c>
      <c r="S11" s="247" t="s">
        <v>164</v>
      </c>
      <c r="T11" s="248" t="s">
        <v>164</v>
      </c>
      <c r="U11" s="223">
        <v>1.35</v>
      </c>
      <c r="V11" s="223">
        <f>ROUND(E11*U11,2)</f>
        <v>1.35</v>
      </c>
      <c r="W11" s="223"/>
      <c r="X11" s="223" t="s">
        <v>165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42">
        <v>4</v>
      </c>
      <c r="B12" s="243" t="s">
        <v>437</v>
      </c>
      <c r="C12" s="256" t="s">
        <v>438</v>
      </c>
      <c r="D12" s="244" t="s">
        <v>184</v>
      </c>
      <c r="E12" s="245">
        <v>1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15</v>
      </c>
      <c r="M12" s="247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7" t="s">
        <v>432</v>
      </c>
      <c r="S12" s="247" t="s">
        <v>164</v>
      </c>
      <c r="T12" s="248" t="s">
        <v>164</v>
      </c>
      <c r="U12" s="223">
        <v>1.46</v>
      </c>
      <c r="V12" s="223">
        <f>ROUND(E12*U12,2)</f>
        <v>1.46</v>
      </c>
      <c r="W12" s="223"/>
      <c r="X12" s="223" t="s">
        <v>165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166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2">
        <v>5</v>
      </c>
      <c r="B13" s="243" t="s">
        <v>439</v>
      </c>
      <c r="C13" s="256" t="s">
        <v>440</v>
      </c>
      <c r="D13" s="244" t="s">
        <v>184</v>
      </c>
      <c r="E13" s="245">
        <v>2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7">
        <v>6.9999999999999994E-5</v>
      </c>
      <c r="O13" s="247">
        <f>ROUND(E13*N13,2)</f>
        <v>0</v>
      </c>
      <c r="P13" s="247">
        <v>4.4999999999999997E-3</v>
      </c>
      <c r="Q13" s="247">
        <f>ROUND(E13*P13,2)</f>
        <v>0.01</v>
      </c>
      <c r="R13" s="247" t="s">
        <v>432</v>
      </c>
      <c r="S13" s="247" t="s">
        <v>164</v>
      </c>
      <c r="T13" s="248" t="s">
        <v>164</v>
      </c>
      <c r="U13" s="223">
        <v>0.42</v>
      </c>
      <c r="V13" s="223">
        <f>ROUND(E13*U13,2)</f>
        <v>0.84</v>
      </c>
      <c r="W13" s="223"/>
      <c r="X13" s="223" t="s">
        <v>165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2">
        <v>6</v>
      </c>
      <c r="B14" s="243" t="s">
        <v>441</v>
      </c>
      <c r="C14" s="256" t="s">
        <v>442</v>
      </c>
      <c r="D14" s="244" t="s">
        <v>184</v>
      </c>
      <c r="E14" s="245">
        <v>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15</v>
      </c>
      <c r="M14" s="247">
        <f>G14*(1+L14/100)</f>
        <v>0</v>
      </c>
      <c r="N14" s="247">
        <v>6.9999999999999994E-5</v>
      </c>
      <c r="O14" s="247">
        <f>ROUND(E14*N14,2)</f>
        <v>0</v>
      </c>
      <c r="P14" s="247">
        <v>2.1000000000000001E-2</v>
      </c>
      <c r="Q14" s="247">
        <f>ROUND(E14*P14,2)</f>
        <v>0.02</v>
      </c>
      <c r="R14" s="247" t="s">
        <v>432</v>
      </c>
      <c r="S14" s="247" t="s">
        <v>164</v>
      </c>
      <c r="T14" s="248" t="s">
        <v>164</v>
      </c>
      <c r="U14" s="223">
        <v>0.43</v>
      </c>
      <c r="V14" s="223">
        <f>ROUND(E14*U14,2)</f>
        <v>0.43</v>
      </c>
      <c r="W14" s="223"/>
      <c r="X14" s="223" t="s">
        <v>165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166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7</v>
      </c>
      <c r="B15" s="243" t="s">
        <v>443</v>
      </c>
      <c r="C15" s="256" t="s">
        <v>444</v>
      </c>
      <c r="D15" s="244" t="s">
        <v>162</v>
      </c>
      <c r="E15" s="245">
        <v>626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7">
        <v>2.0000000000000002E-5</v>
      </c>
      <c r="O15" s="247">
        <f>ROUND(E15*N15,2)</f>
        <v>0.01</v>
      </c>
      <c r="P15" s="247">
        <v>3.2000000000000002E-3</v>
      </c>
      <c r="Q15" s="247">
        <f>ROUND(E15*P15,2)</f>
        <v>2</v>
      </c>
      <c r="R15" s="247" t="s">
        <v>432</v>
      </c>
      <c r="S15" s="247" t="s">
        <v>164</v>
      </c>
      <c r="T15" s="248" t="s">
        <v>164</v>
      </c>
      <c r="U15" s="223">
        <v>5.2999999999999999E-2</v>
      </c>
      <c r="V15" s="223">
        <f>ROUND(E15*U15,2)</f>
        <v>33.18</v>
      </c>
      <c r="W15" s="223"/>
      <c r="X15" s="223" t="s">
        <v>165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2">
        <v>8</v>
      </c>
      <c r="B16" s="243" t="s">
        <v>445</v>
      </c>
      <c r="C16" s="256" t="s">
        <v>446</v>
      </c>
      <c r="D16" s="244" t="s">
        <v>162</v>
      </c>
      <c r="E16" s="245">
        <v>142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7">
        <v>5.0000000000000002E-5</v>
      </c>
      <c r="O16" s="247">
        <f>ROUND(E16*N16,2)</f>
        <v>0.01</v>
      </c>
      <c r="P16" s="247">
        <v>5.3200000000000001E-3</v>
      </c>
      <c r="Q16" s="247">
        <f>ROUND(E16*P16,2)</f>
        <v>0.76</v>
      </c>
      <c r="R16" s="247" t="s">
        <v>432</v>
      </c>
      <c r="S16" s="247" t="s">
        <v>164</v>
      </c>
      <c r="T16" s="248" t="s">
        <v>164</v>
      </c>
      <c r="U16" s="223">
        <v>0.10299999999999999</v>
      </c>
      <c r="V16" s="223">
        <f>ROUND(E16*U16,2)</f>
        <v>14.63</v>
      </c>
      <c r="W16" s="223"/>
      <c r="X16" s="223" t="s">
        <v>165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2">
        <v>9</v>
      </c>
      <c r="B17" s="243" t="s">
        <v>447</v>
      </c>
      <c r="C17" s="256" t="s">
        <v>448</v>
      </c>
      <c r="D17" s="244" t="s">
        <v>162</v>
      </c>
      <c r="E17" s="245">
        <v>22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7">
        <v>5.0000000000000002E-5</v>
      </c>
      <c r="O17" s="247">
        <f>ROUND(E17*N17,2)</f>
        <v>0</v>
      </c>
      <c r="P17" s="247">
        <v>4.7299999999999998E-3</v>
      </c>
      <c r="Q17" s="247">
        <f>ROUND(E17*P17,2)</f>
        <v>0.1</v>
      </c>
      <c r="R17" s="247" t="s">
        <v>432</v>
      </c>
      <c r="S17" s="247" t="s">
        <v>164</v>
      </c>
      <c r="T17" s="248" t="s">
        <v>164</v>
      </c>
      <c r="U17" s="223">
        <v>0.125</v>
      </c>
      <c r="V17" s="223">
        <f>ROUND(E17*U17,2)</f>
        <v>2.75</v>
      </c>
      <c r="W17" s="223"/>
      <c r="X17" s="223" t="s">
        <v>165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10</v>
      </c>
      <c r="B18" s="243" t="s">
        <v>449</v>
      </c>
      <c r="C18" s="256" t="s">
        <v>450</v>
      </c>
      <c r="D18" s="244" t="s">
        <v>162</v>
      </c>
      <c r="E18" s="245">
        <v>14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15</v>
      </c>
      <c r="M18" s="247">
        <f>G18*(1+L18/100)</f>
        <v>0</v>
      </c>
      <c r="N18" s="247">
        <v>6.0000000000000002E-5</v>
      </c>
      <c r="O18" s="247">
        <f>ROUND(E18*N18,2)</f>
        <v>0</v>
      </c>
      <c r="P18" s="247">
        <v>8.4100000000000008E-3</v>
      </c>
      <c r="Q18" s="247">
        <f>ROUND(E18*P18,2)</f>
        <v>0.12</v>
      </c>
      <c r="R18" s="247" t="s">
        <v>432</v>
      </c>
      <c r="S18" s="247" t="s">
        <v>164</v>
      </c>
      <c r="T18" s="248" t="s">
        <v>164</v>
      </c>
      <c r="U18" s="223">
        <v>0.187</v>
      </c>
      <c r="V18" s="223">
        <f>ROUND(E18*U18,2)</f>
        <v>2.62</v>
      </c>
      <c r="W18" s="223"/>
      <c r="X18" s="223" t="s">
        <v>165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2">
        <v>11</v>
      </c>
      <c r="B19" s="243" t="s">
        <v>451</v>
      </c>
      <c r="C19" s="256" t="s">
        <v>452</v>
      </c>
      <c r="D19" s="244" t="s">
        <v>162</v>
      </c>
      <c r="E19" s="245">
        <v>370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7">
        <v>1.2999999999999999E-4</v>
      </c>
      <c r="O19" s="247">
        <f>ROUND(E19*N19,2)</f>
        <v>0.05</v>
      </c>
      <c r="P19" s="247">
        <v>2.359E-2</v>
      </c>
      <c r="Q19" s="247">
        <f>ROUND(E19*P19,2)</f>
        <v>8.73</v>
      </c>
      <c r="R19" s="247" t="s">
        <v>432</v>
      </c>
      <c r="S19" s="247" t="s">
        <v>164</v>
      </c>
      <c r="T19" s="248" t="s">
        <v>164</v>
      </c>
      <c r="U19" s="223">
        <v>0.20799999999999999</v>
      </c>
      <c r="V19" s="223">
        <f>ROUND(E19*U19,2)</f>
        <v>76.959999999999994</v>
      </c>
      <c r="W19" s="223"/>
      <c r="X19" s="223" t="s">
        <v>165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2">
        <v>12</v>
      </c>
      <c r="B20" s="243" t="s">
        <v>453</v>
      </c>
      <c r="C20" s="256" t="s">
        <v>454</v>
      </c>
      <c r="D20" s="244" t="s">
        <v>184</v>
      </c>
      <c r="E20" s="245">
        <v>98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4.4000000000000002E-4</v>
      </c>
      <c r="O20" s="247">
        <f>ROUND(E20*N20,2)</f>
        <v>0.04</v>
      </c>
      <c r="P20" s="247">
        <v>0</v>
      </c>
      <c r="Q20" s="247">
        <f>ROUND(E20*P20,2)</f>
        <v>0</v>
      </c>
      <c r="R20" s="247" t="s">
        <v>432</v>
      </c>
      <c r="S20" s="247" t="s">
        <v>164</v>
      </c>
      <c r="T20" s="248" t="s">
        <v>164</v>
      </c>
      <c r="U20" s="223">
        <v>0.19600000000000001</v>
      </c>
      <c r="V20" s="223">
        <f>ROUND(E20*U20,2)</f>
        <v>19.21</v>
      </c>
      <c r="W20" s="223"/>
      <c r="X20" s="223" t="s">
        <v>165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3.75" outlineLevel="1" x14ac:dyDescent="0.2">
      <c r="A21" s="242">
        <v>13</v>
      </c>
      <c r="B21" s="243" t="s">
        <v>455</v>
      </c>
      <c r="C21" s="256" t="s">
        <v>456</v>
      </c>
      <c r="D21" s="244" t="s">
        <v>173</v>
      </c>
      <c r="E21" s="245">
        <v>11.15657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 t="s">
        <v>432</v>
      </c>
      <c r="S21" s="247" t="s">
        <v>164</v>
      </c>
      <c r="T21" s="248" t="s">
        <v>164</v>
      </c>
      <c r="U21" s="223">
        <v>3.28</v>
      </c>
      <c r="V21" s="223">
        <f>ROUND(E21*U21,2)</f>
        <v>36.590000000000003</v>
      </c>
      <c r="W21" s="223"/>
      <c r="X21" s="223" t="s">
        <v>165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2">
        <v>14</v>
      </c>
      <c r="B22" s="243" t="s">
        <v>457</v>
      </c>
      <c r="C22" s="256" t="s">
        <v>458</v>
      </c>
      <c r="D22" s="244" t="s">
        <v>184</v>
      </c>
      <c r="E22" s="245">
        <v>118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7">
        <v>4.0000000000000003E-5</v>
      </c>
      <c r="O22" s="247">
        <f>ROUND(E22*N22,2)</f>
        <v>0</v>
      </c>
      <c r="P22" s="247">
        <v>4.4999999999999999E-4</v>
      </c>
      <c r="Q22" s="247">
        <f>ROUND(E22*P22,2)</f>
        <v>0.05</v>
      </c>
      <c r="R22" s="247" t="s">
        <v>432</v>
      </c>
      <c r="S22" s="247" t="s">
        <v>164</v>
      </c>
      <c r="T22" s="248" t="s">
        <v>164</v>
      </c>
      <c r="U22" s="223">
        <v>5.1999999999999998E-2</v>
      </c>
      <c r="V22" s="223">
        <f>ROUND(E22*U22,2)</f>
        <v>6.14</v>
      </c>
      <c r="W22" s="223"/>
      <c r="X22" s="223" t="s">
        <v>165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2">
        <v>15</v>
      </c>
      <c r="B23" s="243" t="s">
        <v>459</v>
      </c>
      <c r="C23" s="256" t="s">
        <v>460</v>
      </c>
      <c r="D23" s="244" t="s">
        <v>184</v>
      </c>
      <c r="E23" s="245">
        <v>237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7">
        <v>9.0000000000000006E-5</v>
      </c>
      <c r="O23" s="247">
        <f>ROUND(E23*N23,2)</f>
        <v>0.02</v>
      </c>
      <c r="P23" s="247">
        <v>4.4999999999999999E-4</v>
      </c>
      <c r="Q23" s="247">
        <f>ROUND(E23*P23,2)</f>
        <v>0.11</v>
      </c>
      <c r="R23" s="247" t="s">
        <v>432</v>
      </c>
      <c r="S23" s="247" t="s">
        <v>164</v>
      </c>
      <c r="T23" s="248" t="s">
        <v>164</v>
      </c>
      <c r="U23" s="223">
        <v>0.16600000000000001</v>
      </c>
      <c r="V23" s="223">
        <f>ROUND(E23*U23,2)</f>
        <v>39.340000000000003</v>
      </c>
      <c r="W23" s="223"/>
      <c r="X23" s="223" t="s">
        <v>165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2">
        <v>16</v>
      </c>
      <c r="B24" s="243" t="s">
        <v>461</v>
      </c>
      <c r="C24" s="256" t="s">
        <v>462</v>
      </c>
      <c r="D24" s="244" t="s">
        <v>184</v>
      </c>
      <c r="E24" s="245">
        <v>65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7">
        <v>1.2999999999999999E-4</v>
      </c>
      <c r="O24" s="247">
        <f>ROUND(E24*N24,2)</f>
        <v>0.01</v>
      </c>
      <c r="P24" s="247">
        <v>1.1000000000000001E-3</v>
      </c>
      <c r="Q24" s="247">
        <f>ROUND(E24*P24,2)</f>
        <v>7.0000000000000007E-2</v>
      </c>
      <c r="R24" s="247" t="s">
        <v>432</v>
      </c>
      <c r="S24" s="247" t="s">
        <v>164</v>
      </c>
      <c r="T24" s="248" t="s">
        <v>164</v>
      </c>
      <c r="U24" s="223">
        <v>0.22900000000000001</v>
      </c>
      <c r="V24" s="223">
        <f>ROUND(E24*U24,2)</f>
        <v>14.89</v>
      </c>
      <c r="W24" s="223"/>
      <c r="X24" s="223" t="s">
        <v>165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166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17</v>
      </c>
      <c r="B25" s="243" t="s">
        <v>463</v>
      </c>
      <c r="C25" s="256" t="s">
        <v>464</v>
      </c>
      <c r="D25" s="244" t="s">
        <v>184</v>
      </c>
      <c r="E25" s="245">
        <v>8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7">
        <v>1.7000000000000001E-4</v>
      </c>
      <c r="O25" s="247">
        <f>ROUND(E25*N25,2)</f>
        <v>0</v>
      </c>
      <c r="P25" s="247">
        <v>2.2000000000000001E-3</v>
      </c>
      <c r="Q25" s="247">
        <f>ROUND(E25*P25,2)</f>
        <v>0.02</v>
      </c>
      <c r="R25" s="247" t="s">
        <v>432</v>
      </c>
      <c r="S25" s="247" t="s">
        <v>164</v>
      </c>
      <c r="T25" s="248" t="s">
        <v>164</v>
      </c>
      <c r="U25" s="223">
        <v>0.312</v>
      </c>
      <c r="V25" s="223">
        <f>ROUND(E25*U25,2)</f>
        <v>2.5</v>
      </c>
      <c r="W25" s="223"/>
      <c r="X25" s="223" t="s">
        <v>165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166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2">
        <v>18</v>
      </c>
      <c r="B26" s="243" t="s">
        <v>465</v>
      </c>
      <c r="C26" s="256" t="s">
        <v>466</v>
      </c>
      <c r="D26" s="244" t="s">
        <v>202</v>
      </c>
      <c r="E26" s="245">
        <v>15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7">
        <v>0</v>
      </c>
      <c r="O26" s="247">
        <f>ROUND(E26*N26,2)</f>
        <v>0</v>
      </c>
      <c r="P26" s="247">
        <v>2.3800000000000002E-2</v>
      </c>
      <c r="Q26" s="247">
        <f>ROUND(E26*P26,2)</f>
        <v>0.36</v>
      </c>
      <c r="R26" s="247" t="s">
        <v>432</v>
      </c>
      <c r="S26" s="247" t="s">
        <v>164</v>
      </c>
      <c r="T26" s="248" t="s">
        <v>164</v>
      </c>
      <c r="U26" s="223">
        <v>8.2000000000000003E-2</v>
      </c>
      <c r="V26" s="223">
        <f>ROUND(E26*U26,2)</f>
        <v>1.23</v>
      </c>
      <c r="W26" s="223"/>
      <c r="X26" s="223" t="s">
        <v>165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166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2">
        <v>19</v>
      </c>
      <c r="B27" s="233" t="s">
        <v>467</v>
      </c>
      <c r="C27" s="252" t="s">
        <v>468</v>
      </c>
      <c r="D27" s="234" t="s">
        <v>184</v>
      </c>
      <c r="E27" s="235">
        <v>30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1.0000000000000001E-5</v>
      </c>
      <c r="O27" s="237">
        <f>ROUND(E27*N27,2)</f>
        <v>0</v>
      </c>
      <c r="P27" s="237">
        <v>7.5000000000000002E-4</v>
      </c>
      <c r="Q27" s="237">
        <f>ROUND(E27*P27,2)</f>
        <v>0.02</v>
      </c>
      <c r="R27" s="237" t="s">
        <v>432</v>
      </c>
      <c r="S27" s="237" t="s">
        <v>164</v>
      </c>
      <c r="T27" s="238" t="s">
        <v>164</v>
      </c>
      <c r="U27" s="223">
        <v>2.9000000000000001E-2</v>
      </c>
      <c r="V27" s="223">
        <f>ROUND(E27*U27,2)</f>
        <v>0.87</v>
      </c>
      <c r="W27" s="223"/>
      <c r="X27" s="223" t="s">
        <v>165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3" t="s">
        <v>469</v>
      </c>
      <c r="D28" s="239"/>
      <c r="E28" s="239"/>
      <c r="F28" s="239"/>
      <c r="G28" s="239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2">
        <v>20</v>
      </c>
      <c r="B29" s="233" t="s">
        <v>470</v>
      </c>
      <c r="C29" s="252" t="s">
        <v>471</v>
      </c>
      <c r="D29" s="234" t="s">
        <v>202</v>
      </c>
      <c r="E29" s="235">
        <v>2164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432</v>
      </c>
      <c r="S29" s="237" t="s">
        <v>164</v>
      </c>
      <c r="T29" s="238" t="s">
        <v>164</v>
      </c>
      <c r="U29" s="223">
        <v>5.1999999999999998E-2</v>
      </c>
      <c r="V29" s="223">
        <f>ROUND(E29*U29,2)</f>
        <v>112.53</v>
      </c>
      <c r="W29" s="223"/>
      <c r="X29" s="223" t="s">
        <v>165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3" t="s">
        <v>472</v>
      </c>
      <c r="D30" s="239"/>
      <c r="E30" s="239"/>
      <c r="F30" s="239"/>
      <c r="G30" s="239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42">
        <v>21</v>
      </c>
      <c r="B31" s="243" t="s">
        <v>473</v>
      </c>
      <c r="C31" s="256" t="s">
        <v>474</v>
      </c>
      <c r="D31" s="244" t="s">
        <v>173</v>
      </c>
      <c r="E31" s="245">
        <v>6.1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 t="s">
        <v>432</v>
      </c>
      <c r="S31" s="247" t="s">
        <v>164</v>
      </c>
      <c r="T31" s="248" t="s">
        <v>164</v>
      </c>
      <c r="U31" s="223">
        <v>3.0739999999999998</v>
      </c>
      <c r="V31" s="223">
        <f>ROUND(E31*U31,2)</f>
        <v>18.75</v>
      </c>
      <c r="W31" s="223"/>
      <c r="X31" s="223" t="s">
        <v>165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2">
        <v>22</v>
      </c>
      <c r="B32" s="243" t="s">
        <v>475</v>
      </c>
      <c r="C32" s="256" t="s">
        <v>476</v>
      </c>
      <c r="D32" s="244" t="s">
        <v>173</v>
      </c>
      <c r="E32" s="245">
        <v>12.647830000000001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198</v>
      </c>
      <c r="T32" s="248" t="s">
        <v>199</v>
      </c>
      <c r="U32" s="223">
        <v>0</v>
      </c>
      <c r="V32" s="223">
        <f>ROUND(E32*U32,2)</f>
        <v>0</v>
      </c>
      <c r="W32" s="223"/>
      <c r="X32" s="223" t="s">
        <v>303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304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x14ac:dyDescent="0.2">
      <c r="A33" s="226" t="s">
        <v>158</v>
      </c>
      <c r="B33" s="227" t="s">
        <v>75</v>
      </c>
      <c r="C33" s="251" t="s">
        <v>76</v>
      </c>
      <c r="D33" s="228"/>
      <c r="E33" s="229"/>
      <c r="F33" s="230"/>
      <c r="G33" s="230">
        <f>SUMIF(AG34:AG67,"&lt;&gt;NOR",G34:G67)</f>
        <v>0</v>
      </c>
      <c r="H33" s="230"/>
      <c r="I33" s="230">
        <f>SUM(I34:I67)</f>
        <v>0</v>
      </c>
      <c r="J33" s="230"/>
      <c r="K33" s="230">
        <f>SUM(K34:K67)</f>
        <v>0</v>
      </c>
      <c r="L33" s="230"/>
      <c r="M33" s="230">
        <f>SUM(M34:M67)</f>
        <v>0</v>
      </c>
      <c r="N33" s="230"/>
      <c r="O33" s="230">
        <f>SUM(O34:O67)</f>
        <v>4.32</v>
      </c>
      <c r="P33" s="230"/>
      <c r="Q33" s="230">
        <f>SUM(Q34:Q67)</f>
        <v>0.64</v>
      </c>
      <c r="R33" s="230"/>
      <c r="S33" s="230"/>
      <c r="T33" s="231"/>
      <c r="U33" s="225"/>
      <c r="V33" s="225">
        <f>SUM(V34:V67)</f>
        <v>378.17000000000007</v>
      </c>
      <c r="W33" s="225"/>
      <c r="X33" s="225"/>
      <c r="AG33" t="s">
        <v>159</v>
      </c>
    </row>
    <row r="34" spans="1:60" outlineLevel="1" x14ac:dyDescent="0.2">
      <c r="A34" s="232">
        <v>23</v>
      </c>
      <c r="B34" s="233" t="s">
        <v>477</v>
      </c>
      <c r="C34" s="252" t="s">
        <v>478</v>
      </c>
      <c r="D34" s="234" t="s">
        <v>202</v>
      </c>
      <c r="E34" s="235">
        <v>0.81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15</v>
      </c>
      <c r="M34" s="237">
        <f>G34*(1+L34/100)</f>
        <v>0</v>
      </c>
      <c r="N34" s="237">
        <v>0.11795</v>
      </c>
      <c r="O34" s="237">
        <f>ROUND(E34*N34,2)</f>
        <v>0.1</v>
      </c>
      <c r="P34" s="237">
        <v>0</v>
      </c>
      <c r="Q34" s="237">
        <f>ROUND(E34*P34,2)</f>
        <v>0</v>
      </c>
      <c r="R34" s="237" t="s">
        <v>163</v>
      </c>
      <c r="S34" s="237" t="s">
        <v>164</v>
      </c>
      <c r="T34" s="238" t="s">
        <v>164</v>
      </c>
      <c r="U34" s="223">
        <v>0.87629999999999997</v>
      </c>
      <c r="V34" s="223">
        <f>ROUND(E34*U34,2)</f>
        <v>0.71</v>
      </c>
      <c r="W34" s="223"/>
      <c r="X34" s="223" t="s">
        <v>165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166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3" t="s">
        <v>479</v>
      </c>
      <c r="D35" s="239"/>
      <c r="E35" s="239"/>
      <c r="F35" s="239"/>
      <c r="G35" s="239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168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2">
        <v>24</v>
      </c>
      <c r="B36" s="233" t="s">
        <v>219</v>
      </c>
      <c r="C36" s="252" t="s">
        <v>220</v>
      </c>
      <c r="D36" s="234" t="s">
        <v>184</v>
      </c>
      <c r="E36" s="235">
        <v>560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15</v>
      </c>
      <c r="M36" s="237">
        <f>G36*(1+L36/100)</f>
        <v>0</v>
      </c>
      <c r="N36" s="237">
        <v>3.2000000000000002E-3</v>
      </c>
      <c r="O36" s="237">
        <f>ROUND(E36*N36,2)</f>
        <v>1.79</v>
      </c>
      <c r="P36" s="237">
        <v>0</v>
      </c>
      <c r="Q36" s="237">
        <f>ROUND(E36*P36,2)</f>
        <v>0</v>
      </c>
      <c r="R36" s="237" t="s">
        <v>178</v>
      </c>
      <c r="S36" s="237" t="s">
        <v>164</v>
      </c>
      <c r="T36" s="238" t="s">
        <v>164</v>
      </c>
      <c r="U36" s="223">
        <v>0.22498000000000001</v>
      </c>
      <c r="V36" s="223">
        <f>ROUND(E36*U36,2)</f>
        <v>125.99</v>
      </c>
      <c r="W36" s="223"/>
      <c r="X36" s="223" t="s">
        <v>165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3" t="s">
        <v>221</v>
      </c>
      <c r="D37" s="239"/>
      <c r="E37" s="239"/>
      <c r="F37" s="239"/>
      <c r="G37" s="239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49" t="str">
        <f>C37</f>
        <v>jakoukoliv maltou, z pomocného pracovního lešení o výšce podlahy do 1900 mm a pro zatížení do 1,5 kPa,</v>
      </c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2">
        <v>25</v>
      </c>
      <c r="B38" s="233" t="s">
        <v>480</v>
      </c>
      <c r="C38" s="252" t="s">
        <v>481</v>
      </c>
      <c r="D38" s="234" t="s">
        <v>202</v>
      </c>
      <c r="E38" s="235">
        <v>218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15</v>
      </c>
      <c r="M38" s="237">
        <f>G38*(1+L38/100)</f>
        <v>0</v>
      </c>
      <c r="N38" s="237">
        <v>1.038E-2</v>
      </c>
      <c r="O38" s="237">
        <f>ROUND(E38*N38,2)</f>
        <v>2.2599999999999998</v>
      </c>
      <c r="P38" s="237">
        <v>0</v>
      </c>
      <c r="Q38" s="237">
        <f>ROUND(E38*P38,2)</f>
        <v>0</v>
      </c>
      <c r="R38" s="237" t="s">
        <v>178</v>
      </c>
      <c r="S38" s="237" t="s">
        <v>164</v>
      </c>
      <c r="T38" s="238" t="s">
        <v>164</v>
      </c>
      <c r="U38" s="223">
        <v>0.33688000000000001</v>
      </c>
      <c r="V38" s="223">
        <f>ROUND(E38*U38,2)</f>
        <v>73.44</v>
      </c>
      <c r="W38" s="223"/>
      <c r="X38" s="223" t="s">
        <v>165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166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5" t="s">
        <v>482</v>
      </c>
      <c r="D39" s="241"/>
      <c r="E39" s="241"/>
      <c r="F39" s="241"/>
      <c r="G39" s="241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170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2">
        <v>26</v>
      </c>
      <c r="B40" s="243" t="s">
        <v>273</v>
      </c>
      <c r="C40" s="256" t="s">
        <v>274</v>
      </c>
      <c r="D40" s="244" t="s">
        <v>202</v>
      </c>
      <c r="E40" s="245">
        <v>50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15</v>
      </c>
      <c r="M40" s="247">
        <f>G40*(1+L40/100)</f>
        <v>0</v>
      </c>
      <c r="N40" s="247">
        <v>1.2099999999999999E-3</v>
      </c>
      <c r="O40" s="247">
        <f>ROUND(E40*N40,2)</f>
        <v>0.06</v>
      </c>
      <c r="P40" s="247">
        <v>0</v>
      </c>
      <c r="Q40" s="247">
        <f>ROUND(E40*P40,2)</f>
        <v>0</v>
      </c>
      <c r="R40" s="247" t="s">
        <v>275</v>
      </c>
      <c r="S40" s="247" t="s">
        <v>164</v>
      </c>
      <c r="T40" s="248" t="s">
        <v>164</v>
      </c>
      <c r="U40" s="223">
        <v>0.17699999999999999</v>
      </c>
      <c r="V40" s="223">
        <f>ROUND(E40*U40,2)</f>
        <v>8.85</v>
      </c>
      <c r="W40" s="223"/>
      <c r="X40" s="223" t="s">
        <v>165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166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2">
        <v>27</v>
      </c>
      <c r="B41" s="243" t="s">
        <v>278</v>
      </c>
      <c r="C41" s="256" t="s">
        <v>279</v>
      </c>
      <c r="D41" s="244" t="s">
        <v>202</v>
      </c>
      <c r="E41" s="245">
        <v>2000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15</v>
      </c>
      <c r="M41" s="247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7" t="s">
        <v>178</v>
      </c>
      <c r="S41" s="247" t="s">
        <v>164</v>
      </c>
      <c r="T41" s="248" t="s">
        <v>164</v>
      </c>
      <c r="U41" s="223">
        <v>1.4999999999999999E-2</v>
      </c>
      <c r="V41" s="223">
        <f>ROUND(E41*U41,2)</f>
        <v>30</v>
      </c>
      <c r="W41" s="223"/>
      <c r="X41" s="223" t="s">
        <v>165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33.75" outlineLevel="1" x14ac:dyDescent="0.2">
      <c r="A42" s="232">
        <v>28</v>
      </c>
      <c r="B42" s="233" t="s">
        <v>483</v>
      </c>
      <c r="C42" s="252" t="s">
        <v>484</v>
      </c>
      <c r="D42" s="234" t="s">
        <v>184</v>
      </c>
      <c r="E42" s="235">
        <v>267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15</v>
      </c>
      <c r="M42" s="237">
        <f>G42*(1+L42/100)</f>
        <v>0</v>
      </c>
      <c r="N42" s="237">
        <v>0</v>
      </c>
      <c r="O42" s="237">
        <f>ROUND(E42*N42,2)</f>
        <v>0</v>
      </c>
      <c r="P42" s="237">
        <v>1E-3</v>
      </c>
      <c r="Q42" s="237">
        <f>ROUND(E42*P42,2)</f>
        <v>0.27</v>
      </c>
      <c r="R42" s="237" t="s">
        <v>244</v>
      </c>
      <c r="S42" s="237" t="s">
        <v>164</v>
      </c>
      <c r="T42" s="238" t="s">
        <v>164</v>
      </c>
      <c r="U42" s="223">
        <v>6.4000000000000001E-2</v>
      </c>
      <c r="V42" s="223">
        <f>ROUND(E42*U42,2)</f>
        <v>17.09</v>
      </c>
      <c r="W42" s="223"/>
      <c r="X42" s="223" t="s">
        <v>165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397</v>
      </c>
      <c r="D43" s="239"/>
      <c r="E43" s="239"/>
      <c r="F43" s="239"/>
      <c r="G43" s="239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33.75" outlineLevel="1" x14ac:dyDescent="0.2">
      <c r="A44" s="232">
        <v>29</v>
      </c>
      <c r="B44" s="233" t="s">
        <v>485</v>
      </c>
      <c r="C44" s="252" t="s">
        <v>486</v>
      </c>
      <c r="D44" s="234" t="s">
        <v>184</v>
      </c>
      <c r="E44" s="235">
        <v>4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15</v>
      </c>
      <c r="M44" s="237">
        <f>G44*(1+L44/100)</f>
        <v>0</v>
      </c>
      <c r="N44" s="237">
        <v>0</v>
      </c>
      <c r="O44" s="237">
        <f>ROUND(E44*N44,2)</f>
        <v>0</v>
      </c>
      <c r="P44" s="237">
        <v>1E-3</v>
      </c>
      <c r="Q44" s="237">
        <f>ROUND(E44*P44,2)</f>
        <v>0</v>
      </c>
      <c r="R44" s="237" t="s">
        <v>244</v>
      </c>
      <c r="S44" s="237" t="s">
        <v>164</v>
      </c>
      <c r="T44" s="238" t="s">
        <v>164</v>
      </c>
      <c r="U44" s="223">
        <v>0.183</v>
      </c>
      <c r="V44" s="223">
        <f>ROUND(E44*U44,2)</f>
        <v>0.73</v>
      </c>
      <c r="W44" s="223"/>
      <c r="X44" s="223" t="s">
        <v>165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166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3" t="s">
        <v>397</v>
      </c>
      <c r="D45" s="239"/>
      <c r="E45" s="239"/>
      <c r="F45" s="239"/>
      <c r="G45" s="239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168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33.75" outlineLevel="1" x14ac:dyDescent="0.2">
      <c r="A46" s="232">
        <v>30</v>
      </c>
      <c r="B46" s="233" t="s">
        <v>487</v>
      </c>
      <c r="C46" s="252" t="s">
        <v>488</v>
      </c>
      <c r="D46" s="234" t="s">
        <v>184</v>
      </c>
      <c r="E46" s="235">
        <v>4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15</v>
      </c>
      <c r="M46" s="237">
        <f>G46*(1+L46/100)</f>
        <v>0</v>
      </c>
      <c r="N46" s="237">
        <v>3.4000000000000002E-4</v>
      </c>
      <c r="O46" s="237">
        <f>ROUND(E46*N46,2)</f>
        <v>0</v>
      </c>
      <c r="P46" s="237">
        <v>2.5000000000000001E-2</v>
      </c>
      <c r="Q46" s="237">
        <f>ROUND(E46*P46,2)</f>
        <v>0.1</v>
      </c>
      <c r="R46" s="237" t="s">
        <v>244</v>
      </c>
      <c r="S46" s="237" t="s">
        <v>164</v>
      </c>
      <c r="T46" s="238" t="s">
        <v>164</v>
      </c>
      <c r="U46" s="223">
        <v>0.21299999999999999</v>
      </c>
      <c r="V46" s="223">
        <f>ROUND(E46*U46,2)</f>
        <v>0.85</v>
      </c>
      <c r="W46" s="223"/>
      <c r="X46" s="223" t="s">
        <v>165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166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3" t="s">
        <v>397</v>
      </c>
      <c r="D47" s="239"/>
      <c r="E47" s="239"/>
      <c r="F47" s="239"/>
      <c r="G47" s="239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168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4" t="s">
        <v>398</v>
      </c>
      <c r="D48" s="240"/>
      <c r="E48" s="240"/>
      <c r="F48" s="240"/>
      <c r="G48" s="240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170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1" x14ac:dyDescent="0.2">
      <c r="A49" s="232">
        <v>31</v>
      </c>
      <c r="B49" s="233" t="s">
        <v>489</v>
      </c>
      <c r="C49" s="252" t="s">
        <v>490</v>
      </c>
      <c r="D49" s="234" t="s">
        <v>184</v>
      </c>
      <c r="E49" s="235">
        <v>5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15</v>
      </c>
      <c r="M49" s="237">
        <f>G49*(1+L49/100)</f>
        <v>0</v>
      </c>
      <c r="N49" s="237">
        <v>3.4000000000000002E-4</v>
      </c>
      <c r="O49" s="237">
        <f>ROUND(E49*N49,2)</f>
        <v>0</v>
      </c>
      <c r="P49" s="237">
        <v>5.3999999999999999E-2</v>
      </c>
      <c r="Q49" s="237">
        <f>ROUND(E49*P49,2)</f>
        <v>0.27</v>
      </c>
      <c r="R49" s="237" t="s">
        <v>244</v>
      </c>
      <c r="S49" s="237" t="s">
        <v>164</v>
      </c>
      <c r="T49" s="238" t="s">
        <v>164</v>
      </c>
      <c r="U49" s="223">
        <v>0.38100000000000001</v>
      </c>
      <c r="V49" s="223">
        <f>ROUND(E49*U49,2)</f>
        <v>1.91</v>
      </c>
      <c r="W49" s="223"/>
      <c r="X49" s="223" t="s">
        <v>165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166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3" t="s">
        <v>397</v>
      </c>
      <c r="D50" s="239"/>
      <c r="E50" s="239"/>
      <c r="F50" s="239"/>
      <c r="G50" s="239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4" t="s">
        <v>398</v>
      </c>
      <c r="D51" s="240"/>
      <c r="E51" s="240"/>
      <c r="F51" s="240"/>
      <c r="G51" s="24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170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2">
        <v>32</v>
      </c>
      <c r="B52" s="243" t="s">
        <v>491</v>
      </c>
      <c r="C52" s="256" t="s">
        <v>492</v>
      </c>
      <c r="D52" s="244" t="s">
        <v>269</v>
      </c>
      <c r="E52" s="245">
        <v>60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15</v>
      </c>
      <c r="M52" s="247">
        <f>G52*(1+L52/100)</f>
        <v>0</v>
      </c>
      <c r="N52" s="247">
        <v>0</v>
      </c>
      <c r="O52" s="247">
        <f>ROUND(E52*N52,2)</f>
        <v>0</v>
      </c>
      <c r="P52" s="247">
        <v>0</v>
      </c>
      <c r="Q52" s="247">
        <f>ROUND(E52*P52,2)</f>
        <v>0</v>
      </c>
      <c r="R52" s="247"/>
      <c r="S52" s="247" t="s">
        <v>198</v>
      </c>
      <c r="T52" s="248" t="s">
        <v>199</v>
      </c>
      <c r="U52" s="223">
        <v>1</v>
      </c>
      <c r="V52" s="223">
        <f>ROUND(E52*U52,2)</f>
        <v>60</v>
      </c>
      <c r="W52" s="223"/>
      <c r="X52" s="223" t="s">
        <v>165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166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2">
        <v>33</v>
      </c>
      <c r="B53" s="243" t="s">
        <v>296</v>
      </c>
      <c r="C53" s="256" t="s">
        <v>297</v>
      </c>
      <c r="D53" s="244" t="s">
        <v>202</v>
      </c>
      <c r="E53" s="245">
        <v>268.39999999999998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15</v>
      </c>
      <c r="M53" s="247">
        <f>G53*(1+L53/100)</f>
        <v>0</v>
      </c>
      <c r="N53" s="247">
        <v>4.2000000000000002E-4</v>
      </c>
      <c r="O53" s="247">
        <f>ROUND(E53*N53,2)</f>
        <v>0.11</v>
      </c>
      <c r="P53" s="247">
        <v>0</v>
      </c>
      <c r="Q53" s="247">
        <f>ROUND(E53*P53,2)</f>
        <v>0</v>
      </c>
      <c r="R53" s="247" t="s">
        <v>298</v>
      </c>
      <c r="S53" s="247" t="s">
        <v>164</v>
      </c>
      <c r="T53" s="248" t="s">
        <v>164</v>
      </c>
      <c r="U53" s="223">
        <v>0.13439000000000001</v>
      </c>
      <c r="V53" s="223">
        <f>ROUND(E53*U53,2)</f>
        <v>36.07</v>
      </c>
      <c r="W53" s="223"/>
      <c r="X53" s="223" t="s">
        <v>299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300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33.75" outlineLevel="1" x14ac:dyDescent="0.2">
      <c r="A54" s="232">
        <v>34</v>
      </c>
      <c r="B54" s="233" t="s">
        <v>280</v>
      </c>
      <c r="C54" s="252" t="s">
        <v>281</v>
      </c>
      <c r="D54" s="234" t="s">
        <v>173</v>
      </c>
      <c r="E54" s="235">
        <v>4.3630899999999997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0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178</v>
      </c>
      <c r="S54" s="237" t="s">
        <v>164</v>
      </c>
      <c r="T54" s="238" t="s">
        <v>164</v>
      </c>
      <c r="U54" s="223">
        <v>3.0049999999999999</v>
      </c>
      <c r="V54" s="223">
        <f>ROUND(E54*U54,2)</f>
        <v>13.11</v>
      </c>
      <c r="W54" s="223"/>
      <c r="X54" s="223" t="s">
        <v>282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283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3" t="s">
        <v>284</v>
      </c>
      <c r="D55" s="239"/>
      <c r="E55" s="239"/>
      <c r="F55" s="239"/>
      <c r="G55" s="239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168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42">
        <v>35</v>
      </c>
      <c r="B56" s="243" t="s">
        <v>301</v>
      </c>
      <c r="C56" s="256" t="s">
        <v>302</v>
      </c>
      <c r="D56" s="244" t="s">
        <v>173</v>
      </c>
      <c r="E56" s="245">
        <v>0.10682999999999999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7">
        <v>0</v>
      </c>
      <c r="O56" s="247">
        <f>ROUND(E56*N56,2)</f>
        <v>0</v>
      </c>
      <c r="P56" s="247">
        <v>0</v>
      </c>
      <c r="Q56" s="247">
        <f>ROUND(E56*P56,2)</f>
        <v>0</v>
      </c>
      <c r="R56" s="247" t="s">
        <v>244</v>
      </c>
      <c r="S56" s="247" t="s">
        <v>164</v>
      </c>
      <c r="T56" s="248" t="s">
        <v>164</v>
      </c>
      <c r="U56" s="223">
        <v>0.93300000000000005</v>
      </c>
      <c r="V56" s="223">
        <f>ROUND(E56*U56,2)</f>
        <v>0.1</v>
      </c>
      <c r="W56" s="223"/>
      <c r="X56" s="223" t="s">
        <v>303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304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2">
        <v>36</v>
      </c>
      <c r="B57" s="243" t="s">
        <v>305</v>
      </c>
      <c r="C57" s="256" t="s">
        <v>306</v>
      </c>
      <c r="D57" s="244" t="s">
        <v>173</v>
      </c>
      <c r="E57" s="245">
        <v>6.41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7">
        <v>0</v>
      </c>
      <c r="O57" s="247">
        <f>ROUND(E57*N57,2)</f>
        <v>0</v>
      </c>
      <c r="P57" s="247">
        <v>0</v>
      </c>
      <c r="Q57" s="247">
        <f>ROUND(E57*P57,2)</f>
        <v>0</v>
      </c>
      <c r="R57" s="247" t="s">
        <v>244</v>
      </c>
      <c r="S57" s="247" t="s">
        <v>164</v>
      </c>
      <c r="T57" s="248" t="s">
        <v>164</v>
      </c>
      <c r="U57" s="223">
        <v>0.65300000000000002</v>
      </c>
      <c r="V57" s="223">
        <f>ROUND(E57*U57,2)</f>
        <v>4.1900000000000004</v>
      </c>
      <c r="W57" s="223"/>
      <c r="X57" s="223" t="s">
        <v>303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304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2">
        <v>37</v>
      </c>
      <c r="B58" s="233" t="s">
        <v>307</v>
      </c>
      <c r="C58" s="252" t="s">
        <v>308</v>
      </c>
      <c r="D58" s="234" t="s">
        <v>173</v>
      </c>
      <c r="E58" s="235">
        <v>0.64100000000000001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7" t="s">
        <v>309</v>
      </c>
      <c r="S58" s="237" t="s">
        <v>164</v>
      </c>
      <c r="T58" s="238" t="s">
        <v>164</v>
      </c>
      <c r="U58" s="223">
        <v>4.2000000000000003E-2</v>
      </c>
      <c r="V58" s="223">
        <f>ROUND(E58*U58,2)</f>
        <v>0.03</v>
      </c>
      <c r="W58" s="223"/>
      <c r="X58" s="223" t="s">
        <v>303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304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3" t="s">
        <v>310</v>
      </c>
      <c r="D59" s="239"/>
      <c r="E59" s="239"/>
      <c r="F59" s="239"/>
      <c r="G59" s="239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168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2">
        <v>38</v>
      </c>
      <c r="B60" s="243" t="s">
        <v>311</v>
      </c>
      <c r="C60" s="256" t="s">
        <v>312</v>
      </c>
      <c r="D60" s="244" t="s">
        <v>173</v>
      </c>
      <c r="E60" s="245">
        <v>0.64100000000000001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15</v>
      </c>
      <c r="M60" s="247">
        <f>G60*(1+L60/100)</f>
        <v>0</v>
      </c>
      <c r="N60" s="247">
        <v>0</v>
      </c>
      <c r="O60" s="247">
        <f>ROUND(E60*N60,2)</f>
        <v>0</v>
      </c>
      <c r="P60" s="247">
        <v>0</v>
      </c>
      <c r="Q60" s="247">
        <f>ROUND(E60*P60,2)</f>
        <v>0</v>
      </c>
      <c r="R60" s="247" t="s">
        <v>244</v>
      </c>
      <c r="S60" s="247" t="s">
        <v>164</v>
      </c>
      <c r="T60" s="248" t="s">
        <v>313</v>
      </c>
      <c r="U60" s="223">
        <v>0</v>
      </c>
      <c r="V60" s="223">
        <f>ROUND(E60*U60,2)</f>
        <v>0</v>
      </c>
      <c r="W60" s="223"/>
      <c r="X60" s="223" t="s">
        <v>303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304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2">
        <v>39</v>
      </c>
      <c r="B61" s="233" t="s">
        <v>314</v>
      </c>
      <c r="C61" s="252" t="s">
        <v>315</v>
      </c>
      <c r="D61" s="234" t="s">
        <v>173</v>
      </c>
      <c r="E61" s="235">
        <v>0.64100000000000001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15</v>
      </c>
      <c r="M61" s="237">
        <f>G61*(1+L61/100)</f>
        <v>0</v>
      </c>
      <c r="N61" s="237">
        <v>0</v>
      </c>
      <c r="O61" s="237">
        <f>ROUND(E61*N61,2)</f>
        <v>0</v>
      </c>
      <c r="P61" s="237">
        <v>0</v>
      </c>
      <c r="Q61" s="237">
        <f>ROUND(E61*P61,2)</f>
        <v>0</v>
      </c>
      <c r="R61" s="237" t="s">
        <v>316</v>
      </c>
      <c r="S61" s="237" t="s">
        <v>164</v>
      </c>
      <c r="T61" s="238" t="s">
        <v>164</v>
      </c>
      <c r="U61" s="223">
        <v>0.752</v>
      </c>
      <c r="V61" s="223">
        <f>ROUND(E61*U61,2)</f>
        <v>0.48</v>
      </c>
      <c r="W61" s="223"/>
      <c r="X61" s="223" t="s">
        <v>303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304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3" t="s">
        <v>317</v>
      </c>
      <c r="D62" s="239"/>
      <c r="E62" s="239"/>
      <c r="F62" s="239"/>
      <c r="G62" s="239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49" t="str">
        <f>C62</f>
        <v>nebo vybouraných hmot nošením nebo přehazováním k místu nakládky přístupnému normálním dopravním prostředkům do 10 m,</v>
      </c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20"/>
      <c r="B63" s="221"/>
      <c r="C63" s="254" t="s">
        <v>318</v>
      </c>
      <c r="D63" s="240"/>
      <c r="E63" s="240"/>
      <c r="F63" s="240"/>
      <c r="G63" s="240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170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49" t="str">
        <f>C63</f>
        <v>S naložením suti nebo vybouraných hmot do dopravního prostředku a na jejich vyložením, popřípadě přeložením na normální dopravní prostředek.</v>
      </c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2">
        <v>40</v>
      </c>
      <c r="B64" s="233" t="s">
        <v>319</v>
      </c>
      <c r="C64" s="252" t="s">
        <v>320</v>
      </c>
      <c r="D64" s="234" t="s">
        <v>173</v>
      </c>
      <c r="E64" s="235">
        <v>12.82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15</v>
      </c>
      <c r="M64" s="237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7" t="s">
        <v>316</v>
      </c>
      <c r="S64" s="237" t="s">
        <v>164</v>
      </c>
      <c r="T64" s="238" t="s">
        <v>164</v>
      </c>
      <c r="U64" s="223">
        <v>0.36</v>
      </c>
      <c r="V64" s="223">
        <f>ROUND(E64*U64,2)</f>
        <v>4.62</v>
      </c>
      <c r="W64" s="223"/>
      <c r="X64" s="223" t="s">
        <v>303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304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53" t="s">
        <v>317</v>
      </c>
      <c r="D65" s="239"/>
      <c r="E65" s="239"/>
      <c r="F65" s="239"/>
      <c r="G65" s="239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168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49" t="str">
        <f>C65</f>
        <v>nebo vybouraných hmot nošením nebo přehazováním k místu nakládky přístupnému normálním dopravním prostředkům do 10 m,</v>
      </c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32">
        <v>41</v>
      </c>
      <c r="B66" s="233" t="s">
        <v>321</v>
      </c>
      <c r="C66" s="252" t="s">
        <v>322</v>
      </c>
      <c r="D66" s="234" t="s">
        <v>173</v>
      </c>
      <c r="E66" s="235">
        <v>0.64100000000000001</v>
      </c>
      <c r="F66" s="236"/>
      <c r="G66" s="237">
        <f>ROUND(E66*F66,2)</f>
        <v>0</v>
      </c>
      <c r="H66" s="236"/>
      <c r="I66" s="237">
        <f>ROUND(E66*H66,2)</f>
        <v>0</v>
      </c>
      <c r="J66" s="236"/>
      <c r="K66" s="237">
        <f>ROUND(E66*J66,2)</f>
        <v>0</v>
      </c>
      <c r="L66" s="237">
        <v>15</v>
      </c>
      <c r="M66" s="237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7" t="s">
        <v>309</v>
      </c>
      <c r="S66" s="237" t="s">
        <v>164</v>
      </c>
      <c r="T66" s="238" t="s">
        <v>164</v>
      </c>
      <c r="U66" s="223">
        <v>6.0000000000000001E-3</v>
      </c>
      <c r="V66" s="223">
        <f>ROUND(E66*U66,2)</f>
        <v>0</v>
      </c>
      <c r="W66" s="223"/>
      <c r="X66" s="223" t="s">
        <v>303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304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3" t="s">
        <v>323</v>
      </c>
      <c r="D67" s="239"/>
      <c r="E67" s="239"/>
      <c r="F67" s="239"/>
      <c r="G67" s="239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168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x14ac:dyDescent="0.2">
      <c r="A68" s="226" t="s">
        <v>158</v>
      </c>
      <c r="B68" s="227" t="s">
        <v>91</v>
      </c>
      <c r="C68" s="251" t="s">
        <v>92</v>
      </c>
      <c r="D68" s="228"/>
      <c r="E68" s="229"/>
      <c r="F68" s="230"/>
      <c r="G68" s="230">
        <f>SUMIF(AG69:AG76,"&lt;&gt;NOR",G69:G76)</f>
        <v>0</v>
      </c>
      <c r="H68" s="230"/>
      <c r="I68" s="230">
        <f>SUM(I69:I76)</f>
        <v>0</v>
      </c>
      <c r="J68" s="230"/>
      <c r="K68" s="230">
        <f>SUM(K69:K76)</f>
        <v>0</v>
      </c>
      <c r="L68" s="230"/>
      <c r="M68" s="230">
        <f>SUM(M69:M76)</f>
        <v>0</v>
      </c>
      <c r="N68" s="230"/>
      <c r="O68" s="230">
        <f>SUM(O69:O76)</f>
        <v>0</v>
      </c>
      <c r="P68" s="230"/>
      <c r="Q68" s="230">
        <f>SUM(Q69:Q76)</f>
        <v>0</v>
      </c>
      <c r="R68" s="230"/>
      <c r="S68" s="230"/>
      <c r="T68" s="231"/>
      <c r="U68" s="225"/>
      <c r="V68" s="225">
        <f>SUM(V69:V76)</f>
        <v>172.02</v>
      </c>
      <c r="W68" s="225"/>
      <c r="X68" s="225"/>
      <c r="AG68" t="s">
        <v>159</v>
      </c>
    </row>
    <row r="69" spans="1:60" outlineLevel="1" x14ac:dyDescent="0.2">
      <c r="A69" s="242">
        <v>42</v>
      </c>
      <c r="B69" s="243" t="s">
        <v>493</v>
      </c>
      <c r="C69" s="256" t="s">
        <v>494</v>
      </c>
      <c r="D69" s="244" t="s">
        <v>184</v>
      </c>
      <c r="E69" s="245">
        <v>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15</v>
      </c>
      <c r="M69" s="247">
        <f>G69*(1+L69/100)</f>
        <v>0</v>
      </c>
      <c r="N69" s="247">
        <v>0</v>
      </c>
      <c r="O69" s="247">
        <f>ROUND(E69*N69,2)</f>
        <v>0</v>
      </c>
      <c r="P69" s="247">
        <v>0</v>
      </c>
      <c r="Q69" s="247">
        <f>ROUND(E69*P69,2)</f>
        <v>0</v>
      </c>
      <c r="R69" s="247" t="s">
        <v>432</v>
      </c>
      <c r="S69" s="247" t="s">
        <v>164</v>
      </c>
      <c r="T69" s="248" t="s">
        <v>164</v>
      </c>
      <c r="U69" s="223">
        <v>2.4449999999999998</v>
      </c>
      <c r="V69" s="223">
        <f>ROUND(E69*U69,2)</f>
        <v>2.4500000000000002</v>
      </c>
      <c r="W69" s="223"/>
      <c r="X69" s="223" t="s">
        <v>165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166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2.5" outlineLevel="1" x14ac:dyDescent="0.2">
      <c r="A70" s="242">
        <v>43</v>
      </c>
      <c r="B70" s="243" t="s">
        <v>495</v>
      </c>
      <c r="C70" s="256" t="s">
        <v>496</v>
      </c>
      <c r="D70" s="244" t="s">
        <v>184</v>
      </c>
      <c r="E70" s="245">
        <v>266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15</v>
      </c>
      <c r="M70" s="247">
        <f>G70*(1+L70/100)</f>
        <v>0</v>
      </c>
      <c r="N70" s="247">
        <v>0</v>
      </c>
      <c r="O70" s="247">
        <f>ROUND(E70*N70,2)</f>
        <v>0</v>
      </c>
      <c r="P70" s="247">
        <v>0</v>
      </c>
      <c r="Q70" s="247">
        <f>ROUND(E70*P70,2)</f>
        <v>0</v>
      </c>
      <c r="R70" s="247" t="s">
        <v>432</v>
      </c>
      <c r="S70" s="247" t="s">
        <v>164</v>
      </c>
      <c r="T70" s="248" t="s">
        <v>164</v>
      </c>
      <c r="U70" s="223">
        <v>0.26800000000000002</v>
      </c>
      <c r="V70" s="223">
        <f>ROUND(E70*U70,2)</f>
        <v>71.290000000000006</v>
      </c>
      <c r="W70" s="223"/>
      <c r="X70" s="223" t="s">
        <v>165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166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2">
        <v>44</v>
      </c>
      <c r="B71" s="243" t="s">
        <v>497</v>
      </c>
      <c r="C71" s="256" t="s">
        <v>498</v>
      </c>
      <c r="D71" s="244" t="s">
        <v>269</v>
      </c>
      <c r="E71" s="245">
        <v>48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15</v>
      </c>
      <c r="M71" s="247">
        <f>G71*(1+L71/100)</f>
        <v>0</v>
      </c>
      <c r="N71" s="247">
        <v>0</v>
      </c>
      <c r="O71" s="247">
        <f>ROUND(E71*N71,2)</f>
        <v>0</v>
      </c>
      <c r="P71" s="247">
        <v>0</v>
      </c>
      <c r="Q71" s="247">
        <f>ROUND(E71*P71,2)</f>
        <v>0</v>
      </c>
      <c r="R71" s="247"/>
      <c r="S71" s="247" t="s">
        <v>198</v>
      </c>
      <c r="T71" s="248" t="s">
        <v>199</v>
      </c>
      <c r="U71" s="223">
        <v>1.0475000000000001</v>
      </c>
      <c r="V71" s="223">
        <f>ROUND(E71*U71,2)</f>
        <v>50.28</v>
      </c>
      <c r="W71" s="223"/>
      <c r="X71" s="223" t="s">
        <v>165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166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2">
        <v>45</v>
      </c>
      <c r="B72" s="243" t="s">
        <v>499</v>
      </c>
      <c r="C72" s="256" t="s">
        <v>500</v>
      </c>
      <c r="D72" s="244" t="s">
        <v>184</v>
      </c>
      <c r="E72" s="245">
        <v>5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15</v>
      </c>
      <c r="M72" s="247">
        <f>G72*(1+L72/100)</f>
        <v>0</v>
      </c>
      <c r="N72" s="247">
        <v>0</v>
      </c>
      <c r="O72" s="247">
        <f>ROUND(E72*N72,2)</f>
        <v>0</v>
      </c>
      <c r="P72" s="247">
        <v>0</v>
      </c>
      <c r="Q72" s="247">
        <f>ROUND(E72*P72,2)</f>
        <v>0</v>
      </c>
      <c r="R72" s="247"/>
      <c r="S72" s="247" t="s">
        <v>198</v>
      </c>
      <c r="T72" s="248" t="s">
        <v>199</v>
      </c>
      <c r="U72" s="223">
        <v>0</v>
      </c>
      <c r="V72" s="223">
        <f>ROUND(E72*U72,2)</f>
        <v>0</v>
      </c>
      <c r="W72" s="223"/>
      <c r="X72" s="223" t="s">
        <v>165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166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2">
        <v>46</v>
      </c>
      <c r="B73" s="243" t="s">
        <v>501</v>
      </c>
      <c r="C73" s="256" t="s">
        <v>502</v>
      </c>
      <c r="D73" s="244" t="s">
        <v>503</v>
      </c>
      <c r="E73" s="245">
        <v>48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15</v>
      </c>
      <c r="M73" s="247">
        <f>G73*(1+L73/100)</f>
        <v>0</v>
      </c>
      <c r="N73" s="247">
        <v>0</v>
      </c>
      <c r="O73" s="247">
        <f>ROUND(E73*N73,2)</f>
        <v>0</v>
      </c>
      <c r="P73" s="247">
        <v>0</v>
      </c>
      <c r="Q73" s="247">
        <f>ROUND(E73*P73,2)</f>
        <v>0</v>
      </c>
      <c r="R73" s="247"/>
      <c r="S73" s="247" t="s">
        <v>198</v>
      </c>
      <c r="T73" s="248" t="s">
        <v>199</v>
      </c>
      <c r="U73" s="223">
        <v>0</v>
      </c>
      <c r="V73" s="223">
        <f>ROUND(E73*U73,2)</f>
        <v>0</v>
      </c>
      <c r="W73" s="223"/>
      <c r="X73" s="223" t="s">
        <v>165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166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2">
        <v>47</v>
      </c>
      <c r="B74" s="243" t="s">
        <v>504</v>
      </c>
      <c r="C74" s="256" t="s">
        <v>505</v>
      </c>
      <c r="D74" s="244" t="s">
        <v>503</v>
      </c>
      <c r="E74" s="245">
        <v>60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15</v>
      </c>
      <c r="M74" s="247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7"/>
      <c r="S74" s="247" t="s">
        <v>198</v>
      </c>
      <c r="T74" s="248" t="s">
        <v>199</v>
      </c>
      <c r="U74" s="223">
        <v>0</v>
      </c>
      <c r="V74" s="223">
        <f>ROUND(E74*U74,2)</f>
        <v>0</v>
      </c>
      <c r="W74" s="223"/>
      <c r="X74" s="223" t="s">
        <v>165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166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2">
        <v>48</v>
      </c>
      <c r="B75" s="243" t="s">
        <v>506</v>
      </c>
      <c r="C75" s="256" t="s">
        <v>507</v>
      </c>
      <c r="D75" s="244" t="s">
        <v>503</v>
      </c>
      <c r="E75" s="245">
        <v>72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15</v>
      </c>
      <c r="M75" s="247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7"/>
      <c r="S75" s="247" t="s">
        <v>198</v>
      </c>
      <c r="T75" s="248" t="s">
        <v>199</v>
      </c>
      <c r="U75" s="223">
        <v>0</v>
      </c>
      <c r="V75" s="223">
        <f>ROUND(E75*U75,2)</f>
        <v>0</v>
      </c>
      <c r="W75" s="223"/>
      <c r="X75" s="223" t="s">
        <v>165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166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2">
        <v>49</v>
      </c>
      <c r="B76" s="243" t="s">
        <v>508</v>
      </c>
      <c r="C76" s="256" t="s">
        <v>509</v>
      </c>
      <c r="D76" s="244" t="s">
        <v>269</v>
      </c>
      <c r="E76" s="245">
        <v>48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15</v>
      </c>
      <c r="M76" s="247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7" t="s">
        <v>510</v>
      </c>
      <c r="S76" s="247" t="s">
        <v>164</v>
      </c>
      <c r="T76" s="248" t="s">
        <v>199</v>
      </c>
      <c r="U76" s="223">
        <v>1</v>
      </c>
      <c r="V76" s="223">
        <f>ROUND(E76*U76,2)</f>
        <v>48</v>
      </c>
      <c r="W76" s="223"/>
      <c r="X76" s="223" t="s">
        <v>393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394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x14ac:dyDescent="0.2">
      <c r="A77" s="226" t="s">
        <v>158</v>
      </c>
      <c r="B77" s="227" t="s">
        <v>95</v>
      </c>
      <c r="C77" s="251" t="s">
        <v>96</v>
      </c>
      <c r="D77" s="228"/>
      <c r="E77" s="229"/>
      <c r="F77" s="230"/>
      <c r="G77" s="230">
        <f>SUMIF(AG78:AG94,"&lt;&gt;NOR",G78:G94)</f>
        <v>0</v>
      </c>
      <c r="H77" s="230"/>
      <c r="I77" s="230">
        <f>SUM(I78:I94)</f>
        <v>0</v>
      </c>
      <c r="J77" s="230"/>
      <c r="K77" s="230">
        <f>SUM(K78:K94)</f>
        <v>0</v>
      </c>
      <c r="L77" s="230"/>
      <c r="M77" s="230">
        <f>SUM(M78:M94)</f>
        <v>0</v>
      </c>
      <c r="N77" s="230"/>
      <c r="O77" s="230">
        <f>SUM(O78:O94)</f>
        <v>0.23000000000000004</v>
      </c>
      <c r="P77" s="230"/>
      <c r="Q77" s="230">
        <f>SUM(Q78:Q94)</f>
        <v>0</v>
      </c>
      <c r="R77" s="230"/>
      <c r="S77" s="230"/>
      <c r="T77" s="231"/>
      <c r="U77" s="225"/>
      <c r="V77" s="225">
        <f>SUM(V78:V94)</f>
        <v>70.95</v>
      </c>
      <c r="W77" s="225"/>
      <c r="X77" s="225"/>
      <c r="AG77" t="s">
        <v>159</v>
      </c>
    </row>
    <row r="78" spans="1:60" outlineLevel="1" x14ac:dyDescent="0.2">
      <c r="A78" s="232">
        <v>50</v>
      </c>
      <c r="B78" s="233" t="s">
        <v>511</v>
      </c>
      <c r="C78" s="252" t="s">
        <v>512</v>
      </c>
      <c r="D78" s="234" t="s">
        <v>162</v>
      </c>
      <c r="E78" s="235">
        <v>30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15</v>
      </c>
      <c r="M78" s="237">
        <f>G78*(1+L78/100)</f>
        <v>0</v>
      </c>
      <c r="N78" s="237">
        <v>2.5000000000000001E-4</v>
      </c>
      <c r="O78" s="237">
        <f>ROUND(E78*N78,2)</f>
        <v>0.01</v>
      </c>
      <c r="P78" s="237">
        <v>0</v>
      </c>
      <c r="Q78" s="237">
        <f>ROUND(E78*P78,2)</f>
        <v>0</v>
      </c>
      <c r="R78" s="237" t="s">
        <v>513</v>
      </c>
      <c r="S78" s="237" t="s">
        <v>164</v>
      </c>
      <c r="T78" s="238" t="s">
        <v>164</v>
      </c>
      <c r="U78" s="223">
        <v>0.25</v>
      </c>
      <c r="V78" s="223">
        <f>ROUND(E78*U78,2)</f>
        <v>7.5</v>
      </c>
      <c r="W78" s="223"/>
      <c r="X78" s="223" t="s">
        <v>165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166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20"/>
      <c r="B79" s="221"/>
      <c r="C79" s="255" t="s">
        <v>514</v>
      </c>
      <c r="D79" s="241"/>
      <c r="E79" s="241"/>
      <c r="F79" s="241"/>
      <c r="G79" s="241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170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49" t="str">
        <f>C79</f>
        <v>Protipožární tmel v práškové podobě se rozmíchá s vodou. Hmotou se vyplňují a vyrovnávají spáry protipožárních desek a řezných hran. V ceně je dodávka vody a tmele.</v>
      </c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2">
        <v>51</v>
      </c>
      <c r="B80" s="243" t="s">
        <v>515</v>
      </c>
      <c r="C80" s="256" t="s">
        <v>516</v>
      </c>
      <c r="D80" s="244" t="s">
        <v>162</v>
      </c>
      <c r="E80" s="245">
        <v>253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15</v>
      </c>
      <c r="M80" s="247">
        <f>G80*(1+L80/100)</f>
        <v>0</v>
      </c>
      <c r="N80" s="247">
        <v>0</v>
      </c>
      <c r="O80" s="247">
        <f>ROUND(E80*N80,2)</f>
        <v>0</v>
      </c>
      <c r="P80" s="247">
        <v>0</v>
      </c>
      <c r="Q80" s="247">
        <f>ROUND(E80*P80,2)</f>
        <v>0</v>
      </c>
      <c r="R80" s="247" t="s">
        <v>262</v>
      </c>
      <c r="S80" s="247" t="s">
        <v>164</v>
      </c>
      <c r="T80" s="248" t="s">
        <v>164</v>
      </c>
      <c r="U80" s="223">
        <v>0.107</v>
      </c>
      <c r="V80" s="223">
        <f>ROUND(E80*U80,2)</f>
        <v>27.07</v>
      </c>
      <c r="W80" s="223"/>
      <c r="X80" s="223" t="s">
        <v>165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166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42">
        <v>52</v>
      </c>
      <c r="B81" s="243" t="s">
        <v>517</v>
      </c>
      <c r="C81" s="256" t="s">
        <v>518</v>
      </c>
      <c r="D81" s="244" t="s">
        <v>162</v>
      </c>
      <c r="E81" s="245">
        <v>191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15</v>
      </c>
      <c r="M81" s="247">
        <f>G81*(1+L81/100)</f>
        <v>0</v>
      </c>
      <c r="N81" s="247">
        <v>0</v>
      </c>
      <c r="O81" s="247">
        <f>ROUND(E81*N81,2)</f>
        <v>0</v>
      </c>
      <c r="P81" s="247">
        <v>0</v>
      </c>
      <c r="Q81" s="247">
        <f>ROUND(E81*P81,2)</f>
        <v>0</v>
      </c>
      <c r="R81" s="247" t="s">
        <v>262</v>
      </c>
      <c r="S81" s="247" t="s">
        <v>164</v>
      </c>
      <c r="T81" s="248" t="s">
        <v>164</v>
      </c>
      <c r="U81" s="223">
        <v>0.13900000000000001</v>
      </c>
      <c r="V81" s="223">
        <f>ROUND(E81*U81,2)</f>
        <v>26.55</v>
      </c>
      <c r="W81" s="223"/>
      <c r="X81" s="223" t="s">
        <v>165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166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2.5" outlineLevel="1" x14ac:dyDescent="0.2">
      <c r="A82" s="242">
        <v>53</v>
      </c>
      <c r="B82" s="243" t="s">
        <v>519</v>
      </c>
      <c r="C82" s="256" t="s">
        <v>520</v>
      </c>
      <c r="D82" s="244" t="s">
        <v>162</v>
      </c>
      <c r="E82" s="245">
        <v>51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15</v>
      </c>
      <c r="M82" s="247">
        <f>G82*(1+L82/100)</f>
        <v>0</v>
      </c>
      <c r="N82" s="247">
        <v>0</v>
      </c>
      <c r="O82" s="247">
        <f>ROUND(E82*N82,2)</f>
        <v>0</v>
      </c>
      <c r="P82" s="247">
        <v>0</v>
      </c>
      <c r="Q82" s="247">
        <f>ROUND(E82*P82,2)</f>
        <v>0</v>
      </c>
      <c r="R82" s="247" t="s">
        <v>262</v>
      </c>
      <c r="S82" s="247" t="s">
        <v>164</v>
      </c>
      <c r="T82" s="248" t="s">
        <v>164</v>
      </c>
      <c r="U82" s="223">
        <v>0.188</v>
      </c>
      <c r="V82" s="223">
        <f>ROUND(E82*U82,2)</f>
        <v>9.59</v>
      </c>
      <c r="W82" s="223"/>
      <c r="X82" s="223" t="s">
        <v>165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166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2">
        <v>54</v>
      </c>
      <c r="B83" s="243" t="s">
        <v>521</v>
      </c>
      <c r="C83" s="256" t="s">
        <v>522</v>
      </c>
      <c r="D83" s="244" t="s">
        <v>523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15</v>
      </c>
      <c r="M83" s="247">
        <f>G83*(1+L83/100)</f>
        <v>0</v>
      </c>
      <c r="N83" s="247">
        <v>0</v>
      </c>
      <c r="O83" s="247">
        <f>ROUND(E83*N83,2)</f>
        <v>0</v>
      </c>
      <c r="P83" s="247">
        <v>0</v>
      </c>
      <c r="Q83" s="247">
        <f>ROUND(E83*P83,2)</f>
        <v>0</v>
      </c>
      <c r="R83" s="247"/>
      <c r="S83" s="247" t="s">
        <v>198</v>
      </c>
      <c r="T83" s="248" t="s">
        <v>199</v>
      </c>
      <c r="U83" s="223">
        <v>0.24199999999999999</v>
      </c>
      <c r="V83" s="223">
        <f>ROUND(E83*U83,2)</f>
        <v>0.24</v>
      </c>
      <c r="W83" s="223"/>
      <c r="X83" s="223" t="s">
        <v>165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166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22.5" outlineLevel="1" x14ac:dyDescent="0.2">
      <c r="A84" s="242">
        <v>55</v>
      </c>
      <c r="B84" s="243" t="s">
        <v>524</v>
      </c>
      <c r="C84" s="256" t="s">
        <v>525</v>
      </c>
      <c r="D84" s="244" t="s">
        <v>184</v>
      </c>
      <c r="E84" s="245">
        <v>10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15</v>
      </c>
      <c r="M84" s="247">
        <f>G84*(1+L84/100)</f>
        <v>0</v>
      </c>
      <c r="N84" s="247">
        <v>0</v>
      </c>
      <c r="O84" s="247">
        <f>ROUND(E84*N84,2)</f>
        <v>0</v>
      </c>
      <c r="P84" s="247">
        <v>0</v>
      </c>
      <c r="Q84" s="247">
        <f>ROUND(E84*P84,2)</f>
        <v>0</v>
      </c>
      <c r="R84" s="247" t="s">
        <v>193</v>
      </c>
      <c r="S84" s="247" t="s">
        <v>164</v>
      </c>
      <c r="T84" s="248" t="s">
        <v>164</v>
      </c>
      <c r="U84" s="223">
        <v>0</v>
      </c>
      <c r="V84" s="223">
        <f>ROUND(E84*U84,2)</f>
        <v>0</v>
      </c>
      <c r="W84" s="223"/>
      <c r="X84" s="223" t="s">
        <v>194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195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3.75" outlineLevel="1" x14ac:dyDescent="0.2">
      <c r="A85" s="242">
        <v>56</v>
      </c>
      <c r="B85" s="243" t="s">
        <v>526</v>
      </c>
      <c r="C85" s="256" t="s">
        <v>527</v>
      </c>
      <c r="D85" s="244" t="s">
        <v>162</v>
      </c>
      <c r="E85" s="245">
        <v>80</v>
      </c>
      <c r="F85" s="246"/>
      <c r="G85" s="247">
        <f>ROUND(E85*F85,2)</f>
        <v>0</v>
      </c>
      <c r="H85" s="246"/>
      <c r="I85" s="247">
        <f>ROUND(E85*H85,2)</f>
        <v>0</v>
      </c>
      <c r="J85" s="246"/>
      <c r="K85" s="247">
        <f>ROUND(E85*J85,2)</f>
        <v>0</v>
      </c>
      <c r="L85" s="247">
        <v>15</v>
      </c>
      <c r="M85" s="247">
        <f>G85*(1+L85/100)</f>
        <v>0</v>
      </c>
      <c r="N85" s="247">
        <v>3.0000000000000001E-5</v>
      </c>
      <c r="O85" s="247">
        <f>ROUND(E85*N85,2)</f>
        <v>0</v>
      </c>
      <c r="P85" s="247">
        <v>0</v>
      </c>
      <c r="Q85" s="247">
        <f>ROUND(E85*P85,2)</f>
        <v>0</v>
      </c>
      <c r="R85" s="247" t="s">
        <v>193</v>
      </c>
      <c r="S85" s="247" t="s">
        <v>164</v>
      </c>
      <c r="T85" s="248" t="s">
        <v>164</v>
      </c>
      <c r="U85" s="223">
        <v>0</v>
      </c>
      <c r="V85" s="223">
        <f>ROUND(E85*U85,2)</f>
        <v>0</v>
      </c>
      <c r="W85" s="223"/>
      <c r="X85" s="223" t="s">
        <v>194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195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42">
        <v>57</v>
      </c>
      <c r="B86" s="243" t="s">
        <v>528</v>
      </c>
      <c r="C86" s="256" t="s">
        <v>529</v>
      </c>
      <c r="D86" s="244" t="s">
        <v>162</v>
      </c>
      <c r="E86" s="245">
        <v>40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15</v>
      </c>
      <c r="M86" s="247">
        <f>G86*(1+L86/100)</f>
        <v>0</v>
      </c>
      <c r="N86" s="247">
        <v>5.0000000000000002E-5</v>
      </c>
      <c r="O86" s="247">
        <f>ROUND(E86*N86,2)</f>
        <v>0</v>
      </c>
      <c r="P86" s="247">
        <v>0</v>
      </c>
      <c r="Q86" s="247">
        <f>ROUND(E86*P86,2)</f>
        <v>0</v>
      </c>
      <c r="R86" s="247" t="s">
        <v>193</v>
      </c>
      <c r="S86" s="247" t="s">
        <v>164</v>
      </c>
      <c r="T86" s="248" t="s">
        <v>164</v>
      </c>
      <c r="U86" s="223">
        <v>0</v>
      </c>
      <c r="V86" s="223">
        <f>ROUND(E86*U86,2)</f>
        <v>0</v>
      </c>
      <c r="W86" s="223"/>
      <c r="X86" s="223" t="s">
        <v>194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195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33.75" outlineLevel="1" x14ac:dyDescent="0.2">
      <c r="A87" s="242">
        <v>58</v>
      </c>
      <c r="B87" s="243" t="s">
        <v>530</v>
      </c>
      <c r="C87" s="256" t="s">
        <v>531</v>
      </c>
      <c r="D87" s="244" t="s">
        <v>162</v>
      </c>
      <c r="E87" s="245">
        <v>45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15</v>
      </c>
      <c r="M87" s="247">
        <f>G87*(1+L87/100)</f>
        <v>0</v>
      </c>
      <c r="N87" s="247">
        <v>6.9999999999999994E-5</v>
      </c>
      <c r="O87" s="247">
        <f>ROUND(E87*N87,2)</f>
        <v>0</v>
      </c>
      <c r="P87" s="247">
        <v>0</v>
      </c>
      <c r="Q87" s="247">
        <f>ROUND(E87*P87,2)</f>
        <v>0</v>
      </c>
      <c r="R87" s="247" t="s">
        <v>193</v>
      </c>
      <c r="S87" s="247" t="s">
        <v>164</v>
      </c>
      <c r="T87" s="248" t="s">
        <v>164</v>
      </c>
      <c r="U87" s="223">
        <v>0</v>
      </c>
      <c r="V87" s="223">
        <f>ROUND(E87*U87,2)</f>
        <v>0</v>
      </c>
      <c r="W87" s="223"/>
      <c r="X87" s="223" t="s">
        <v>194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195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33.75" outlineLevel="1" x14ac:dyDescent="0.2">
      <c r="A88" s="242">
        <v>59</v>
      </c>
      <c r="B88" s="243" t="s">
        <v>532</v>
      </c>
      <c r="C88" s="256" t="s">
        <v>533</v>
      </c>
      <c r="D88" s="244" t="s">
        <v>162</v>
      </c>
      <c r="E88" s="245">
        <v>88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15</v>
      </c>
      <c r="M88" s="247">
        <f>G88*(1+L88/100)</f>
        <v>0</v>
      </c>
      <c r="N88" s="247">
        <v>3.1E-4</v>
      </c>
      <c r="O88" s="247">
        <f>ROUND(E88*N88,2)</f>
        <v>0.03</v>
      </c>
      <c r="P88" s="247">
        <v>0</v>
      </c>
      <c r="Q88" s="247">
        <f>ROUND(E88*P88,2)</f>
        <v>0</v>
      </c>
      <c r="R88" s="247" t="s">
        <v>193</v>
      </c>
      <c r="S88" s="247" t="s">
        <v>164</v>
      </c>
      <c r="T88" s="248" t="s">
        <v>164</v>
      </c>
      <c r="U88" s="223">
        <v>0</v>
      </c>
      <c r="V88" s="223">
        <f>ROUND(E88*U88,2)</f>
        <v>0</v>
      </c>
      <c r="W88" s="223"/>
      <c r="X88" s="223" t="s">
        <v>194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195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33.75" outlineLevel="1" x14ac:dyDescent="0.2">
      <c r="A89" s="242">
        <v>60</v>
      </c>
      <c r="B89" s="243" t="s">
        <v>534</v>
      </c>
      <c r="C89" s="256" t="s">
        <v>535</v>
      </c>
      <c r="D89" s="244" t="s">
        <v>162</v>
      </c>
      <c r="E89" s="245">
        <v>81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15</v>
      </c>
      <c r="M89" s="247">
        <f>G89*(1+L89/100)</f>
        <v>0</v>
      </c>
      <c r="N89" s="247">
        <v>3.4000000000000002E-4</v>
      </c>
      <c r="O89" s="247">
        <f>ROUND(E89*N89,2)</f>
        <v>0.03</v>
      </c>
      <c r="P89" s="247">
        <v>0</v>
      </c>
      <c r="Q89" s="247">
        <f>ROUND(E89*P89,2)</f>
        <v>0</v>
      </c>
      <c r="R89" s="247" t="s">
        <v>193</v>
      </c>
      <c r="S89" s="247" t="s">
        <v>164</v>
      </c>
      <c r="T89" s="248" t="s">
        <v>164</v>
      </c>
      <c r="U89" s="223">
        <v>0</v>
      </c>
      <c r="V89" s="223">
        <f>ROUND(E89*U89,2)</f>
        <v>0</v>
      </c>
      <c r="W89" s="223"/>
      <c r="X89" s="223" t="s">
        <v>194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195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33.75" outlineLevel="1" x14ac:dyDescent="0.2">
      <c r="A90" s="242">
        <v>61</v>
      </c>
      <c r="B90" s="243" t="s">
        <v>536</v>
      </c>
      <c r="C90" s="256" t="s">
        <v>537</v>
      </c>
      <c r="D90" s="244" t="s">
        <v>162</v>
      </c>
      <c r="E90" s="245">
        <v>110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7.3999999999999999E-4</v>
      </c>
      <c r="O90" s="247">
        <f>ROUND(E90*N90,2)</f>
        <v>0.08</v>
      </c>
      <c r="P90" s="247">
        <v>0</v>
      </c>
      <c r="Q90" s="247">
        <f>ROUND(E90*P90,2)</f>
        <v>0</v>
      </c>
      <c r="R90" s="247" t="s">
        <v>193</v>
      </c>
      <c r="S90" s="247" t="s">
        <v>164</v>
      </c>
      <c r="T90" s="248" t="s">
        <v>164</v>
      </c>
      <c r="U90" s="223">
        <v>0</v>
      </c>
      <c r="V90" s="223">
        <f>ROUND(E90*U90,2)</f>
        <v>0</v>
      </c>
      <c r="W90" s="223"/>
      <c r="X90" s="223" t="s">
        <v>194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195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33.75" outlineLevel="1" x14ac:dyDescent="0.2">
      <c r="A91" s="242">
        <v>62</v>
      </c>
      <c r="B91" s="243" t="s">
        <v>538</v>
      </c>
      <c r="C91" s="256" t="s">
        <v>539</v>
      </c>
      <c r="D91" s="244" t="s">
        <v>162</v>
      </c>
      <c r="E91" s="245">
        <v>32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15</v>
      </c>
      <c r="M91" s="247">
        <f>G91*(1+L91/100)</f>
        <v>0</v>
      </c>
      <c r="N91" s="247">
        <v>1.17E-3</v>
      </c>
      <c r="O91" s="247">
        <f>ROUND(E91*N91,2)</f>
        <v>0.04</v>
      </c>
      <c r="P91" s="247">
        <v>0</v>
      </c>
      <c r="Q91" s="247">
        <f>ROUND(E91*P91,2)</f>
        <v>0</v>
      </c>
      <c r="R91" s="247" t="s">
        <v>193</v>
      </c>
      <c r="S91" s="247" t="s">
        <v>164</v>
      </c>
      <c r="T91" s="248" t="s">
        <v>164</v>
      </c>
      <c r="U91" s="223">
        <v>0</v>
      </c>
      <c r="V91" s="223">
        <f>ROUND(E91*U91,2)</f>
        <v>0</v>
      </c>
      <c r="W91" s="223"/>
      <c r="X91" s="223" t="s">
        <v>194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195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33.75" outlineLevel="1" x14ac:dyDescent="0.2">
      <c r="A92" s="232">
        <v>63</v>
      </c>
      <c r="B92" s="233" t="s">
        <v>540</v>
      </c>
      <c r="C92" s="252" t="s">
        <v>541</v>
      </c>
      <c r="D92" s="234" t="s">
        <v>162</v>
      </c>
      <c r="E92" s="235">
        <v>19</v>
      </c>
      <c r="F92" s="236"/>
      <c r="G92" s="237">
        <f>ROUND(E92*F92,2)</f>
        <v>0</v>
      </c>
      <c r="H92" s="236"/>
      <c r="I92" s="237">
        <f>ROUND(E92*H92,2)</f>
        <v>0</v>
      </c>
      <c r="J92" s="236"/>
      <c r="K92" s="237">
        <f>ROUND(E92*J92,2)</f>
        <v>0</v>
      </c>
      <c r="L92" s="237">
        <v>15</v>
      </c>
      <c r="M92" s="237">
        <f>G92*(1+L92/100)</f>
        <v>0</v>
      </c>
      <c r="N92" s="237">
        <v>1.8699999999999999E-3</v>
      </c>
      <c r="O92" s="237">
        <f>ROUND(E92*N92,2)</f>
        <v>0.04</v>
      </c>
      <c r="P92" s="237">
        <v>0</v>
      </c>
      <c r="Q92" s="237">
        <f>ROUND(E92*P92,2)</f>
        <v>0</v>
      </c>
      <c r="R92" s="237" t="s">
        <v>193</v>
      </c>
      <c r="S92" s="237" t="s">
        <v>164</v>
      </c>
      <c r="T92" s="238" t="s">
        <v>164</v>
      </c>
      <c r="U92" s="223">
        <v>0</v>
      </c>
      <c r="V92" s="223">
        <f>ROUND(E92*U92,2)</f>
        <v>0</v>
      </c>
      <c r="W92" s="223"/>
      <c r="X92" s="223" t="s">
        <v>194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195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>
        <v>64</v>
      </c>
      <c r="B93" s="221" t="s">
        <v>542</v>
      </c>
      <c r="C93" s="262" t="s">
        <v>543</v>
      </c>
      <c r="D93" s="222" t="s">
        <v>0</v>
      </c>
      <c r="E93" s="260"/>
      <c r="F93" s="224"/>
      <c r="G93" s="223">
        <f>ROUND(E93*F93,2)</f>
        <v>0</v>
      </c>
      <c r="H93" s="224"/>
      <c r="I93" s="223">
        <f>ROUND(E93*H93,2)</f>
        <v>0</v>
      </c>
      <c r="J93" s="224"/>
      <c r="K93" s="223">
        <f>ROUND(E93*J93,2)</f>
        <v>0</v>
      </c>
      <c r="L93" s="223">
        <v>15</v>
      </c>
      <c r="M93" s="223">
        <f>G93*(1+L93/100)</f>
        <v>0</v>
      </c>
      <c r="N93" s="223">
        <v>0</v>
      </c>
      <c r="O93" s="223">
        <f>ROUND(E93*N93,2)</f>
        <v>0</v>
      </c>
      <c r="P93" s="223">
        <v>0</v>
      </c>
      <c r="Q93" s="223">
        <f>ROUND(E93*P93,2)</f>
        <v>0</v>
      </c>
      <c r="R93" s="223" t="s">
        <v>513</v>
      </c>
      <c r="S93" s="223" t="s">
        <v>164</v>
      </c>
      <c r="T93" s="223" t="s">
        <v>164</v>
      </c>
      <c r="U93" s="223">
        <v>0</v>
      </c>
      <c r="V93" s="223">
        <f>ROUND(E93*U93,2)</f>
        <v>0</v>
      </c>
      <c r="W93" s="223"/>
      <c r="X93" s="223" t="s">
        <v>282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283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63" t="s">
        <v>544</v>
      </c>
      <c r="D94" s="261"/>
      <c r="E94" s="261"/>
      <c r="F94" s="261"/>
      <c r="G94" s="261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168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6" t="s">
        <v>158</v>
      </c>
      <c r="B95" s="227" t="s">
        <v>107</v>
      </c>
      <c r="C95" s="251" t="s">
        <v>108</v>
      </c>
      <c r="D95" s="228"/>
      <c r="E95" s="229"/>
      <c r="F95" s="230"/>
      <c r="G95" s="230">
        <f>SUMIF(AG96:AG101,"&lt;&gt;NOR",G96:G101)</f>
        <v>0</v>
      </c>
      <c r="H95" s="230"/>
      <c r="I95" s="230">
        <f>SUM(I96:I101)</f>
        <v>0</v>
      </c>
      <c r="J95" s="230"/>
      <c r="K95" s="230">
        <f>SUM(K96:K101)</f>
        <v>0</v>
      </c>
      <c r="L95" s="230"/>
      <c r="M95" s="230">
        <f>SUM(M96:M101)</f>
        <v>0</v>
      </c>
      <c r="N95" s="230"/>
      <c r="O95" s="230">
        <f>SUM(O96:O101)</f>
        <v>0.08</v>
      </c>
      <c r="P95" s="230"/>
      <c r="Q95" s="230">
        <f>SUM(Q96:Q101)</f>
        <v>0</v>
      </c>
      <c r="R95" s="230"/>
      <c r="S95" s="230"/>
      <c r="T95" s="231"/>
      <c r="U95" s="225"/>
      <c r="V95" s="225">
        <f>SUM(V96:V101)</f>
        <v>2.8099999999999996</v>
      </c>
      <c r="W95" s="225"/>
      <c r="X95" s="225"/>
      <c r="AG95" t="s">
        <v>159</v>
      </c>
    </row>
    <row r="96" spans="1:60" outlineLevel="1" x14ac:dyDescent="0.2">
      <c r="A96" s="242">
        <v>65</v>
      </c>
      <c r="B96" s="243" t="s">
        <v>545</v>
      </c>
      <c r="C96" s="256" t="s">
        <v>546</v>
      </c>
      <c r="D96" s="244" t="s">
        <v>290</v>
      </c>
      <c r="E96" s="245">
        <v>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15</v>
      </c>
      <c r="M96" s="247">
        <f>G96*(1+L96/100)</f>
        <v>0</v>
      </c>
      <c r="N96" s="247">
        <v>4.7600000000000003E-3</v>
      </c>
      <c r="O96" s="247">
        <f>ROUND(E96*N96,2)</f>
        <v>0</v>
      </c>
      <c r="P96" s="247">
        <v>0</v>
      </c>
      <c r="Q96" s="247">
        <f>ROUND(E96*P96,2)</f>
        <v>0</v>
      </c>
      <c r="R96" s="247" t="s">
        <v>432</v>
      </c>
      <c r="S96" s="247" t="s">
        <v>164</v>
      </c>
      <c r="T96" s="248" t="s">
        <v>164</v>
      </c>
      <c r="U96" s="223">
        <v>2.2810000000000001</v>
      </c>
      <c r="V96" s="223">
        <f>ROUND(E96*U96,2)</f>
        <v>2.2799999999999998</v>
      </c>
      <c r="W96" s="223"/>
      <c r="X96" s="223" t="s">
        <v>165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166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2">
        <v>66</v>
      </c>
      <c r="B97" s="243" t="s">
        <v>547</v>
      </c>
      <c r="C97" s="256" t="s">
        <v>548</v>
      </c>
      <c r="D97" s="244" t="s">
        <v>290</v>
      </c>
      <c r="E97" s="245">
        <v>1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15</v>
      </c>
      <c r="M97" s="247">
        <f>G97*(1+L97/100)</f>
        <v>0</v>
      </c>
      <c r="N97" s="247">
        <v>5.9000000000000003E-4</v>
      </c>
      <c r="O97" s="247">
        <f>ROUND(E97*N97,2)</f>
        <v>0</v>
      </c>
      <c r="P97" s="247">
        <v>0</v>
      </c>
      <c r="Q97" s="247">
        <f>ROUND(E97*P97,2)</f>
        <v>0</v>
      </c>
      <c r="R97" s="247" t="s">
        <v>432</v>
      </c>
      <c r="S97" s="247" t="s">
        <v>164</v>
      </c>
      <c r="T97" s="248" t="s">
        <v>164</v>
      </c>
      <c r="U97" s="223">
        <v>0.53</v>
      </c>
      <c r="V97" s="223">
        <f>ROUND(E97*U97,2)</f>
        <v>0.53</v>
      </c>
      <c r="W97" s="223"/>
      <c r="X97" s="223" t="s">
        <v>165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166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22.5" outlineLevel="1" x14ac:dyDescent="0.2">
      <c r="A98" s="242">
        <v>67</v>
      </c>
      <c r="B98" s="243" t="s">
        <v>549</v>
      </c>
      <c r="C98" s="256" t="s">
        <v>550</v>
      </c>
      <c r="D98" s="244" t="s">
        <v>184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15</v>
      </c>
      <c r="M98" s="247">
        <f>G98*(1+L98/100)</f>
        <v>0</v>
      </c>
      <c r="N98" s="247">
        <v>0.01</v>
      </c>
      <c r="O98" s="247">
        <f>ROUND(E98*N98,2)</f>
        <v>0.01</v>
      </c>
      <c r="P98" s="247">
        <v>0</v>
      </c>
      <c r="Q98" s="247">
        <f>ROUND(E98*P98,2)</f>
        <v>0</v>
      </c>
      <c r="R98" s="247"/>
      <c r="S98" s="247" t="s">
        <v>198</v>
      </c>
      <c r="T98" s="248" t="s">
        <v>199</v>
      </c>
      <c r="U98" s="223">
        <v>0</v>
      </c>
      <c r="V98" s="223">
        <f>ROUND(E98*U98,2)</f>
        <v>0</v>
      </c>
      <c r="W98" s="223"/>
      <c r="X98" s="223" t="s">
        <v>194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195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33.75" outlineLevel="1" x14ac:dyDescent="0.2">
      <c r="A99" s="242">
        <v>68</v>
      </c>
      <c r="B99" s="243" t="s">
        <v>551</v>
      </c>
      <c r="C99" s="256" t="s">
        <v>552</v>
      </c>
      <c r="D99" s="244" t="s">
        <v>184</v>
      </c>
      <c r="E99" s="245">
        <v>1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15</v>
      </c>
      <c r="M99" s="247">
        <f>G99*(1+L99/100)</f>
        <v>0</v>
      </c>
      <c r="N99" s="247">
        <v>7.0999999999999994E-2</v>
      </c>
      <c r="O99" s="247">
        <f>ROUND(E99*N99,2)</f>
        <v>7.0000000000000007E-2</v>
      </c>
      <c r="P99" s="247">
        <v>0</v>
      </c>
      <c r="Q99" s="247">
        <f>ROUND(E99*P99,2)</f>
        <v>0</v>
      </c>
      <c r="R99" s="247" t="s">
        <v>193</v>
      </c>
      <c r="S99" s="247" t="s">
        <v>164</v>
      </c>
      <c r="T99" s="248" t="s">
        <v>164</v>
      </c>
      <c r="U99" s="223">
        <v>0</v>
      </c>
      <c r="V99" s="223">
        <f>ROUND(E99*U99,2)</f>
        <v>0</v>
      </c>
      <c r="W99" s="223"/>
      <c r="X99" s="223" t="s">
        <v>194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195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32">
        <v>69</v>
      </c>
      <c r="B100" s="233" t="s">
        <v>553</v>
      </c>
      <c r="C100" s="252" t="s">
        <v>554</v>
      </c>
      <c r="D100" s="234" t="s">
        <v>555</v>
      </c>
      <c r="E100" s="235">
        <v>1</v>
      </c>
      <c r="F100" s="236"/>
      <c r="G100" s="237">
        <f>ROUND(E100*F100,2)</f>
        <v>0</v>
      </c>
      <c r="H100" s="236"/>
      <c r="I100" s="237">
        <f>ROUND(E100*H100,2)</f>
        <v>0</v>
      </c>
      <c r="J100" s="236"/>
      <c r="K100" s="237">
        <f>ROUND(E100*J100,2)</f>
        <v>0</v>
      </c>
      <c r="L100" s="237">
        <v>15</v>
      </c>
      <c r="M100" s="237">
        <f>G100*(1+L100/100)</f>
        <v>0</v>
      </c>
      <c r="N100" s="237">
        <v>0</v>
      </c>
      <c r="O100" s="237">
        <f>ROUND(E100*N100,2)</f>
        <v>0</v>
      </c>
      <c r="P100" s="237">
        <v>0</v>
      </c>
      <c r="Q100" s="237">
        <f>ROUND(E100*P100,2)</f>
        <v>0</v>
      </c>
      <c r="R100" s="237"/>
      <c r="S100" s="237" t="s">
        <v>198</v>
      </c>
      <c r="T100" s="238" t="s">
        <v>556</v>
      </c>
      <c r="U100" s="223">
        <v>0</v>
      </c>
      <c r="V100" s="223">
        <f>ROUND(E100*U100,2)</f>
        <v>0</v>
      </c>
      <c r="W100" s="223"/>
      <c r="X100" s="223" t="s">
        <v>194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195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>
        <v>70</v>
      </c>
      <c r="B101" s="221" t="s">
        <v>557</v>
      </c>
      <c r="C101" s="262" t="s">
        <v>558</v>
      </c>
      <c r="D101" s="222" t="s">
        <v>0</v>
      </c>
      <c r="E101" s="260"/>
      <c r="F101" s="224"/>
      <c r="G101" s="223">
        <f>ROUND(E101*F101,2)</f>
        <v>0</v>
      </c>
      <c r="H101" s="224"/>
      <c r="I101" s="223">
        <f>ROUND(E101*H101,2)</f>
        <v>0</v>
      </c>
      <c r="J101" s="224"/>
      <c r="K101" s="223">
        <f>ROUND(E101*J101,2)</f>
        <v>0</v>
      </c>
      <c r="L101" s="223">
        <v>15</v>
      </c>
      <c r="M101" s="223">
        <f>G101*(1+L101/100)</f>
        <v>0</v>
      </c>
      <c r="N101" s="223">
        <v>0</v>
      </c>
      <c r="O101" s="223">
        <f>ROUND(E101*N101,2)</f>
        <v>0</v>
      </c>
      <c r="P101" s="223">
        <v>0</v>
      </c>
      <c r="Q101" s="223">
        <f>ROUND(E101*P101,2)</f>
        <v>0</v>
      </c>
      <c r="R101" s="223" t="s">
        <v>432</v>
      </c>
      <c r="S101" s="223" t="s">
        <v>164</v>
      </c>
      <c r="T101" s="223" t="s">
        <v>164</v>
      </c>
      <c r="U101" s="223">
        <v>0</v>
      </c>
      <c r="V101" s="223">
        <f>ROUND(E101*U101,2)</f>
        <v>0</v>
      </c>
      <c r="W101" s="223"/>
      <c r="X101" s="223" t="s">
        <v>282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283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x14ac:dyDescent="0.2">
      <c r="A102" s="226" t="s">
        <v>158</v>
      </c>
      <c r="B102" s="227" t="s">
        <v>109</v>
      </c>
      <c r="C102" s="251" t="s">
        <v>110</v>
      </c>
      <c r="D102" s="228"/>
      <c r="E102" s="229"/>
      <c r="F102" s="230"/>
      <c r="G102" s="230">
        <f>SUMIF(AG103:AG157,"&lt;&gt;NOR",G103:G157)</f>
        <v>0</v>
      </c>
      <c r="H102" s="230"/>
      <c r="I102" s="230">
        <f>SUM(I103:I157)</f>
        <v>0</v>
      </c>
      <c r="J102" s="230"/>
      <c r="K102" s="230">
        <f>SUM(K103:K157)</f>
        <v>0</v>
      </c>
      <c r="L102" s="230"/>
      <c r="M102" s="230">
        <f>SUM(M103:M157)</f>
        <v>0</v>
      </c>
      <c r="N102" s="230"/>
      <c r="O102" s="230">
        <f>SUM(O103:O157)</f>
        <v>2.9099999999999988</v>
      </c>
      <c r="P102" s="230"/>
      <c r="Q102" s="230">
        <f>SUM(Q103:Q157)</f>
        <v>0</v>
      </c>
      <c r="R102" s="230"/>
      <c r="S102" s="230"/>
      <c r="T102" s="231"/>
      <c r="U102" s="225"/>
      <c r="V102" s="225">
        <f>SUM(V103:V157)</f>
        <v>1032.48</v>
      </c>
      <c r="W102" s="225"/>
      <c r="X102" s="225"/>
      <c r="AG102" t="s">
        <v>159</v>
      </c>
    </row>
    <row r="103" spans="1:60" outlineLevel="1" x14ac:dyDescent="0.2">
      <c r="A103" s="232">
        <v>71</v>
      </c>
      <c r="B103" s="233" t="s">
        <v>559</v>
      </c>
      <c r="C103" s="252" t="s">
        <v>560</v>
      </c>
      <c r="D103" s="234" t="s">
        <v>162</v>
      </c>
      <c r="E103" s="235">
        <v>2830</v>
      </c>
      <c r="F103" s="236"/>
      <c r="G103" s="237">
        <f>ROUND(E103*F103,2)</f>
        <v>0</v>
      </c>
      <c r="H103" s="236"/>
      <c r="I103" s="237">
        <f>ROUND(E103*H103,2)</f>
        <v>0</v>
      </c>
      <c r="J103" s="236"/>
      <c r="K103" s="237">
        <f>ROUND(E103*J103,2)</f>
        <v>0</v>
      </c>
      <c r="L103" s="237">
        <v>15</v>
      </c>
      <c r="M103" s="237">
        <f>G103*(1+L103/100)</f>
        <v>0</v>
      </c>
      <c r="N103" s="237">
        <v>6.8000000000000005E-4</v>
      </c>
      <c r="O103" s="237">
        <f>ROUND(E103*N103,2)</f>
        <v>1.92</v>
      </c>
      <c r="P103" s="237">
        <v>0</v>
      </c>
      <c r="Q103" s="237">
        <f>ROUND(E103*P103,2)</f>
        <v>0</v>
      </c>
      <c r="R103" s="237" t="s">
        <v>262</v>
      </c>
      <c r="S103" s="237" t="s">
        <v>164</v>
      </c>
      <c r="T103" s="238" t="s">
        <v>164</v>
      </c>
      <c r="U103" s="223">
        <v>0.23899999999999999</v>
      </c>
      <c r="V103" s="223">
        <f>ROUND(E103*U103,2)</f>
        <v>676.37</v>
      </c>
      <c r="W103" s="223"/>
      <c r="X103" s="223" t="s">
        <v>165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166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3" t="s">
        <v>561</v>
      </c>
      <c r="D104" s="239"/>
      <c r="E104" s="239"/>
      <c r="F104" s="239"/>
      <c r="G104" s="239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168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4" t="s">
        <v>562</v>
      </c>
      <c r="D105" s="240"/>
      <c r="E105" s="240"/>
      <c r="F105" s="240"/>
      <c r="G105" s="240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170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32">
        <v>72</v>
      </c>
      <c r="B106" s="233" t="s">
        <v>563</v>
      </c>
      <c r="C106" s="252" t="s">
        <v>564</v>
      </c>
      <c r="D106" s="234" t="s">
        <v>162</v>
      </c>
      <c r="E106" s="235">
        <v>40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7.7999999999999999E-4</v>
      </c>
      <c r="O106" s="237">
        <f>ROUND(E106*N106,2)</f>
        <v>0.03</v>
      </c>
      <c r="P106" s="237">
        <v>0</v>
      </c>
      <c r="Q106" s="237">
        <f>ROUND(E106*P106,2)</f>
        <v>0</v>
      </c>
      <c r="R106" s="237" t="s">
        <v>262</v>
      </c>
      <c r="S106" s="237" t="s">
        <v>164</v>
      </c>
      <c r="T106" s="238" t="s">
        <v>164</v>
      </c>
      <c r="U106" s="223">
        <v>0.26300000000000001</v>
      </c>
      <c r="V106" s="223">
        <f>ROUND(E106*U106,2)</f>
        <v>10.52</v>
      </c>
      <c r="W106" s="223"/>
      <c r="X106" s="223" t="s">
        <v>165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166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3" t="s">
        <v>561</v>
      </c>
      <c r="D107" s="239"/>
      <c r="E107" s="239"/>
      <c r="F107" s="239"/>
      <c r="G107" s="239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168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4" t="s">
        <v>562</v>
      </c>
      <c r="D108" s="240"/>
      <c r="E108" s="240"/>
      <c r="F108" s="240"/>
      <c r="G108" s="240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170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2">
        <v>73</v>
      </c>
      <c r="B109" s="233" t="s">
        <v>565</v>
      </c>
      <c r="C109" s="252" t="s">
        <v>566</v>
      </c>
      <c r="D109" s="234" t="s">
        <v>162</v>
      </c>
      <c r="E109" s="235">
        <v>45</v>
      </c>
      <c r="F109" s="236"/>
      <c r="G109" s="237">
        <f>ROUND(E109*F109,2)</f>
        <v>0</v>
      </c>
      <c r="H109" s="236"/>
      <c r="I109" s="237">
        <f>ROUND(E109*H109,2)</f>
        <v>0</v>
      </c>
      <c r="J109" s="236"/>
      <c r="K109" s="237">
        <f>ROUND(E109*J109,2)</f>
        <v>0</v>
      </c>
      <c r="L109" s="237">
        <v>15</v>
      </c>
      <c r="M109" s="237">
        <f>G109*(1+L109/100)</f>
        <v>0</v>
      </c>
      <c r="N109" s="237">
        <v>9.1E-4</v>
      </c>
      <c r="O109" s="237">
        <f>ROUND(E109*N109,2)</f>
        <v>0.04</v>
      </c>
      <c r="P109" s="237">
        <v>0</v>
      </c>
      <c r="Q109" s="237">
        <f>ROUND(E109*P109,2)</f>
        <v>0</v>
      </c>
      <c r="R109" s="237" t="s">
        <v>262</v>
      </c>
      <c r="S109" s="237" t="s">
        <v>164</v>
      </c>
      <c r="T109" s="238" t="s">
        <v>164</v>
      </c>
      <c r="U109" s="223">
        <v>0.27400000000000002</v>
      </c>
      <c r="V109" s="223">
        <f>ROUND(E109*U109,2)</f>
        <v>12.33</v>
      </c>
      <c r="W109" s="223"/>
      <c r="X109" s="223" t="s">
        <v>165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166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3" t="s">
        <v>561</v>
      </c>
      <c r="D110" s="239"/>
      <c r="E110" s="239"/>
      <c r="F110" s="239"/>
      <c r="G110" s="239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168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4" t="s">
        <v>562</v>
      </c>
      <c r="D111" s="240"/>
      <c r="E111" s="240"/>
      <c r="F111" s="240"/>
      <c r="G111" s="240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170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2">
        <v>74</v>
      </c>
      <c r="B112" s="233" t="s">
        <v>567</v>
      </c>
      <c r="C112" s="252" t="s">
        <v>568</v>
      </c>
      <c r="D112" s="234" t="s">
        <v>162</v>
      </c>
      <c r="E112" s="235">
        <v>85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1.1000000000000001E-3</v>
      </c>
      <c r="O112" s="237">
        <f>ROUND(E112*N112,2)</f>
        <v>0.09</v>
      </c>
      <c r="P112" s="237">
        <v>0</v>
      </c>
      <c r="Q112" s="237">
        <f>ROUND(E112*P112,2)</f>
        <v>0</v>
      </c>
      <c r="R112" s="237" t="s">
        <v>262</v>
      </c>
      <c r="S112" s="237" t="s">
        <v>164</v>
      </c>
      <c r="T112" s="238" t="s">
        <v>164</v>
      </c>
      <c r="U112" s="223">
        <v>0.28499999999999998</v>
      </c>
      <c r="V112" s="223">
        <f>ROUND(E112*U112,2)</f>
        <v>24.23</v>
      </c>
      <c r="W112" s="223"/>
      <c r="X112" s="223" t="s">
        <v>165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166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561</v>
      </c>
      <c r="D113" s="239"/>
      <c r="E113" s="239"/>
      <c r="F113" s="239"/>
      <c r="G113" s="239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168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4" t="s">
        <v>562</v>
      </c>
      <c r="D114" s="240"/>
      <c r="E114" s="240"/>
      <c r="F114" s="240"/>
      <c r="G114" s="240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170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32">
        <v>75</v>
      </c>
      <c r="B115" s="233" t="s">
        <v>569</v>
      </c>
      <c r="C115" s="252" t="s">
        <v>570</v>
      </c>
      <c r="D115" s="234" t="s">
        <v>162</v>
      </c>
      <c r="E115" s="235">
        <v>85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1.82E-3</v>
      </c>
      <c r="O115" s="237">
        <f>ROUND(E115*N115,2)</f>
        <v>0.15</v>
      </c>
      <c r="P115" s="237">
        <v>0</v>
      </c>
      <c r="Q115" s="237">
        <f>ROUND(E115*P115,2)</f>
        <v>0</v>
      </c>
      <c r="R115" s="237" t="s">
        <v>262</v>
      </c>
      <c r="S115" s="237" t="s">
        <v>164</v>
      </c>
      <c r="T115" s="238" t="s">
        <v>164</v>
      </c>
      <c r="U115" s="223">
        <v>0.31900000000000001</v>
      </c>
      <c r="V115" s="223">
        <f>ROUND(E115*U115,2)</f>
        <v>27.12</v>
      </c>
      <c r="W115" s="223"/>
      <c r="X115" s="223" t="s">
        <v>165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166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561</v>
      </c>
      <c r="D116" s="239"/>
      <c r="E116" s="239"/>
      <c r="F116" s="239"/>
      <c r="G116" s="239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4" t="s">
        <v>562</v>
      </c>
      <c r="D117" s="240"/>
      <c r="E117" s="240"/>
      <c r="F117" s="240"/>
      <c r="G117" s="240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32">
        <v>76</v>
      </c>
      <c r="B118" s="233" t="s">
        <v>571</v>
      </c>
      <c r="C118" s="252" t="s">
        <v>572</v>
      </c>
      <c r="D118" s="234" t="s">
        <v>162</v>
      </c>
      <c r="E118" s="235">
        <v>110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15</v>
      </c>
      <c r="M118" s="237">
        <f>G118*(1+L118/100)</f>
        <v>0</v>
      </c>
      <c r="N118" s="237">
        <v>2.1700000000000001E-3</v>
      </c>
      <c r="O118" s="237">
        <f>ROUND(E118*N118,2)</f>
        <v>0.24</v>
      </c>
      <c r="P118" s="237">
        <v>0</v>
      </c>
      <c r="Q118" s="237">
        <f>ROUND(E118*P118,2)</f>
        <v>0</v>
      </c>
      <c r="R118" s="237" t="s">
        <v>262</v>
      </c>
      <c r="S118" s="237" t="s">
        <v>164</v>
      </c>
      <c r="T118" s="238" t="s">
        <v>164</v>
      </c>
      <c r="U118" s="223">
        <v>0.33200000000000002</v>
      </c>
      <c r="V118" s="223">
        <f>ROUND(E118*U118,2)</f>
        <v>36.520000000000003</v>
      </c>
      <c r="W118" s="223"/>
      <c r="X118" s="223" t="s">
        <v>165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166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3" t="s">
        <v>561</v>
      </c>
      <c r="D119" s="239"/>
      <c r="E119" s="239"/>
      <c r="F119" s="239"/>
      <c r="G119" s="239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168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4" t="s">
        <v>562</v>
      </c>
      <c r="D120" s="240"/>
      <c r="E120" s="240"/>
      <c r="F120" s="240"/>
      <c r="G120" s="240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170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2">
        <v>77</v>
      </c>
      <c r="B121" s="233" t="s">
        <v>573</v>
      </c>
      <c r="C121" s="252" t="s">
        <v>574</v>
      </c>
      <c r="D121" s="234" t="s">
        <v>162</v>
      </c>
      <c r="E121" s="235">
        <v>12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15</v>
      </c>
      <c r="M121" s="237">
        <f>G121*(1+L121/100)</f>
        <v>0</v>
      </c>
      <c r="N121" s="237">
        <v>3.5200000000000001E-3</v>
      </c>
      <c r="O121" s="237">
        <f>ROUND(E121*N121,2)</f>
        <v>0.04</v>
      </c>
      <c r="P121" s="237">
        <v>0</v>
      </c>
      <c r="Q121" s="237">
        <f>ROUND(E121*P121,2)</f>
        <v>0</v>
      </c>
      <c r="R121" s="237" t="s">
        <v>262</v>
      </c>
      <c r="S121" s="237" t="s">
        <v>164</v>
      </c>
      <c r="T121" s="238" t="s">
        <v>164</v>
      </c>
      <c r="U121" s="223">
        <v>0.34799999999999998</v>
      </c>
      <c r="V121" s="223">
        <f>ROUND(E121*U121,2)</f>
        <v>4.18</v>
      </c>
      <c r="W121" s="223"/>
      <c r="X121" s="223" t="s">
        <v>165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166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3" t="s">
        <v>561</v>
      </c>
      <c r="D122" s="239"/>
      <c r="E122" s="239"/>
      <c r="F122" s="239"/>
      <c r="G122" s="239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168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4" t="s">
        <v>562</v>
      </c>
      <c r="D123" s="240"/>
      <c r="E123" s="240"/>
      <c r="F123" s="240"/>
      <c r="G123" s="240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170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22.5" outlineLevel="1" x14ac:dyDescent="0.2">
      <c r="A124" s="232">
        <v>78</v>
      </c>
      <c r="B124" s="233" t="s">
        <v>575</v>
      </c>
      <c r="C124" s="252" t="s">
        <v>576</v>
      </c>
      <c r="D124" s="234" t="s">
        <v>162</v>
      </c>
      <c r="E124" s="235">
        <v>8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15</v>
      </c>
      <c r="M124" s="237">
        <f>G124*(1+L124/100)</f>
        <v>0</v>
      </c>
      <c r="N124" s="237">
        <v>6.1799999999999997E-3</v>
      </c>
      <c r="O124" s="237">
        <f>ROUND(E124*N124,2)</f>
        <v>0.05</v>
      </c>
      <c r="P124" s="237">
        <v>0</v>
      </c>
      <c r="Q124" s="237">
        <f>ROUND(E124*P124,2)</f>
        <v>0</v>
      </c>
      <c r="R124" s="237" t="s">
        <v>432</v>
      </c>
      <c r="S124" s="237" t="s">
        <v>164</v>
      </c>
      <c r="T124" s="238" t="s">
        <v>164</v>
      </c>
      <c r="U124" s="223">
        <v>0.505</v>
      </c>
      <c r="V124" s="223">
        <f>ROUND(E124*U124,2)</f>
        <v>4.04</v>
      </c>
      <c r="W124" s="223"/>
      <c r="X124" s="223" t="s">
        <v>165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166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5" t="s">
        <v>577</v>
      </c>
      <c r="D125" s="241"/>
      <c r="E125" s="241"/>
      <c r="F125" s="241"/>
      <c r="G125" s="241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170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2">
        <v>79</v>
      </c>
      <c r="B126" s="233" t="s">
        <v>578</v>
      </c>
      <c r="C126" s="252" t="s">
        <v>579</v>
      </c>
      <c r="D126" s="234" t="s">
        <v>162</v>
      </c>
      <c r="E126" s="235">
        <v>6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15</v>
      </c>
      <c r="M126" s="237">
        <f>G126*(1+L126/100)</f>
        <v>0</v>
      </c>
      <c r="N126" s="237">
        <v>7.0400000000000003E-3</v>
      </c>
      <c r="O126" s="237">
        <f>ROUND(E126*N126,2)</f>
        <v>0.04</v>
      </c>
      <c r="P126" s="237">
        <v>0</v>
      </c>
      <c r="Q126" s="237">
        <f>ROUND(E126*P126,2)</f>
        <v>0</v>
      </c>
      <c r="R126" s="237" t="s">
        <v>432</v>
      </c>
      <c r="S126" s="237" t="s">
        <v>164</v>
      </c>
      <c r="T126" s="238" t="s">
        <v>164</v>
      </c>
      <c r="U126" s="223">
        <v>0.56499999999999995</v>
      </c>
      <c r="V126" s="223">
        <f>ROUND(E126*U126,2)</f>
        <v>3.39</v>
      </c>
      <c r="W126" s="223"/>
      <c r="X126" s="223" t="s">
        <v>165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166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5" t="s">
        <v>577</v>
      </c>
      <c r="D127" s="241"/>
      <c r="E127" s="241"/>
      <c r="F127" s="241"/>
      <c r="G127" s="241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170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2">
        <v>80</v>
      </c>
      <c r="B128" s="233" t="s">
        <v>580</v>
      </c>
      <c r="C128" s="252" t="s">
        <v>581</v>
      </c>
      <c r="D128" s="234" t="s">
        <v>162</v>
      </c>
      <c r="E128" s="235">
        <v>12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15</v>
      </c>
      <c r="M128" s="237">
        <f>G128*(1+L128/100)</f>
        <v>0</v>
      </c>
      <c r="N128" s="237">
        <v>9.8499999999999994E-3</v>
      </c>
      <c r="O128" s="237">
        <f>ROUND(E128*N128,2)</f>
        <v>0.12</v>
      </c>
      <c r="P128" s="237">
        <v>0</v>
      </c>
      <c r="Q128" s="237">
        <f>ROUND(E128*P128,2)</f>
        <v>0</v>
      </c>
      <c r="R128" s="237" t="s">
        <v>432</v>
      </c>
      <c r="S128" s="237" t="s">
        <v>164</v>
      </c>
      <c r="T128" s="238" t="s">
        <v>164</v>
      </c>
      <c r="U128" s="223">
        <v>0.91900000000000004</v>
      </c>
      <c r="V128" s="223">
        <f>ROUND(E128*U128,2)</f>
        <v>11.03</v>
      </c>
      <c r="W128" s="223"/>
      <c r="X128" s="223" t="s">
        <v>165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166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5" t="s">
        <v>577</v>
      </c>
      <c r="D129" s="241"/>
      <c r="E129" s="241"/>
      <c r="F129" s="241"/>
      <c r="G129" s="241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170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1" x14ac:dyDescent="0.2">
      <c r="A130" s="242">
        <v>81</v>
      </c>
      <c r="B130" s="243" t="s">
        <v>582</v>
      </c>
      <c r="C130" s="256" t="s">
        <v>583</v>
      </c>
      <c r="D130" s="244" t="s">
        <v>184</v>
      </c>
      <c r="E130" s="245">
        <v>10</v>
      </c>
      <c r="F130" s="246"/>
      <c r="G130" s="247">
        <f>ROUND(E130*F130,2)</f>
        <v>0</v>
      </c>
      <c r="H130" s="246"/>
      <c r="I130" s="247">
        <f>ROUND(E130*H130,2)</f>
        <v>0</v>
      </c>
      <c r="J130" s="246"/>
      <c r="K130" s="247">
        <f>ROUND(E130*J130,2)</f>
        <v>0</v>
      </c>
      <c r="L130" s="247">
        <v>15</v>
      </c>
      <c r="M130" s="247">
        <f>G130*(1+L130/100)</f>
        <v>0</v>
      </c>
      <c r="N130" s="247">
        <v>7.5000000000000002E-4</v>
      </c>
      <c r="O130" s="247">
        <f>ROUND(E130*N130,2)</f>
        <v>0.01</v>
      </c>
      <c r="P130" s="247">
        <v>0</v>
      </c>
      <c r="Q130" s="247">
        <f>ROUND(E130*P130,2)</f>
        <v>0</v>
      </c>
      <c r="R130" s="247" t="s">
        <v>432</v>
      </c>
      <c r="S130" s="247" t="s">
        <v>164</v>
      </c>
      <c r="T130" s="248" t="s">
        <v>164</v>
      </c>
      <c r="U130" s="223">
        <v>0.65900000000000003</v>
      </c>
      <c r="V130" s="223">
        <f>ROUND(E130*U130,2)</f>
        <v>6.59</v>
      </c>
      <c r="W130" s="223"/>
      <c r="X130" s="223" t="s">
        <v>165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166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42">
        <v>82</v>
      </c>
      <c r="B131" s="243" t="s">
        <v>584</v>
      </c>
      <c r="C131" s="256" t="s">
        <v>585</v>
      </c>
      <c r="D131" s="244" t="s">
        <v>184</v>
      </c>
      <c r="E131" s="245">
        <v>10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15</v>
      </c>
      <c r="M131" s="247">
        <f>G131*(1+L131/100)</f>
        <v>0</v>
      </c>
      <c r="N131" s="247">
        <v>9.1E-4</v>
      </c>
      <c r="O131" s="247">
        <f>ROUND(E131*N131,2)</f>
        <v>0.01</v>
      </c>
      <c r="P131" s="247">
        <v>0</v>
      </c>
      <c r="Q131" s="247">
        <f>ROUND(E131*P131,2)</f>
        <v>0</v>
      </c>
      <c r="R131" s="247" t="s">
        <v>432</v>
      </c>
      <c r="S131" s="247" t="s">
        <v>164</v>
      </c>
      <c r="T131" s="248" t="s">
        <v>164</v>
      </c>
      <c r="U131" s="223">
        <v>0.78300000000000003</v>
      </c>
      <c r="V131" s="223">
        <f>ROUND(E131*U131,2)</f>
        <v>7.83</v>
      </c>
      <c r="W131" s="223"/>
      <c r="X131" s="223" t="s">
        <v>165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166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2">
        <v>83</v>
      </c>
      <c r="B132" s="243" t="s">
        <v>586</v>
      </c>
      <c r="C132" s="256" t="s">
        <v>587</v>
      </c>
      <c r="D132" s="244" t="s">
        <v>184</v>
      </c>
      <c r="E132" s="245">
        <v>2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15</v>
      </c>
      <c r="M132" s="247">
        <f>G132*(1+L132/100)</f>
        <v>0</v>
      </c>
      <c r="N132" s="247">
        <v>1.7000000000000001E-4</v>
      </c>
      <c r="O132" s="247">
        <f>ROUND(E132*N132,2)</f>
        <v>0</v>
      </c>
      <c r="P132" s="247">
        <v>0</v>
      </c>
      <c r="Q132" s="247">
        <f>ROUND(E132*P132,2)</f>
        <v>0</v>
      </c>
      <c r="R132" s="247" t="s">
        <v>432</v>
      </c>
      <c r="S132" s="247" t="s">
        <v>164</v>
      </c>
      <c r="T132" s="248" t="s">
        <v>164</v>
      </c>
      <c r="U132" s="223">
        <v>0.48</v>
      </c>
      <c r="V132" s="223">
        <f>ROUND(E132*U132,2)</f>
        <v>0.96</v>
      </c>
      <c r="W132" s="223"/>
      <c r="X132" s="223" t="s">
        <v>165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166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2">
        <v>84</v>
      </c>
      <c r="B133" s="233" t="s">
        <v>588</v>
      </c>
      <c r="C133" s="252" t="s">
        <v>589</v>
      </c>
      <c r="D133" s="234" t="s">
        <v>162</v>
      </c>
      <c r="E133" s="235">
        <v>25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15</v>
      </c>
      <c r="M133" s="237">
        <f>G133*(1+L133/100)</f>
        <v>0</v>
      </c>
      <c r="N133" s="237">
        <v>4.4799999999999996E-3</v>
      </c>
      <c r="O133" s="237">
        <f>ROUND(E133*N133,2)</f>
        <v>0.11</v>
      </c>
      <c r="P133" s="237">
        <v>0</v>
      </c>
      <c r="Q133" s="237">
        <f>ROUND(E133*P133,2)</f>
        <v>0</v>
      </c>
      <c r="R133" s="237" t="s">
        <v>432</v>
      </c>
      <c r="S133" s="237" t="s">
        <v>164</v>
      </c>
      <c r="T133" s="238" t="s">
        <v>164</v>
      </c>
      <c r="U133" s="223">
        <v>0.51559999999999995</v>
      </c>
      <c r="V133" s="223">
        <f>ROUND(E133*U133,2)</f>
        <v>12.89</v>
      </c>
      <c r="W133" s="223"/>
      <c r="X133" s="223" t="s">
        <v>165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166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3" t="s">
        <v>590</v>
      </c>
      <c r="D134" s="239"/>
      <c r="E134" s="239"/>
      <c r="F134" s="239"/>
      <c r="G134" s="239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168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4" t="s">
        <v>562</v>
      </c>
      <c r="D135" s="240"/>
      <c r="E135" s="240"/>
      <c r="F135" s="240"/>
      <c r="G135" s="240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170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32">
        <v>85</v>
      </c>
      <c r="B136" s="233" t="s">
        <v>591</v>
      </c>
      <c r="C136" s="252" t="s">
        <v>592</v>
      </c>
      <c r="D136" s="234" t="s">
        <v>162</v>
      </c>
      <c r="E136" s="235">
        <v>7</v>
      </c>
      <c r="F136" s="236"/>
      <c r="G136" s="237">
        <f>ROUND(E136*F136,2)</f>
        <v>0</v>
      </c>
      <c r="H136" s="236"/>
      <c r="I136" s="237">
        <f>ROUND(E136*H136,2)</f>
        <v>0</v>
      </c>
      <c r="J136" s="236"/>
      <c r="K136" s="237">
        <f>ROUND(E136*J136,2)</f>
        <v>0</v>
      </c>
      <c r="L136" s="237">
        <v>15</v>
      </c>
      <c r="M136" s="237">
        <f>G136*(1+L136/100)</f>
        <v>0</v>
      </c>
      <c r="N136" s="237">
        <v>5.13E-3</v>
      </c>
      <c r="O136" s="237">
        <f>ROUND(E136*N136,2)</f>
        <v>0.04</v>
      </c>
      <c r="P136" s="237">
        <v>0</v>
      </c>
      <c r="Q136" s="237">
        <f>ROUND(E136*P136,2)</f>
        <v>0</v>
      </c>
      <c r="R136" s="237" t="s">
        <v>432</v>
      </c>
      <c r="S136" s="237" t="s">
        <v>164</v>
      </c>
      <c r="T136" s="238" t="s">
        <v>164</v>
      </c>
      <c r="U136" s="223">
        <v>0.60460000000000003</v>
      </c>
      <c r="V136" s="223">
        <f>ROUND(E136*U136,2)</f>
        <v>4.2300000000000004</v>
      </c>
      <c r="W136" s="223"/>
      <c r="X136" s="223" t="s">
        <v>165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166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3" t="s">
        <v>590</v>
      </c>
      <c r="D137" s="239"/>
      <c r="E137" s="239"/>
      <c r="F137" s="239"/>
      <c r="G137" s="239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168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4" t="s">
        <v>562</v>
      </c>
      <c r="D138" s="240"/>
      <c r="E138" s="240"/>
      <c r="F138" s="240"/>
      <c r="G138" s="240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170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2">
        <v>86</v>
      </c>
      <c r="B139" s="243" t="s">
        <v>593</v>
      </c>
      <c r="C139" s="256" t="s">
        <v>594</v>
      </c>
      <c r="D139" s="244" t="s">
        <v>184</v>
      </c>
      <c r="E139" s="245">
        <v>532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15</v>
      </c>
      <c r="M139" s="247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7" t="s">
        <v>432</v>
      </c>
      <c r="S139" s="247" t="s">
        <v>164</v>
      </c>
      <c r="T139" s="248" t="s">
        <v>164</v>
      </c>
      <c r="U139" s="223">
        <v>0.215</v>
      </c>
      <c r="V139" s="223">
        <f>ROUND(E139*U139,2)</f>
        <v>114.38</v>
      </c>
      <c r="W139" s="223"/>
      <c r="X139" s="223" t="s">
        <v>165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166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2">
        <v>87</v>
      </c>
      <c r="B140" s="233" t="s">
        <v>595</v>
      </c>
      <c r="C140" s="252" t="s">
        <v>596</v>
      </c>
      <c r="D140" s="234" t="s">
        <v>162</v>
      </c>
      <c r="E140" s="235">
        <v>14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432</v>
      </c>
      <c r="S140" s="237" t="s">
        <v>164</v>
      </c>
      <c r="T140" s="238" t="s">
        <v>164</v>
      </c>
      <c r="U140" s="223">
        <v>1.7999999999999999E-2</v>
      </c>
      <c r="V140" s="223">
        <f>ROUND(E140*U140,2)</f>
        <v>0.25</v>
      </c>
      <c r="W140" s="223"/>
      <c r="X140" s="223" t="s">
        <v>165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166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5" t="s">
        <v>597</v>
      </c>
      <c r="D141" s="241"/>
      <c r="E141" s="241"/>
      <c r="F141" s="241"/>
      <c r="G141" s="241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170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 x14ac:dyDescent="0.2">
      <c r="A142" s="232">
        <v>88</v>
      </c>
      <c r="B142" s="233" t="s">
        <v>598</v>
      </c>
      <c r="C142" s="252" t="s">
        <v>599</v>
      </c>
      <c r="D142" s="234" t="s">
        <v>162</v>
      </c>
      <c r="E142" s="235">
        <v>19</v>
      </c>
      <c r="F142" s="236"/>
      <c r="G142" s="237">
        <f>ROUND(E142*F142,2)</f>
        <v>0</v>
      </c>
      <c r="H142" s="236"/>
      <c r="I142" s="237">
        <f>ROUND(E142*H142,2)</f>
        <v>0</v>
      </c>
      <c r="J142" s="236"/>
      <c r="K142" s="237">
        <f>ROUND(E142*J142,2)</f>
        <v>0</v>
      </c>
      <c r="L142" s="237">
        <v>15</v>
      </c>
      <c r="M142" s="237">
        <f>G142*(1+L142/100)</f>
        <v>0</v>
      </c>
      <c r="N142" s="237">
        <v>0</v>
      </c>
      <c r="O142" s="237">
        <f>ROUND(E142*N142,2)</f>
        <v>0</v>
      </c>
      <c r="P142" s="237">
        <v>0</v>
      </c>
      <c r="Q142" s="237">
        <f>ROUND(E142*P142,2)</f>
        <v>0</v>
      </c>
      <c r="R142" s="237" t="s">
        <v>432</v>
      </c>
      <c r="S142" s="237" t="s">
        <v>164</v>
      </c>
      <c r="T142" s="238" t="s">
        <v>164</v>
      </c>
      <c r="U142" s="223">
        <v>4.1000000000000002E-2</v>
      </c>
      <c r="V142" s="223">
        <f>ROUND(E142*U142,2)</f>
        <v>0.78</v>
      </c>
      <c r="W142" s="223"/>
      <c r="X142" s="223" t="s">
        <v>165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166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5" t="s">
        <v>597</v>
      </c>
      <c r="D143" s="241"/>
      <c r="E143" s="241"/>
      <c r="F143" s="241"/>
      <c r="G143" s="241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170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2">
        <v>89</v>
      </c>
      <c r="B144" s="233" t="s">
        <v>600</v>
      </c>
      <c r="C144" s="252" t="s">
        <v>601</v>
      </c>
      <c r="D144" s="234" t="s">
        <v>162</v>
      </c>
      <c r="E144" s="235">
        <v>3070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15</v>
      </c>
      <c r="M144" s="237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7" t="s">
        <v>432</v>
      </c>
      <c r="S144" s="237" t="s">
        <v>164</v>
      </c>
      <c r="T144" s="238" t="s">
        <v>164</v>
      </c>
      <c r="U144" s="223">
        <v>2.1499999999999998E-2</v>
      </c>
      <c r="V144" s="223">
        <f>ROUND(E144*U144,2)</f>
        <v>66.010000000000005</v>
      </c>
      <c r="W144" s="223"/>
      <c r="X144" s="223" t="s">
        <v>165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166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5" t="s">
        <v>597</v>
      </c>
      <c r="D145" s="241"/>
      <c r="E145" s="241"/>
      <c r="F145" s="241"/>
      <c r="G145" s="241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170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90</v>
      </c>
      <c r="B146" s="233" t="s">
        <v>602</v>
      </c>
      <c r="C146" s="252" t="s">
        <v>603</v>
      </c>
      <c r="D146" s="234" t="s">
        <v>162</v>
      </c>
      <c r="E146" s="235">
        <v>147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15</v>
      </c>
      <c r="M146" s="237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7" t="s">
        <v>432</v>
      </c>
      <c r="S146" s="237" t="s">
        <v>164</v>
      </c>
      <c r="T146" s="238" t="s">
        <v>164</v>
      </c>
      <c r="U146" s="223">
        <v>4.1000000000000002E-2</v>
      </c>
      <c r="V146" s="223">
        <f>ROUND(E146*U146,2)</f>
        <v>6.03</v>
      </c>
      <c r="W146" s="223"/>
      <c r="X146" s="223" t="s">
        <v>165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166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5" t="s">
        <v>597</v>
      </c>
      <c r="D147" s="241"/>
      <c r="E147" s="241"/>
      <c r="F147" s="241"/>
      <c r="G147" s="241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170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42">
        <v>91</v>
      </c>
      <c r="B148" s="243" t="s">
        <v>604</v>
      </c>
      <c r="C148" s="256" t="s">
        <v>605</v>
      </c>
      <c r="D148" s="244" t="s">
        <v>184</v>
      </c>
      <c r="E148" s="245">
        <v>1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15</v>
      </c>
      <c r="M148" s="247">
        <f>G148*(1+L148/100)</f>
        <v>0</v>
      </c>
      <c r="N148" s="247">
        <v>3.2000000000000003E-4</v>
      </c>
      <c r="O148" s="247">
        <f>ROUND(E148*N148,2)</f>
        <v>0</v>
      </c>
      <c r="P148" s="247">
        <v>0</v>
      </c>
      <c r="Q148" s="247">
        <f>ROUND(E148*P148,2)</f>
        <v>0</v>
      </c>
      <c r="R148" s="247" t="s">
        <v>432</v>
      </c>
      <c r="S148" s="247" t="s">
        <v>164</v>
      </c>
      <c r="T148" s="248" t="s">
        <v>164</v>
      </c>
      <c r="U148" s="223">
        <v>0.14399999999999999</v>
      </c>
      <c r="V148" s="223">
        <f>ROUND(E148*U148,2)</f>
        <v>0.14000000000000001</v>
      </c>
      <c r="W148" s="223"/>
      <c r="X148" s="223" t="s">
        <v>165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166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42">
        <v>92</v>
      </c>
      <c r="B149" s="243" t="s">
        <v>606</v>
      </c>
      <c r="C149" s="256" t="s">
        <v>607</v>
      </c>
      <c r="D149" s="244" t="s">
        <v>184</v>
      </c>
      <c r="E149" s="245">
        <v>2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15</v>
      </c>
      <c r="M149" s="247">
        <f>G149*(1+L149/100)</f>
        <v>0</v>
      </c>
      <c r="N149" s="247">
        <v>5.9999999999999995E-4</v>
      </c>
      <c r="O149" s="247">
        <f>ROUND(E149*N149,2)</f>
        <v>0</v>
      </c>
      <c r="P149" s="247">
        <v>0</v>
      </c>
      <c r="Q149" s="247">
        <f>ROUND(E149*P149,2)</f>
        <v>0</v>
      </c>
      <c r="R149" s="247" t="s">
        <v>432</v>
      </c>
      <c r="S149" s="247" t="s">
        <v>164</v>
      </c>
      <c r="T149" s="248" t="s">
        <v>164</v>
      </c>
      <c r="U149" s="223">
        <v>0.309</v>
      </c>
      <c r="V149" s="223">
        <f>ROUND(E149*U149,2)</f>
        <v>0.62</v>
      </c>
      <c r="W149" s="223"/>
      <c r="X149" s="223" t="s">
        <v>165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166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33.75" outlineLevel="1" x14ac:dyDescent="0.2">
      <c r="A150" s="242">
        <v>93</v>
      </c>
      <c r="B150" s="243" t="s">
        <v>608</v>
      </c>
      <c r="C150" s="256" t="s">
        <v>609</v>
      </c>
      <c r="D150" s="244" t="s">
        <v>184</v>
      </c>
      <c r="E150" s="245">
        <v>1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15</v>
      </c>
      <c r="M150" s="247">
        <f>G150*(1+L150/100)</f>
        <v>0</v>
      </c>
      <c r="N150" s="247">
        <v>4.4000000000000002E-4</v>
      </c>
      <c r="O150" s="247">
        <f>ROUND(E150*N150,2)</f>
        <v>0</v>
      </c>
      <c r="P150" s="247">
        <v>0</v>
      </c>
      <c r="Q150" s="247">
        <f>ROUND(E150*P150,2)</f>
        <v>0</v>
      </c>
      <c r="R150" s="247" t="s">
        <v>432</v>
      </c>
      <c r="S150" s="247" t="s">
        <v>164</v>
      </c>
      <c r="T150" s="248" t="s">
        <v>164</v>
      </c>
      <c r="U150" s="223">
        <v>0.40200000000000002</v>
      </c>
      <c r="V150" s="223">
        <f>ROUND(E150*U150,2)</f>
        <v>0.4</v>
      </c>
      <c r="W150" s="223"/>
      <c r="X150" s="223" t="s">
        <v>165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166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33.75" outlineLevel="1" x14ac:dyDescent="0.2">
      <c r="A151" s="242">
        <v>94</v>
      </c>
      <c r="B151" s="243" t="s">
        <v>610</v>
      </c>
      <c r="C151" s="256" t="s">
        <v>611</v>
      </c>
      <c r="D151" s="244" t="s">
        <v>184</v>
      </c>
      <c r="E151" s="245">
        <v>2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15</v>
      </c>
      <c r="M151" s="247">
        <f>G151*(1+L151/100)</f>
        <v>0</v>
      </c>
      <c r="N151" s="247">
        <v>3.4000000000000002E-4</v>
      </c>
      <c r="O151" s="247">
        <f>ROUND(E151*N151,2)</f>
        <v>0</v>
      </c>
      <c r="P151" s="247">
        <v>0</v>
      </c>
      <c r="Q151" s="247">
        <f>ROUND(E151*P151,2)</f>
        <v>0</v>
      </c>
      <c r="R151" s="247" t="s">
        <v>432</v>
      </c>
      <c r="S151" s="247" t="s">
        <v>164</v>
      </c>
      <c r="T151" s="248" t="s">
        <v>164</v>
      </c>
      <c r="U151" s="223">
        <v>0.63900000000000001</v>
      </c>
      <c r="V151" s="223">
        <f>ROUND(E151*U151,2)</f>
        <v>1.28</v>
      </c>
      <c r="W151" s="223"/>
      <c r="X151" s="223" t="s">
        <v>165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166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42">
        <v>95</v>
      </c>
      <c r="B152" s="243" t="s">
        <v>612</v>
      </c>
      <c r="C152" s="256" t="s">
        <v>613</v>
      </c>
      <c r="D152" s="244" t="s">
        <v>184</v>
      </c>
      <c r="E152" s="245">
        <v>1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15</v>
      </c>
      <c r="M152" s="247">
        <f>G152*(1+L152/100)</f>
        <v>0</v>
      </c>
      <c r="N152" s="247">
        <v>7.1000000000000002E-4</v>
      </c>
      <c r="O152" s="247">
        <f>ROUND(E152*N152,2)</f>
        <v>0</v>
      </c>
      <c r="P152" s="247">
        <v>0</v>
      </c>
      <c r="Q152" s="247">
        <f>ROUND(E152*P152,2)</f>
        <v>0</v>
      </c>
      <c r="R152" s="247" t="s">
        <v>432</v>
      </c>
      <c r="S152" s="247" t="s">
        <v>164</v>
      </c>
      <c r="T152" s="248" t="s">
        <v>164</v>
      </c>
      <c r="U152" s="223">
        <v>0.36099999999999999</v>
      </c>
      <c r="V152" s="223">
        <f>ROUND(E152*U152,2)</f>
        <v>0.36</v>
      </c>
      <c r="W152" s="223"/>
      <c r="X152" s="223" t="s">
        <v>165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166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42">
        <v>96</v>
      </c>
      <c r="B153" s="243" t="s">
        <v>614</v>
      </c>
      <c r="C153" s="256" t="s">
        <v>615</v>
      </c>
      <c r="D153" s="244" t="s">
        <v>272</v>
      </c>
      <c r="E153" s="245">
        <v>30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15</v>
      </c>
      <c r="M153" s="247">
        <f>G153*(1+L153/100)</f>
        <v>0</v>
      </c>
      <c r="N153" s="247">
        <v>0</v>
      </c>
      <c r="O153" s="247">
        <f>ROUND(E153*N153,2)</f>
        <v>0</v>
      </c>
      <c r="P153" s="247">
        <v>0</v>
      </c>
      <c r="Q153" s="247">
        <f>ROUND(E153*P153,2)</f>
        <v>0</v>
      </c>
      <c r="R153" s="247"/>
      <c r="S153" s="247" t="s">
        <v>198</v>
      </c>
      <c r="T153" s="248" t="s">
        <v>199</v>
      </c>
      <c r="U153" s="223">
        <v>0</v>
      </c>
      <c r="V153" s="223">
        <f>ROUND(E153*U153,2)</f>
        <v>0</v>
      </c>
      <c r="W153" s="223"/>
      <c r="X153" s="223" t="s">
        <v>165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166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2">
        <v>97</v>
      </c>
      <c r="B154" s="243" t="s">
        <v>616</v>
      </c>
      <c r="C154" s="256" t="s">
        <v>617</v>
      </c>
      <c r="D154" s="244" t="s">
        <v>184</v>
      </c>
      <c r="E154" s="245">
        <v>2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15</v>
      </c>
      <c r="M154" s="247">
        <f>G154*(1+L154/100)</f>
        <v>0</v>
      </c>
      <c r="N154" s="247">
        <v>0</v>
      </c>
      <c r="O154" s="247">
        <f>ROUND(E154*N154,2)</f>
        <v>0</v>
      </c>
      <c r="P154" s="247">
        <v>0</v>
      </c>
      <c r="Q154" s="247">
        <f>ROUND(E154*P154,2)</f>
        <v>0</v>
      </c>
      <c r="R154" s="247" t="s">
        <v>193</v>
      </c>
      <c r="S154" s="247" t="s">
        <v>618</v>
      </c>
      <c r="T154" s="248" t="s">
        <v>199</v>
      </c>
      <c r="U154" s="223">
        <v>0</v>
      </c>
      <c r="V154" s="223">
        <f>ROUND(E154*U154,2)</f>
        <v>0</v>
      </c>
      <c r="W154" s="223"/>
      <c r="X154" s="223" t="s">
        <v>194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195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2">
        <v>98</v>
      </c>
      <c r="B155" s="243" t="s">
        <v>619</v>
      </c>
      <c r="C155" s="256" t="s">
        <v>620</v>
      </c>
      <c r="D155" s="244" t="s">
        <v>184</v>
      </c>
      <c r="E155" s="245">
        <v>10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15</v>
      </c>
      <c r="M155" s="247">
        <f>G155*(1+L155/100)</f>
        <v>0</v>
      </c>
      <c r="N155" s="247">
        <v>8.9999999999999998E-4</v>
      </c>
      <c r="O155" s="247">
        <f>ROUND(E155*N155,2)</f>
        <v>0.01</v>
      </c>
      <c r="P155" s="247">
        <v>0</v>
      </c>
      <c r="Q155" s="247">
        <f>ROUND(E155*P155,2)</f>
        <v>0</v>
      </c>
      <c r="R155" s="247"/>
      <c r="S155" s="247" t="s">
        <v>198</v>
      </c>
      <c r="T155" s="248" t="s">
        <v>199</v>
      </c>
      <c r="U155" s="223">
        <v>0</v>
      </c>
      <c r="V155" s="223">
        <f>ROUND(E155*U155,2)</f>
        <v>0</v>
      </c>
      <c r="W155" s="223"/>
      <c r="X155" s="223" t="s">
        <v>194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195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32">
        <v>99</v>
      </c>
      <c r="B156" s="233" t="s">
        <v>621</v>
      </c>
      <c r="C156" s="252" t="s">
        <v>622</v>
      </c>
      <c r="D156" s="234" t="s">
        <v>184</v>
      </c>
      <c r="E156" s="235">
        <v>10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15</v>
      </c>
      <c r="M156" s="237">
        <f>G156*(1+L156/100)</f>
        <v>0</v>
      </c>
      <c r="N156" s="237">
        <v>1.25E-3</v>
      </c>
      <c r="O156" s="237">
        <f>ROUND(E156*N156,2)</f>
        <v>0.01</v>
      </c>
      <c r="P156" s="237">
        <v>0</v>
      </c>
      <c r="Q156" s="237">
        <f>ROUND(E156*P156,2)</f>
        <v>0</v>
      </c>
      <c r="R156" s="237"/>
      <c r="S156" s="237" t="s">
        <v>198</v>
      </c>
      <c r="T156" s="238" t="s">
        <v>199</v>
      </c>
      <c r="U156" s="223">
        <v>0</v>
      </c>
      <c r="V156" s="223">
        <f>ROUND(E156*U156,2)</f>
        <v>0</v>
      </c>
      <c r="W156" s="223"/>
      <c r="X156" s="223" t="s">
        <v>194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195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>
        <v>100</v>
      </c>
      <c r="B157" s="221" t="s">
        <v>623</v>
      </c>
      <c r="C157" s="262" t="s">
        <v>624</v>
      </c>
      <c r="D157" s="222" t="s">
        <v>0</v>
      </c>
      <c r="E157" s="260"/>
      <c r="F157" s="224"/>
      <c r="G157" s="223">
        <f>ROUND(E157*F157,2)</f>
        <v>0</v>
      </c>
      <c r="H157" s="224"/>
      <c r="I157" s="223">
        <f>ROUND(E157*H157,2)</f>
        <v>0</v>
      </c>
      <c r="J157" s="224"/>
      <c r="K157" s="223">
        <f>ROUND(E157*J157,2)</f>
        <v>0</v>
      </c>
      <c r="L157" s="223">
        <v>15</v>
      </c>
      <c r="M157" s="223">
        <f>G157*(1+L157/100)</f>
        <v>0</v>
      </c>
      <c r="N157" s="223">
        <v>0</v>
      </c>
      <c r="O157" s="223">
        <f>ROUND(E157*N157,2)</f>
        <v>0</v>
      </c>
      <c r="P157" s="223">
        <v>0</v>
      </c>
      <c r="Q157" s="223">
        <f>ROUND(E157*P157,2)</f>
        <v>0</v>
      </c>
      <c r="R157" s="223" t="s">
        <v>432</v>
      </c>
      <c r="S157" s="223" t="s">
        <v>164</v>
      </c>
      <c r="T157" s="223" t="s">
        <v>164</v>
      </c>
      <c r="U157" s="223">
        <v>0</v>
      </c>
      <c r="V157" s="223">
        <f>ROUND(E157*U157,2)</f>
        <v>0</v>
      </c>
      <c r="W157" s="223"/>
      <c r="X157" s="223" t="s">
        <v>282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283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x14ac:dyDescent="0.2">
      <c r="A158" s="226" t="s">
        <v>158</v>
      </c>
      <c r="B158" s="227" t="s">
        <v>111</v>
      </c>
      <c r="C158" s="251" t="s">
        <v>112</v>
      </c>
      <c r="D158" s="228"/>
      <c r="E158" s="229"/>
      <c r="F158" s="230"/>
      <c r="G158" s="230">
        <f>SUMIF(AG159:AG199,"&lt;&gt;NOR",G159:G199)</f>
        <v>0</v>
      </c>
      <c r="H158" s="230"/>
      <c r="I158" s="230">
        <f>SUM(I159:I199)</f>
        <v>0</v>
      </c>
      <c r="J158" s="230"/>
      <c r="K158" s="230">
        <f>SUM(K159:K199)</f>
        <v>0</v>
      </c>
      <c r="L158" s="230"/>
      <c r="M158" s="230">
        <f>SUM(M159:M199)</f>
        <v>0</v>
      </c>
      <c r="N158" s="230"/>
      <c r="O158" s="230">
        <f>SUM(O159:O199)</f>
        <v>0.80999999999999994</v>
      </c>
      <c r="P158" s="230"/>
      <c r="Q158" s="230">
        <f>SUM(Q159:Q199)</f>
        <v>0</v>
      </c>
      <c r="R158" s="230"/>
      <c r="S158" s="230"/>
      <c r="T158" s="231"/>
      <c r="U158" s="225"/>
      <c r="V158" s="225">
        <f>SUM(V159:V199)</f>
        <v>273.86000000000007</v>
      </c>
      <c r="W158" s="225"/>
      <c r="X158" s="225"/>
      <c r="AG158" t="s">
        <v>159</v>
      </c>
    </row>
    <row r="159" spans="1:60" outlineLevel="1" x14ac:dyDescent="0.2">
      <c r="A159" s="242">
        <v>101</v>
      </c>
      <c r="B159" s="243" t="s">
        <v>625</v>
      </c>
      <c r="C159" s="256" t="s">
        <v>626</v>
      </c>
      <c r="D159" s="244" t="s">
        <v>290</v>
      </c>
      <c r="E159" s="245">
        <v>118</v>
      </c>
      <c r="F159" s="246"/>
      <c r="G159" s="247">
        <f>ROUND(E159*F159,2)</f>
        <v>0</v>
      </c>
      <c r="H159" s="246"/>
      <c r="I159" s="247">
        <f>ROUND(E159*H159,2)</f>
        <v>0</v>
      </c>
      <c r="J159" s="246"/>
      <c r="K159" s="247">
        <f>ROUND(E159*J159,2)</f>
        <v>0</v>
      </c>
      <c r="L159" s="247">
        <v>15</v>
      </c>
      <c r="M159" s="247">
        <f>G159*(1+L159/100)</f>
        <v>0</v>
      </c>
      <c r="N159" s="247">
        <v>1E-3</v>
      </c>
      <c r="O159" s="247">
        <f>ROUND(E159*N159,2)</f>
        <v>0.12</v>
      </c>
      <c r="P159" s="247">
        <v>0</v>
      </c>
      <c r="Q159" s="247">
        <f>ROUND(E159*P159,2)</f>
        <v>0</v>
      </c>
      <c r="R159" s="247" t="s">
        <v>262</v>
      </c>
      <c r="S159" s="247" t="s">
        <v>164</v>
      </c>
      <c r="T159" s="248" t="s">
        <v>164</v>
      </c>
      <c r="U159" s="223">
        <v>0.105</v>
      </c>
      <c r="V159" s="223">
        <f>ROUND(E159*U159,2)</f>
        <v>12.39</v>
      </c>
      <c r="W159" s="223"/>
      <c r="X159" s="223" t="s">
        <v>165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166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2">
        <v>102</v>
      </c>
      <c r="B160" s="243" t="s">
        <v>627</v>
      </c>
      <c r="C160" s="256" t="s">
        <v>628</v>
      </c>
      <c r="D160" s="244" t="s">
        <v>184</v>
      </c>
      <c r="E160" s="245">
        <v>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15</v>
      </c>
      <c r="M160" s="247">
        <f>G160*(1+L160/100)</f>
        <v>0</v>
      </c>
      <c r="N160" s="247">
        <v>1.9400000000000001E-3</v>
      </c>
      <c r="O160" s="247">
        <f>ROUND(E160*N160,2)</f>
        <v>0</v>
      </c>
      <c r="P160" s="247">
        <v>0</v>
      </c>
      <c r="Q160" s="247">
        <f>ROUND(E160*P160,2)</f>
        <v>0</v>
      </c>
      <c r="R160" s="247" t="s">
        <v>262</v>
      </c>
      <c r="S160" s="247" t="s">
        <v>164</v>
      </c>
      <c r="T160" s="248" t="s">
        <v>164</v>
      </c>
      <c r="U160" s="223">
        <v>0.39300000000000002</v>
      </c>
      <c r="V160" s="223">
        <f>ROUND(E160*U160,2)</f>
        <v>0.39</v>
      </c>
      <c r="W160" s="223"/>
      <c r="X160" s="223" t="s">
        <v>165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166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42">
        <v>103</v>
      </c>
      <c r="B161" s="243" t="s">
        <v>629</v>
      </c>
      <c r="C161" s="256" t="s">
        <v>630</v>
      </c>
      <c r="D161" s="244" t="s">
        <v>290</v>
      </c>
      <c r="E161" s="245">
        <v>1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15</v>
      </c>
      <c r="M161" s="247">
        <f>G161*(1+L161/100)</f>
        <v>0</v>
      </c>
      <c r="N161" s="247">
        <v>2.2710000000000001E-2</v>
      </c>
      <c r="O161" s="247">
        <f>ROUND(E161*N161,2)</f>
        <v>0.02</v>
      </c>
      <c r="P161" s="247">
        <v>0</v>
      </c>
      <c r="Q161" s="247">
        <f>ROUND(E161*P161,2)</f>
        <v>0</v>
      </c>
      <c r="R161" s="247" t="s">
        <v>432</v>
      </c>
      <c r="S161" s="247" t="s">
        <v>164</v>
      </c>
      <c r="T161" s="248" t="s">
        <v>164</v>
      </c>
      <c r="U161" s="223">
        <v>1.2170000000000001</v>
      </c>
      <c r="V161" s="223">
        <f>ROUND(E161*U161,2)</f>
        <v>1.22</v>
      </c>
      <c r="W161" s="223"/>
      <c r="X161" s="223" t="s">
        <v>165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166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2">
        <v>104</v>
      </c>
      <c r="B162" s="243" t="s">
        <v>631</v>
      </c>
      <c r="C162" s="256" t="s">
        <v>632</v>
      </c>
      <c r="D162" s="244" t="s">
        <v>290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15</v>
      </c>
      <c r="M162" s="247">
        <f>G162*(1+L162/100)</f>
        <v>0</v>
      </c>
      <c r="N162" s="247">
        <v>4.1399999999999996E-3</v>
      </c>
      <c r="O162" s="247">
        <f>ROUND(E162*N162,2)</f>
        <v>0</v>
      </c>
      <c r="P162" s="247">
        <v>0</v>
      </c>
      <c r="Q162" s="247">
        <f>ROUND(E162*P162,2)</f>
        <v>0</v>
      </c>
      <c r="R162" s="247" t="s">
        <v>432</v>
      </c>
      <c r="S162" s="247" t="s">
        <v>164</v>
      </c>
      <c r="T162" s="248" t="s">
        <v>164</v>
      </c>
      <c r="U162" s="223">
        <v>0.59299999999999997</v>
      </c>
      <c r="V162" s="223">
        <f>ROUND(E162*U162,2)</f>
        <v>0.59</v>
      </c>
      <c r="W162" s="223"/>
      <c r="X162" s="223" t="s">
        <v>165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166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42">
        <v>105</v>
      </c>
      <c r="B163" s="243" t="s">
        <v>633</v>
      </c>
      <c r="C163" s="256" t="s">
        <v>634</v>
      </c>
      <c r="D163" s="244" t="s">
        <v>290</v>
      </c>
      <c r="E163" s="245">
        <v>4</v>
      </c>
      <c r="F163" s="246"/>
      <c r="G163" s="247">
        <f>ROUND(E163*F163,2)</f>
        <v>0</v>
      </c>
      <c r="H163" s="246"/>
      <c r="I163" s="247">
        <f>ROUND(E163*H163,2)</f>
        <v>0</v>
      </c>
      <c r="J163" s="246"/>
      <c r="K163" s="247">
        <f>ROUND(E163*J163,2)</f>
        <v>0</v>
      </c>
      <c r="L163" s="247">
        <v>15</v>
      </c>
      <c r="M163" s="247">
        <f>G163*(1+L163/100)</f>
        <v>0</v>
      </c>
      <c r="N163" s="247">
        <v>6.62E-3</v>
      </c>
      <c r="O163" s="247">
        <f>ROUND(E163*N163,2)</f>
        <v>0.03</v>
      </c>
      <c r="P163" s="247">
        <v>0</v>
      </c>
      <c r="Q163" s="247">
        <f>ROUND(E163*P163,2)</f>
        <v>0</v>
      </c>
      <c r="R163" s="247" t="s">
        <v>432</v>
      </c>
      <c r="S163" s="247" t="s">
        <v>164</v>
      </c>
      <c r="T163" s="248" t="s">
        <v>164</v>
      </c>
      <c r="U163" s="223">
        <v>0.78</v>
      </c>
      <c r="V163" s="223">
        <f>ROUND(E163*U163,2)</f>
        <v>3.12</v>
      </c>
      <c r="W163" s="223"/>
      <c r="X163" s="223" t="s">
        <v>165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166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42">
        <v>106</v>
      </c>
      <c r="B164" s="243" t="s">
        <v>635</v>
      </c>
      <c r="C164" s="256" t="s">
        <v>636</v>
      </c>
      <c r="D164" s="244" t="s">
        <v>184</v>
      </c>
      <c r="E164" s="245">
        <v>1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15</v>
      </c>
      <c r="M164" s="247">
        <f>G164*(1+L164/100)</f>
        <v>0</v>
      </c>
      <c r="N164" s="247">
        <v>9.3799999999999994E-3</v>
      </c>
      <c r="O164" s="247">
        <f>ROUND(E164*N164,2)</f>
        <v>0.01</v>
      </c>
      <c r="P164" s="247">
        <v>0</v>
      </c>
      <c r="Q164" s="247">
        <f>ROUND(E164*P164,2)</f>
        <v>0</v>
      </c>
      <c r="R164" s="247" t="s">
        <v>432</v>
      </c>
      <c r="S164" s="247" t="s">
        <v>164</v>
      </c>
      <c r="T164" s="248" t="s">
        <v>164</v>
      </c>
      <c r="U164" s="223">
        <v>0.30199999999999999</v>
      </c>
      <c r="V164" s="223">
        <f>ROUND(E164*U164,2)</f>
        <v>0.3</v>
      </c>
      <c r="W164" s="223"/>
      <c r="X164" s="223" t="s">
        <v>165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166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42">
        <v>107</v>
      </c>
      <c r="B165" s="243" t="s">
        <v>637</v>
      </c>
      <c r="C165" s="256" t="s">
        <v>638</v>
      </c>
      <c r="D165" s="244" t="s">
        <v>184</v>
      </c>
      <c r="E165" s="245">
        <v>3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15</v>
      </c>
      <c r="M165" s="247">
        <f>G165*(1+L165/100)</f>
        <v>0</v>
      </c>
      <c r="N165" s="247">
        <v>4.1399999999999996E-3</v>
      </c>
      <c r="O165" s="247">
        <f>ROUND(E165*N165,2)</f>
        <v>0.01</v>
      </c>
      <c r="P165" s="247">
        <v>0</v>
      </c>
      <c r="Q165" s="247">
        <f>ROUND(E165*P165,2)</f>
        <v>0</v>
      </c>
      <c r="R165" s="247" t="s">
        <v>432</v>
      </c>
      <c r="S165" s="247" t="s">
        <v>164</v>
      </c>
      <c r="T165" s="248" t="s">
        <v>164</v>
      </c>
      <c r="U165" s="223">
        <v>0.151</v>
      </c>
      <c r="V165" s="223">
        <f>ROUND(E165*U165,2)</f>
        <v>0.45</v>
      </c>
      <c r="W165" s="223"/>
      <c r="X165" s="223" t="s">
        <v>165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166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42">
        <v>108</v>
      </c>
      <c r="B166" s="243" t="s">
        <v>639</v>
      </c>
      <c r="C166" s="256" t="s">
        <v>640</v>
      </c>
      <c r="D166" s="244" t="s">
        <v>184</v>
      </c>
      <c r="E166" s="245">
        <v>59</v>
      </c>
      <c r="F166" s="246"/>
      <c r="G166" s="247">
        <f>ROUND(E166*F166,2)</f>
        <v>0</v>
      </c>
      <c r="H166" s="246"/>
      <c r="I166" s="247">
        <f>ROUND(E166*H166,2)</f>
        <v>0</v>
      </c>
      <c r="J166" s="246"/>
      <c r="K166" s="247">
        <f>ROUND(E166*J166,2)</f>
        <v>0</v>
      </c>
      <c r="L166" s="247">
        <v>15</v>
      </c>
      <c r="M166" s="247">
        <f>G166*(1+L166/100)</f>
        <v>0</v>
      </c>
      <c r="N166" s="247">
        <v>0</v>
      </c>
      <c r="O166" s="247">
        <f>ROUND(E166*N166,2)</f>
        <v>0</v>
      </c>
      <c r="P166" s="247">
        <v>0</v>
      </c>
      <c r="Q166" s="247">
        <f>ROUND(E166*P166,2)</f>
        <v>0</v>
      </c>
      <c r="R166" s="247" t="s">
        <v>432</v>
      </c>
      <c r="S166" s="247" t="s">
        <v>164</v>
      </c>
      <c r="T166" s="248" t="s">
        <v>164</v>
      </c>
      <c r="U166" s="223">
        <v>0.16500000000000001</v>
      </c>
      <c r="V166" s="223">
        <f>ROUND(E166*U166,2)</f>
        <v>9.74</v>
      </c>
      <c r="W166" s="223"/>
      <c r="X166" s="223" t="s">
        <v>165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166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2">
        <v>109</v>
      </c>
      <c r="B167" s="243" t="s">
        <v>639</v>
      </c>
      <c r="C167" s="256" t="s">
        <v>640</v>
      </c>
      <c r="D167" s="244" t="s">
        <v>184</v>
      </c>
      <c r="E167" s="245">
        <v>266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15</v>
      </c>
      <c r="M167" s="247">
        <f>G167*(1+L167/100)</f>
        <v>0</v>
      </c>
      <c r="N167" s="247">
        <v>0</v>
      </c>
      <c r="O167" s="247">
        <f>ROUND(E167*N167,2)</f>
        <v>0</v>
      </c>
      <c r="P167" s="247">
        <v>0</v>
      </c>
      <c r="Q167" s="247">
        <f>ROUND(E167*P167,2)</f>
        <v>0</v>
      </c>
      <c r="R167" s="247" t="s">
        <v>432</v>
      </c>
      <c r="S167" s="247" t="s">
        <v>164</v>
      </c>
      <c r="T167" s="248" t="s">
        <v>164</v>
      </c>
      <c r="U167" s="223">
        <v>0.16500000000000001</v>
      </c>
      <c r="V167" s="223">
        <f>ROUND(E167*U167,2)</f>
        <v>43.89</v>
      </c>
      <c r="W167" s="223"/>
      <c r="X167" s="223" t="s">
        <v>165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166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2">
        <v>110</v>
      </c>
      <c r="B168" s="243" t="s">
        <v>641</v>
      </c>
      <c r="C168" s="256" t="s">
        <v>642</v>
      </c>
      <c r="D168" s="244" t="s">
        <v>184</v>
      </c>
      <c r="E168" s="245">
        <v>1</v>
      </c>
      <c r="F168" s="246"/>
      <c r="G168" s="247">
        <f>ROUND(E168*F168,2)</f>
        <v>0</v>
      </c>
      <c r="H168" s="246"/>
      <c r="I168" s="247">
        <f>ROUND(E168*H168,2)</f>
        <v>0</v>
      </c>
      <c r="J168" s="246"/>
      <c r="K168" s="247">
        <f>ROUND(E168*J168,2)</f>
        <v>0</v>
      </c>
      <c r="L168" s="247">
        <v>15</v>
      </c>
      <c r="M168" s="247">
        <f>G168*(1+L168/100)</f>
        <v>0</v>
      </c>
      <c r="N168" s="247">
        <v>0</v>
      </c>
      <c r="O168" s="247">
        <f>ROUND(E168*N168,2)</f>
        <v>0</v>
      </c>
      <c r="P168" s="247">
        <v>0</v>
      </c>
      <c r="Q168" s="247">
        <f>ROUND(E168*P168,2)</f>
        <v>0</v>
      </c>
      <c r="R168" s="247" t="s">
        <v>432</v>
      </c>
      <c r="S168" s="247" t="s">
        <v>164</v>
      </c>
      <c r="T168" s="248" t="s">
        <v>164</v>
      </c>
      <c r="U168" s="223">
        <v>0.20599999999999999</v>
      </c>
      <c r="V168" s="223">
        <f>ROUND(E168*U168,2)</f>
        <v>0.21</v>
      </c>
      <c r="W168" s="223"/>
      <c r="X168" s="223" t="s">
        <v>165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166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2">
        <v>111</v>
      </c>
      <c r="B169" s="243" t="s">
        <v>643</v>
      </c>
      <c r="C169" s="256" t="s">
        <v>644</v>
      </c>
      <c r="D169" s="244" t="s">
        <v>184</v>
      </c>
      <c r="E169" s="245">
        <v>120</v>
      </c>
      <c r="F169" s="246"/>
      <c r="G169" s="247">
        <f>ROUND(E169*F169,2)</f>
        <v>0</v>
      </c>
      <c r="H169" s="246"/>
      <c r="I169" s="247">
        <f>ROUND(E169*H169,2)</f>
        <v>0</v>
      </c>
      <c r="J169" s="246"/>
      <c r="K169" s="247">
        <f>ROUND(E169*J169,2)</f>
        <v>0</v>
      </c>
      <c r="L169" s="247">
        <v>15</v>
      </c>
      <c r="M169" s="247">
        <f>G169*(1+L169/100)</f>
        <v>0</v>
      </c>
      <c r="N169" s="247">
        <v>1E-4</v>
      </c>
      <c r="O169" s="247">
        <f>ROUND(E169*N169,2)</f>
        <v>0.01</v>
      </c>
      <c r="P169" s="247">
        <v>0</v>
      </c>
      <c r="Q169" s="247">
        <f>ROUND(E169*P169,2)</f>
        <v>0</v>
      </c>
      <c r="R169" s="247" t="s">
        <v>432</v>
      </c>
      <c r="S169" s="247" t="s">
        <v>164</v>
      </c>
      <c r="T169" s="248" t="s">
        <v>164</v>
      </c>
      <c r="U169" s="223">
        <v>6.2E-2</v>
      </c>
      <c r="V169" s="223">
        <f>ROUND(E169*U169,2)</f>
        <v>7.44</v>
      </c>
      <c r="W169" s="223"/>
      <c r="X169" s="223" t="s">
        <v>165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166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42">
        <v>112</v>
      </c>
      <c r="B170" s="243" t="s">
        <v>645</v>
      </c>
      <c r="C170" s="256" t="s">
        <v>646</v>
      </c>
      <c r="D170" s="244" t="s">
        <v>184</v>
      </c>
      <c r="E170" s="245">
        <v>1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15</v>
      </c>
      <c r="M170" s="247">
        <f>G170*(1+L170/100)</f>
        <v>0</v>
      </c>
      <c r="N170" s="247">
        <v>6.4999999999999997E-4</v>
      </c>
      <c r="O170" s="247">
        <f>ROUND(E170*N170,2)</f>
        <v>0</v>
      </c>
      <c r="P170" s="247">
        <v>0</v>
      </c>
      <c r="Q170" s="247">
        <f>ROUND(E170*P170,2)</f>
        <v>0</v>
      </c>
      <c r="R170" s="247" t="s">
        <v>432</v>
      </c>
      <c r="S170" s="247" t="s">
        <v>164</v>
      </c>
      <c r="T170" s="248" t="s">
        <v>164</v>
      </c>
      <c r="U170" s="223">
        <v>0.16500000000000001</v>
      </c>
      <c r="V170" s="223">
        <f>ROUND(E170*U170,2)</f>
        <v>0.17</v>
      </c>
      <c r="W170" s="223"/>
      <c r="X170" s="223" t="s">
        <v>165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166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22.5" outlineLevel="1" x14ac:dyDescent="0.2">
      <c r="A171" s="242">
        <v>113</v>
      </c>
      <c r="B171" s="243" t="s">
        <v>647</v>
      </c>
      <c r="C171" s="256" t="s">
        <v>648</v>
      </c>
      <c r="D171" s="244" t="s">
        <v>184</v>
      </c>
      <c r="E171" s="245">
        <v>1</v>
      </c>
      <c r="F171" s="246"/>
      <c r="G171" s="247">
        <f>ROUND(E171*F171,2)</f>
        <v>0</v>
      </c>
      <c r="H171" s="246"/>
      <c r="I171" s="247">
        <f>ROUND(E171*H171,2)</f>
        <v>0</v>
      </c>
      <c r="J171" s="246"/>
      <c r="K171" s="247">
        <f>ROUND(E171*J171,2)</f>
        <v>0</v>
      </c>
      <c r="L171" s="247">
        <v>15</v>
      </c>
      <c r="M171" s="247">
        <f>G171*(1+L171/100)</f>
        <v>0</v>
      </c>
      <c r="N171" s="247">
        <v>6.4999999999999997E-4</v>
      </c>
      <c r="O171" s="247">
        <f>ROUND(E171*N171,2)</f>
        <v>0</v>
      </c>
      <c r="P171" s="247">
        <v>0</v>
      </c>
      <c r="Q171" s="247">
        <f>ROUND(E171*P171,2)</f>
        <v>0</v>
      </c>
      <c r="R171" s="247" t="s">
        <v>432</v>
      </c>
      <c r="S171" s="247" t="s">
        <v>164</v>
      </c>
      <c r="T171" s="248" t="s">
        <v>164</v>
      </c>
      <c r="U171" s="223">
        <v>0.20699999999999999</v>
      </c>
      <c r="V171" s="223">
        <f>ROUND(E171*U171,2)</f>
        <v>0.21</v>
      </c>
      <c r="W171" s="223"/>
      <c r="X171" s="223" t="s">
        <v>165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166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22.5" outlineLevel="1" x14ac:dyDescent="0.2">
      <c r="A172" s="242">
        <v>114</v>
      </c>
      <c r="B172" s="243" t="s">
        <v>649</v>
      </c>
      <c r="C172" s="256" t="s">
        <v>650</v>
      </c>
      <c r="D172" s="244" t="s">
        <v>184</v>
      </c>
      <c r="E172" s="245">
        <v>4</v>
      </c>
      <c r="F172" s="246"/>
      <c r="G172" s="247">
        <f>ROUND(E172*F172,2)</f>
        <v>0</v>
      </c>
      <c r="H172" s="246"/>
      <c r="I172" s="247">
        <f>ROUND(E172*H172,2)</f>
        <v>0</v>
      </c>
      <c r="J172" s="246"/>
      <c r="K172" s="247">
        <f>ROUND(E172*J172,2)</f>
        <v>0</v>
      </c>
      <c r="L172" s="247">
        <v>15</v>
      </c>
      <c r="M172" s="247">
        <f>G172*(1+L172/100)</f>
        <v>0</v>
      </c>
      <c r="N172" s="247">
        <v>1.2800000000000001E-3</v>
      </c>
      <c r="O172" s="247">
        <f>ROUND(E172*N172,2)</f>
        <v>0.01</v>
      </c>
      <c r="P172" s="247">
        <v>0</v>
      </c>
      <c r="Q172" s="247">
        <f>ROUND(E172*P172,2)</f>
        <v>0</v>
      </c>
      <c r="R172" s="247" t="s">
        <v>432</v>
      </c>
      <c r="S172" s="247" t="s">
        <v>164</v>
      </c>
      <c r="T172" s="248" t="s">
        <v>164</v>
      </c>
      <c r="U172" s="223">
        <v>0.26900000000000002</v>
      </c>
      <c r="V172" s="223">
        <f>ROUND(E172*U172,2)</f>
        <v>1.08</v>
      </c>
      <c r="W172" s="223"/>
      <c r="X172" s="223" t="s">
        <v>165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166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2">
        <v>115</v>
      </c>
      <c r="B173" s="243" t="s">
        <v>651</v>
      </c>
      <c r="C173" s="256" t="s">
        <v>652</v>
      </c>
      <c r="D173" s="244" t="s">
        <v>184</v>
      </c>
      <c r="E173" s="245">
        <v>266</v>
      </c>
      <c r="F173" s="246"/>
      <c r="G173" s="247">
        <f>ROUND(E173*F173,2)</f>
        <v>0</v>
      </c>
      <c r="H173" s="246"/>
      <c r="I173" s="247">
        <f>ROUND(E173*H173,2)</f>
        <v>0</v>
      </c>
      <c r="J173" s="246"/>
      <c r="K173" s="247">
        <f>ROUND(E173*J173,2)</f>
        <v>0</v>
      </c>
      <c r="L173" s="247">
        <v>15</v>
      </c>
      <c r="M173" s="247">
        <f>G173*(1+L173/100)</f>
        <v>0</v>
      </c>
      <c r="N173" s="247">
        <v>1.3999999999999999E-4</v>
      </c>
      <c r="O173" s="247">
        <f>ROUND(E173*N173,2)</f>
        <v>0.04</v>
      </c>
      <c r="P173" s="247">
        <v>0</v>
      </c>
      <c r="Q173" s="247">
        <f>ROUND(E173*P173,2)</f>
        <v>0</v>
      </c>
      <c r="R173" s="247" t="s">
        <v>432</v>
      </c>
      <c r="S173" s="247" t="s">
        <v>164</v>
      </c>
      <c r="T173" s="248" t="s">
        <v>164</v>
      </c>
      <c r="U173" s="223">
        <v>7.1999999999999995E-2</v>
      </c>
      <c r="V173" s="223">
        <f>ROUND(E173*U173,2)</f>
        <v>19.149999999999999</v>
      </c>
      <c r="W173" s="223"/>
      <c r="X173" s="223" t="s">
        <v>165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166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42">
        <v>116</v>
      </c>
      <c r="B174" s="243" t="s">
        <v>653</v>
      </c>
      <c r="C174" s="256" t="s">
        <v>654</v>
      </c>
      <c r="D174" s="244" t="s">
        <v>184</v>
      </c>
      <c r="E174" s="245">
        <v>239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15</v>
      </c>
      <c r="M174" s="247">
        <f>G174*(1+L174/100)</f>
        <v>0</v>
      </c>
      <c r="N174" s="247">
        <v>1.8000000000000001E-4</v>
      </c>
      <c r="O174" s="247">
        <f>ROUND(E174*N174,2)</f>
        <v>0.04</v>
      </c>
      <c r="P174" s="247">
        <v>0</v>
      </c>
      <c r="Q174" s="247">
        <f>ROUND(E174*P174,2)</f>
        <v>0</v>
      </c>
      <c r="R174" s="247" t="s">
        <v>432</v>
      </c>
      <c r="S174" s="247" t="s">
        <v>164</v>
      </c>
      <c r="T174" s="248" t="s">
        <v>164</v>
      </c>
      <c r="U174" s="223">
        <v>0.16500000000000001</v>
      </c>
      <c r="V174" s="223">
        <f>ROUND(E174*U174,2)</f>
        <v>39.44</v>
      </c>
      <c r="W174" s="223"/>
      <c r="X174" s="223" t="s">
        <v>165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166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2">
        <v>117</v>
      </c>
      <c r="B175" s="243" t="s">
        <v>655</v>
      </c>
      <c r="C175" s="256" t="s">
        <v>656</v>
      </c>
      <c r="D175" s="244" t="s">
        <v>184</v>
      </c>
      <c r="E175" s="245">
        <v>1</v>
      </c>
      <c r="F175" s="246"/>
      <c r="G175" s="247">
        <f>ROUND(E175*F175,2)</f>
        <v>0</v>
      </c>
      <c r="H175" s="246"/>
      <c r="I175" s="247">
        <f>ROUND(E175*H175,2)</f>
        <v>0</v>
      </c>
      <c r="J175" s="246"/>
      <c r="K175" s="247">
        <f>ROUND(E175*J175,2)</f>
        <v>0</v>
      </c>
      <c r="L175" s="247">
        <v>15</v>
      </c>
      <c r="M175" s="247">
        <f>G175*(1+L175/100)</f>
        <v>0</v>
      </c>
      <c r="N175" s="247">
        <v>3.1E-4</v>
      </c>
      <c r="O175" s="247">
        <f>ROUND(E175*N175,2)</f>
        <v>0</v>
      </c>
      <c r="P175" s="247">
        <v>0</v>
      </c>
      <c r="Q175" s="247">
        <f>ROUND(E175*P175,2)</f>
        <v>0</v>
      </c>
      <c r="R175" s="247" t="s">
        <v>432</v>
      </c>
      <c r="S175" s="247" t="s">
        <v>164</v>
      </c>
      <c r="T175" s="248" t="s">
        <v>164</v>
      </c>
      <c r="U175" s="223">
        <v>0.20699999999999999</v>
      </c>
      <c r="V175" s="223">
        <f>ROUND(E175*U175,2)</f>
        <v>0.21</v>
      </c>
      <c r="W175" s="223"/>
      <c r="X175" s="223" t="s">
        <v>165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166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42">
        <v>118</v>
      </c>
      <c r="B176" s="243" t="s">
        <v>657</v>
      </c>
      <c r="C176" s="256" t="s">
        <v>658</v>
      </c>
      <c r="D176" s="244" t="s">
        <v>184</v>
      </c>
      <c r="E176" s="245">
        <v>2</v>
      </c>
      <c r="F176" s="246"/>
      <c r="G176" s="247">
        <f>ROUND(E176*F176,2)</f>
        <v>0</v>
      </c>
      <c r="H176" s="246"/>
      <c r="I176" s="247">
        <f>ROUND(E176*H176,2)</f>
        <v>0</v>
      </c>
      <c r="J176" s="246"/>
      <c r="K176" s="247">
        <f>ROUND(E176*J176,2)</f>
        <v>0</v>
      </c>
      <c r="L176" s="247">
        <v>15</v>
      </c>
      <c r="M176" s="247">
        <f>G176*(1+L176/100)</f>
        <v>0</v>
      </c>
      <c r="N176" s="247">
        <v>4.8000000000000001E-4</v>
      </c>
      <c r="O176" s="247">
        <f>ROUND(E176*N176,2)</f>
        <v>0</v>
      </c>
      <c r="P176" s="247">
        <v>0</v>
      </c>
      <c r="Q176" s="247">
        <f>ROUND(E176*P176,2)</f>
        <v>0</v>
      </c>
      <c r="R176" s="247" t="s">
        <v>432</v>
      </c>
      <c r="S176" s="247" t="s">
        <v>164</v>
      </c>
      <c r="T176" s="248" t="s">
        <v>164</v>
      </c>
      <c r="U176" s="223">
        <v>0.22700000000000001</v>
      </c>
      <c r="V176" s="223">
        <f>ROUND(E176*U176,2)</f>
        <v>0.45</v>
      </c>
      <c r="W176" s="223"/>
      <c r="X176" s="223" t="s">
        <v>165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166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42">
        <v>119</v>
      </c>
      <c r="B177" s="243" t="s">
        <v>659</v>
      </c>
      <c r="C177" s="256" t="s">
        <v>660</v>
      </c>
      <c r="D177" s="244" t="s">
        <v>184</v>
      </c>
      <c r="E177" s="245">
        <v>4</v>
      </c>
      <c r="F177" s="246"/>
      <c r="G177" s="247">
        <f>ROUND(E177*F177,2)</f>
        <v>0</v>
      </c>
      <c r="H177" s="246"/>
      <c r="I177" s="247">
        <f>ROUND(E177*H177,2)</f>
        <v>0</v>
      </c>
      <c r="J177" s="246"/>
      <c r="K177" s="247">
        <f>ROUND(E177*J177,2)</f>
        <v>0</v>
      </c>
      <c r="L177" s="247">
        <v>15</v>
      </c>
      <c r="M177" s="247">
        <f>G177*(1+L177/100)</f>
        <v>0</v>
      </c>
      <c r="N177" s="247">
        <v>1.0399999999999999E-3</v>
      </c>
      <c r="O177" s="247">
        <f>ROUND(E177*N177,2)</f>
        <v>0</v>
      </c>
      <c r="P177" s="247">
        <v>0</v>
      </c>
      <c r="Q177" s="247">
        <f>ROUND(E177*P177,2)</f>
        <v>0</v>
      </c>
      <c r="R177" s="247" t="s">
        <v>432</v>
      </c>
      <c r="S177" s="247" t="s">
        <v>164</v>
      </c>
      <c r="T177" s="248" t="s">
        <v>164</v>
      </c>
      <c r="U177" s="223">
        <v>0.35099999999999998</v>
      </c>
      <c r="V177" s="223">
        <f>ROUND(E177*U177,2)</f>
        <v>1.4</v>
      </c>
      <c r="W177" s="223"/>
      <c r="X177" s="223" t="s">
        <v>165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166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42">
        <v>120</v>
      </c>
      <c r="B178" s="243" t="s">
        <v>661</v>
      </c>
      <c r="C178" s="256" t="s">
        <v>662</v>
      </c>
      <c r="D178" s="244" t="s">
        <v>184</v>
      </c>
      <c r="E178" s="245">
        <v>1</v>
      </c>
      <c r="F178" s="246"/>
      <c r="G178" s="247">
        <f>ROUND(E178*F178,2)</f>
        <v>0</v>
      </c>
      <c r="H178" s="246"/>
      <c r="I178" s="247">
        <f>ROUND(E178*H178,2)</f>
        <v>0</v>
      </c>
      <c r="J178" s="246"/>
      <c r="K178" s="247">
        <f>ROUND(E178*J178,2)</f>
        <v>0</v>
      </c>
      <c r="L178" s="247">
        <v>15</v>
      </c>
      <c r="M178" s="247">
        <f>G178*(1+L178/100)</f>
        <v>0</v>
      </c>
      <c r="N178" s="247">
        <v>2.3000000000000001E-4</v>
      </c>
      <c r="O178" s="247">
        <f>ROUND(E178*N178,2)</f>
        <v>0</v>
      </c>
      <c r="P178" s="247">
        <v>0</v>
      </c>
      <c r="Q178" s="247">
        <f>ROUND(E178*P178,2)</f>
        <v>0</v>
      </c>
      <c r="R178" s="247" t="s">
        <v>432</v>
      </c>
      <c r="S178" s="247" t="s">
        <v>164</v>
      </c>
      <c r="T178" s="248" t="s">
        <v>164</v>
      </c>
      <c r="U178" s="223">
        <v>0.20699999999999999</v>
      </c>
      <c r="V178" s="223">
        <f>ROUND(E178*U178,2)</f>
        <v>0.21</v>
      </c>
      <c r="W178" s="223"/>
      <c r="X178" s="223" t="s">
        <v>165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166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42">
        <v>121</v>
      </c>
      <c r="B179" s="243" t="s">
        <v>663</v>
      </c>
      <c r="C179" s="256" t="s">
        <v>664</v>
      </c>
      <c r="D179" s="244" t="s">
        <v>184</v>
      </c>
      <c r="E179" s="245">
        <v>120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15</v>
      </c>
      <c r="M179" s="247">
        <f>G179*(1+L179/100)</f>
        <v>0</v>
      </c>
      <c r="N179" s="247">
        <v>6.9999999999999999E-4</v>
      </c>
      <c r="O179" s="247">
        <f>ROUND(E179*N179,2)</f>
        <v>0.08</v>
      </c>
      <c r="P179" s="247">
        <v>0</v>
      </c>
      <c r="Q179" s="247">
        <f>ROUND(E179*P179,2)</f>
        <v>0</v>
      </c>
      <c r="R179" s="247" t="s">
        <v>432</v>
      </c>
      <c r="S179" s="247" t="s">
        <v>164</v>
      </c>
      <c r="T179" s="248" t="s">
        <v>164</v>
      </c>
      <c r="U179" s="223">
        <v>8.2000000000000003E-2</v>
      </c>
      <c r="V179" s="223">
        <f>ROUND(E179*U179,2)</f>
        <v>9.84</v>
      </c>
      <c r="W179" s="223"/>
      <c r="X179" s="223" t="s">
        <v>165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166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42">
        <v>122</v>
      </c>
      <c r="B180" s="243" t="s">
        <v>665</v>
      </c>
      <c r="C180" s="256" t="s">
        <v>666</v>
      </c>
      <c r="D180" s="244" t="s">
        <v>184</v>
      </c>
      <c r="E180" s="245">
        <v>5</v>
      </c>
      <c r="F180" s="246"/>
      <c r="G180" s="247">
        <f>ROUND(E180*F180,2)</f>
        <v>0</v>
      </c>
      <c r="H180" s="246"/>
      <c r="I180" s="247">
        <f>ROUND(E180*H180,2)</f>
        <v>0</v>
      </c>
      <c r="J180" s="246"/>
      <c r="K180" s="247">
        <f>ROUND(E180*J180,2)</f>
        <v>0</v>
      </c>
      <c r="L180" s="247">
        <v>15</v>
      </c>
      <c r="M180" s="247">
        <f>G180*(1+L180/100)</f>
        <v>0</v>
      </c>
      <c r="N180" s="247">
        <v>1E-3</v>
      </c>
      <c r="O180" s="247">
        <f>ROUND(E180*N180,2)</f>
        <v>0.01</v>
      </c>
      <c r="P180" s="247">
        <v>0</v>
      </c>
      <c r="Q180" s="247">
        <f>ROUND(E180*P180,2)</f>
        <v>0</v>
      </c>
      <c r="R180" s="247" t="s">
        <v>432</v>
      </c>
      <c r="S180" s="247" t="s">
        <v>164</v>
      </c>
      <c r="T180" s="248" t="s">
        <v>164</v>
      </c>
      <c r="U180" s="223">
        <v>9.2999999999999999E-2</v>
      </c>
      <c r="V180" s="223">
        <f>ROUND(E180*U180,2)</f>
        <v>0.47</v>
      </c>
      <c r="W180" s="223"/>
      <c r="X180" s="223" t="s">
        <v>165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166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42">
        <v>123</v>
      </c>
      <c r="B181" s="243" t="s">
        <v>667</v>
      </c>
      <c r="C181" s="256" t="s">
        <v>668</v>
      </c>
      <c r="D181" s="244" t="s">
        <v>184</v>
      </c>
      <c r="E181" s="245">
        <v>8</v>
      </c>
      <c r="F181" s="246"/>
      <c r="G181" s="247">
        <f>ROUND(E181*F181,2)</f>
        <v>0</v>
      </c>
      <c r="H181" s="246"/>
      <c r="I181" s="247">
        <f>ROUND(E181*H181,2)</f>
        <v>0</v>
      </c>
      <c r="J181" s="246"/>
      <c r="K181" s="247">
        <f>ROUND(E181*J181,2)</f>
        <v>0</v>
      </c>
      <c r="L181" s="247">
        <v>15</v>
      </c>
      <c r="M181" s="247">
        <f>G181*(1+L181/100)</f>
        <v>0</v>
      </c>
      <c r="N181" s="247">
        <v>1.5E-3</v>
      </c>
      <c r="O181" s="247">
        <f>ROUND(E181*N181,2)</f>
        <v>0.01</v>
      </c>
      <c r="P181" s="247">
        <v>0</v>
      </c>
      <c r="Q181" s="247">
        <f>ROUND(E181*P181,2)</f>
        <v>0</v>
      </c>
      <c r="R181" s="247" t="s">
        <v>432</v>
      </c>
      <c r="S181" s="247" t="s">
        <v>164</v>
      </c>
      <c r="T181" s="248" t="s">
        <v>164</v>
      </c>
      <c r="U181" s="223">
        <v>0.16500000000000001</v>
      </c>
      <c r="V181" s="223">
        <f>ROUND(E181*U181,2)</f>
        <v>1.32</v>
      </c>
      <c r="W181" s="223"/>
      <c r="X181" s="223" t="s">
        <v>165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166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2.5" outlineLevel="1" x14ac:dyDescent="0.2">
      <c r="A182" s="242">
        <v>124</v>
      </c>
      <c r="B182" s="243" t="s">
        <v>669</v>
      </c>
      <c r="C182" s="256" t="s">
        <v>670</v>
      </c>
      <c r="D182" s="244" t="s">
        <v>184</v>
      </c>
      <c r="E182" s="245">
        <v>218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15</v>
      </c>
      <c r="M182" s="247">
        <f>G182*(1+L182/100)</f>
        <v>0</v>
      </c>
      <c r="N182" s="247">
        <v>2.5999999999999998E-4</v>
      </c>
      <c r="O182" s="247">
        <f>ROUND(E182*N182,2)</f>
        <v>0.06</v>
      </c>
      <c r="P182" s="247">
        <v>0</v>
      </c>
      <c r="Q182" s="247">
        <f>ROUND(E182*P182,2)</f>
        <v>0</v>
      </c>
      <c r="R182" s="247" t="s">
        <v>432</v>
      </c>
      <c r="S182" s="247" t="s">
        <v>164</v>
      </c>
      <c r="T182" s="248" t="s">
        <v>164</v>
      </c>
      <c r="U182" s="223">
        <v>8.2000000000000003E-2</v>
      </c>
      <c r="V182" s="223">
        <f>ROUND(E182*U182,2)</f>
        <v>17.88</v>
      </c>
      <c r="W182" s="223"/>
      <c r="X182" s="223" t="s">
        <v>165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166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2.5" outlineLevel="1" x14ac:dyDescent="0.2">
      <c r="A183" s="242">
        <v>125</v>
      </c>
      <c r="B183" s="243" t="s">
        <v>671</v>
      </c>
      <c r="C183" s="256" t="s">
        <v>672</v>
      </c>
      <c r="D183" s="244" t="s">
        <v>184</v>
      </c>
      <c r="E183" s="245">
        <v>96</v>
      </c>
      <c r="F183" s="246"/>
      <c r="G183" s="247">
        <f>ROUND(E183*F183,2)</f>
        <v>0</v>
      </c>
      <c r="H183" s="246"/>
      <c r="I183" s="247">
        <f>ROUND(E183*H183,2)</f>
        <v>0</v>
      </c>
      <c r="J183" s="246"/>
      <c r="K183" s="247">
        <f>ROUND(E183*J183,2)</f>
        <v>0</v>
      </c>
      <c r="L183" s="247">
        <v>15</v>
      </c>
      <c r="M183" s="247">
        <f>G183*(1+L183/100)</f>
        <v>0</v>
      </c>
      <c r="N183" s="247">
        <v>1.4999999999999999E-4</v>
      </c>
      <c r="O183" s="247">
        <f>ROUND(E183*N183,2)</f>
        <v>0.01</v>
      </c>
      <c r="P183" s="247">
        <v>0</v>
      </c>
      <c r="Q183" s="247">
        <f>ROUND(E183*P183,2)</f>
        <v>0</v>
      </c>
      <c r="R183" s="247" t="s">
        <v>432</v>
      </c>
      <c r="S183" s="247" t="s">
        <v>164</v>
      </c>
      <c r="T183" s="248" t="s">
        <v>164</v>
      </c>
      <c r="U183" s="223">
        <v>6.5000000000000002E-2</v>
      </c>
      <c r="V183" s="223">
        <f>ROUND(E183*U183,2)</f>
        <v>6.24</v>
      </c>
      <c r="W183" s="223"/>
      <c r="X183" s="223" t="s">
        <v>165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166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22.5" outlineLevel="1" x14ac:dyDescent="0.2">
      <c r="A184" s="242">
        <v>126</v>
      </c>
      <c r="B184" s="243" t="s">
        <v>673</v>
      </c>
      <c r="C184" s="256" t="s">
        <v>674</v>
      </c>
      <c r="D184" s="244" t="s">
        <v>184</v>
      </c>
      <c r="E184" s="245">
        <v>131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15</v>
      </c>
      <c r="M184" s="247">
        <f>G184*(1+L184/100)</f>
        <v>0</v>
      </c>
      <c r="N184" s="247">
        <v>1.3999999999999999E-4</v>
      </c>
      <c r="O184" s="247">
        <f>ROUND(E184*N184,2)</f>
        <v>0.02</v>
      </c>
      <c r="P184" s="247">
        <v>0</v>
      </c>
      <c r="Q184" s="247">
        <f>ROUND(E184*P184,2)</f>
        <v>0</v>
      </c>
      <c r="R184" s="247" t="s">
        <v>432</v>
      </c>
      <c r="S184" s="247" t="s">
        <v>164</v>
      </c>
      <c r="T184" s="248" t="s">
        <v>164</v>
      </c>
      <c r="U184" s="223">
        <v>8.2000000000000003E-2</v>
      </c>
      <c r="V184" s="223">
        <f>ROUND(E184*U184,2)</f>
        <v>10.74</v>
      </c>
      <c r="W184" s="223"/>
      <c r="X184" s="223" t="s">
        <v>165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166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2">
        <v>127</v>
      </c>
      <c r="B185" s="243" t="s">
        <v>675</v>
      </c>
      <c r="C185" s="256" t="s">
        <v>676</v>
      </c>
      <c r="D185" s="244" t="s">
        <v>184</v>
      </c>
      <c r="E185" s="245">
        <v>1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15</v>
      </c>
      <c r="M185" s="247">
        <f>G185*(1+L185/100)</f>
        <v>0</v>
      </c>
      <c r="N185" s="247">
        <v>2.5000000000000001E-4</v>
      </c>
      <c r="O185" s="247">
        <f>ROUND(E185*N185,2)</f>
        <v>0</v>
      </c>
      <c r="P185" s="247">
        <v>0</v>
      </c>
      <c r="Q185" s="247">
        <f>ROUND(E185*P185,2)</f>
        <v>0</v>
      </c>
      <c r="R185" s="247" t="s">
        <v>432</v>
      </c>
      <c r="S185" s="247" t="s">
        <v>164</v>
      </c>
      <c r="T185" s="248" t="s">
        <v>164</v>
      </c>
      <c r="U185" s="223">
        <v>0.20699999999999999</v>
      </c>
      <c r="V185" s="223">
        <f>ROUND(E185*U185,2)</f>
        <v>0.21</v>
      </c>
      <c r="W185" s="223"/>
      <c r="X185" s="223" t="s">
        <v>165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166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2">
        <v>128</v>
      </c>
      <c r="B186" s="243" t="s">
        <v>677</v>
      </c>
      <c r="C186" s="256" t="s">
        <v>678</v>
      </c>
      <c r="D186" s="244" t="s">
        <v>184</v>
      </c>
      <c r="E186" s="245">
        <v>2</v>
      </c>
      <c r="F186" s="246"/>
      <c r="G186" s="247">
        <f>ROUND(E186*F186,2)</f>
        <v>0</v>
      </c>
      <c r="H186" s="246"/>
      <c r="I186" s="247">
        <f>ROUND(E186*H186,2)</f>
        <v>0</v>
      </c>
      <c r="J186" s="246"/>
      <c r="K186" s="247">
        <f>ROUND(E186*J186,2)</f>
        <v>0</v>
      </c>
      <c r="L186" s="247">
        <v>15</v>
      </c>
      <c r="M186" s="247">
        <f>G186*(1+L186/100)</f>
        <v>0</v>
      </c>
      <c r="N186" s="247">
        <v>4.2999999999999999E-4</v>
      </c>
      <c r="O186" s="247">
        <f>ROUND(E186*N186,2)</f>
        <v>0</v>
      </c>
      <c r="P186" s="247">
        <v>0</v>
      </c>
      <c r="Q186" s="247">
        <f>ROUND(E186*P186,2)</f>
        <v>0</v>
      </c>
      <c r="R186" s="247" t="s">
        <v>432</v>
      </c>
      <c r="S186" s="247" t="s">
        <v>164</v>
      </c>
      <c r="T186" s="248" t="s">
        <v>164</v>
      </c>
      <c r="U186" s="223">
        <v>0.38100000000000001</v>
      </c>
      <c r="V186" s="223">
        <f>ROUND(E186*U186,2)</f>
        <v>0.76</v>
      </c>
      <c r="W186" s="223"/>
      <c r="X186" s="223" t="s">
        <v>165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166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1" x14ac:dyDescent="0.2">
      <c r="A187" s="242">
        <v>129</v>
      </c>
      <c r="B187" s="243" t="s">
        <v>679</v>
      </c>
      <c r="C187" s="256" t="s">
        <v>680</v>
      </c>
      <c r="D187" s="244" t="s">
        <v>290</v>
      </c>
      <c r="E187" s="245">
        <v>59</v>
      </c>
      <c r="F187" s="246"/>
      <c r="G187" s="247">
        <f>ROUND(E187*F187,2)</f>
        <v>0</v>
      </c>
      <c r="H187" s="246"/>
      <c r="I187" s="247">
        <f>ROUND(E187*H187,2)</f>
        <v>0</v>
      </c>
      <c r="J187" s="246"/>
      <c r="K187" s="247">
        <f>ROUND(E187*J187,2)</f>
        <v>0</v>
      </c>
      <c r="L187" s="247">
        <v>15</v>
      </c>
      <c r="M187" s="247">
        <f>G187*(1+L187/100)</f>
        <v>0</v>
      </c>
      <c r="N187" s="247">
        <v>8.0000000000000004E-4</v>
      </c>
      <c r="O187" s="247">
        <f>ROUND(E187*N187,2)</f>
        <v>0.05</v>
      </c>
      <c r="P187" s="247">
        <v>0</v>
      </c>
      <c r="Q187" s="247">
        <f>ROUND(E187*P187,2)</f>
        <v>0</v>
      </c>
      <c r="R187" s="247" t="s">
        <v>432</v>
      </c>
      <c r="S187" s="247" t="s">
        <v>164</v>
      </c>
      <c r="T187" s="248" t="s">
        <v>164</v>
      </c>
      <c r="U187" s="223">
        <v>1.2130000000000001</v>
      </c>
      <c r="V187" s="223">
        <f>ROUND(E187*U187,2)</f>
        <v>71.569999999999993</v>
      </c>
      <c r="W187" s="223"/>
      <c r="X187" s="223" t="s">
        <v>165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166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42">
        <v>130</v>
      </c>
      <c r="B188" s="243" t="s">
        <v>681</v>
      </c>
      <c r="C188" s="256" t="s">
        <v>682</v>
      </c>
      <c r="D188" s="244" t="s">
        <v>184</v>
      </c>
      <c r="E188" s="245">
        <v>1</v>
      </c>
      <c r="F188" s="246"/>
      <c r="G188" s="247">
        <f>ROUND(E188*F188,2)</f>
        <v>0</v>
      </c>
      <c r="H188" s="246"/>
      <c r="I188" s="247">
        <f>ROUND(E188*H188,2)</f>
        <v>0</v>
      </c>
      <c r="J188" s="246"/>
      <c r="K188" s="247">
        <f>ROUND(E188*J188,2)</f>
        <v>0</v>
      </c>
      <c r="L188" s="247">
        <v>15</v>
      </c>
      <c r="M188" s="247">
        <f>G188*(1+L188/100)</f>
        <v>0</v>
      </c>
      <c r="N188" s="247">
        <v>2.5699999999999998E-3</v>
      </c>
      <c r="O188" s="247">
        <f>ROUND(E188*N188,2)</f>
        <v>0</v>
      </c>
      <c r="P188" s="247">
        <v>0</v>
      </c>
      <c r="Q188" s="247">
        <f>ROUND(E188*P188,2)</f>
        <v>0</v>
      </c>
      <c r="R188" s="247" t="s">
        <v>432</v>
      </c>
      <c r="S188" s="247" t="s">
        <v>164</v>
      </c>
      <c r="T188" s="248" t="s">
        <v>164</v>
      </c>
      <c r="U188" s="223">
        <v>0.433</v>
      </c>
      <c r="V188" s="223">
        <f>ROUND(E188*U188,2)</f>
        <v>0.43</v>
      </c>
      <c r="W188" s="223"/>
      <c r="X188" s="223" t="s">
        <v>165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166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32">
        <v>131</v>
      </c>
      <c r="B189" s="233" t="s">
        <v>683</v>
      </c>
      <c r="C189" s="252" t="s">
        <v>684</v>
      </c>
      <c r="D189" s="234" t="s">
        <v>290</v>
      </c>
      <c r="E189" s="235">
        <v>1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15</v>
      </c>
      <c r="M189" s="237">
        <f>G189*(1+L189/100)</f>
        <v>0</v>
      </c>
      <c r="N189" s="237">
        <v>1.0319999999999999E-2</v>
      </c>
      <c r="O189" s="237">
        <f>ROUND(E189*N189,2)</f>
        <v>0.01</v>
      </c>
      <c r="P189" s="237">
        <v>0</v>
      </c>
      <c r="Q189" s="237">
        <f>ROUND(E189*P189,2)</f>
        <v>0</v>
      </c>
      <c r="R189" s="237"/>
      <c r="S189" s="237" t="s">
        <v>198</v>
      </c>
      <c r="T189" s="238" t="s">
        <v>164</v>
      </c>
      <c r="U189" s="223">
        <v>1.1259999999999999</v>
      </c>
      <c r="V189" s="223">
        <f>ROUND(E189*U189,2)</f>
        <v>1.1299999999999999</v>
      </c>
      <c r="W189" s="223"/>
      <c r="X189" s="223" t="s">
        <v>165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166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5" t="s">
        <v>562</v>
      </c>
      <c r="D190" s="241"/>
      <c r="E190" s="241"/>
      <c r="F190" s="241"/>
      <c r="G190" s="241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170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2">
        <v>132</v>
      </c>
      <c r="B191" s="233" t="s">
        <v>685</v>
      </c>
      <c r="C191" s="252" t="s">
        <v>686</v>
      </c>
      <c r="D191" s="234" t="s">
        <v>290</v>
      </c>
      <c r="E191" s="235">
        <v>4</v>
      </c>
      <c r="F191" s="236"/>
      <c r="G191" s="237">
        <f>ROUND(E191*F191,2)</f>
        <v>0</v>
      </c>
      <c r="H191" s="236"/>
      <c r="I191" s="237">
        <f>ROUND(E191*H191,2)</f>
        <v>0</v>
      </c>
      <c r="J191" s="236"/>
      <c r="K191" s="237">
        <f>ROUND(E191*J191,2)</f>
        <v>0</v>
      </c>
      <c r="L191" s="237">
        <v>15</v>
      </c>
      <c r="M191" s="237">
        <f>G191*(1+L191/100)</f>
        <v>0</v>
      </c>
      <c r="N191" s="237">
        <v>1.925E-2</v>
      </c>
      <c r="O191" s="237">
        <f>ROUND(E191*N191,2)</f>
        <v>0.08</v>
      </c>
      <c r="P191" s="237">
        <v>0</v>
      </c>
      <c r="Q191" s="237">
        <f>ROUND(E191*P191,2)</f>
        <v>0</v>
      </c>
      <c r="R191" s="237"/>
      <c r="S191" s="237" t="s">
        <v>198</v>
      </c>
      <c r="T191" s="238" t="s">
        <v>164</v>
      </c>
      <c r="U191" s="223">
        <v>2.7450000000000001</v>
      </c>
      <c r="V191" s="223">
        <f>ROUND(E191*U191,2)</f>
        <v>10.98</v>
      </c>
      <c r="W191" s="223"/>
      <c r="X191" s="223" t="s">
        <v>165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166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5" t="s">
        <v>562</v>
      </c>
      <c r="D192" s="241"/>
      <c r="E192" s="241"/>
      <c r="F192" s="241"/>
      <c r="G192" s="241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170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42">
        <v>133</v>
      </c>
      <c r="B193" s="243" t="s">
        <v>687</v>
      </c>
      <c r="C193" s="256" t="s">
        <v>688</v>
      </c>
      <c r="D193" s="244" t="s">
        <v>184</v>
      </c>
      <c r="E193" s="245">
        <v>1</v>
      </c>
      <c r="F193" s="246"/>
      <c r="G193" s="247">
        <f>ROUND(E193*F193,2)</f>
        <v>0</v>
      </c>
      <c r="H193" s="246"/>
      <c r="I193" s="247">
        <f>ROUND(E193*H193,2)</f>
        <v>0</v>
      </c>
      <c r="J193" s="246"/>
      <c r="K193" s="247">
        <f>ROUND(E193*J193,2)</f>
        <v>0</v>
      </c>
      <c r="L193" s="247">
        <v>15</v>
      </c>
      <c r="M193" s="247">
        <f>G193*(1+L193/100)</f>
        <v>0</v>
      </c>
      <c r="N193" s="247">
        <v>6.8000000000000005E-4</v>
      </c>
      <c r="O193" s="247">
        <f>ROUND(E193*N193,2)</f>
        <v>0</v>
      </c>
      <c r="P193" s="247">
        <v>0</v>
      </c>
      <c r="Q193" s="247">
        <f>ROUND(E193*P193,2)</f>
        <v>0</v>
      </c>
      <c r="R193" s="247"/>
      <c r="S193" s="247" t="s">
        <v>198</v>
      </c>
      <c r="T193" s="248" t="s">
        <v>164</v>
      </c>
      <c r="U193" s="223">
        <v>0.22700000000000001</v>
      </c>
      <c r="V193" s="223">
        <f>ROUND(E193*U193,2)</f>
        <v>0.23</v>
      </c>
      <c r="W193" s="223"/>
      <c r="X193" s="223" t="s">
        <v>165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166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42">
        <v>134</v>
      </c>
      <c r="B194" s="243" t="s">
        <v>689</v>
      </c>
      <c r="C194" s="256" t="s">
        <v>690</v>
      </c>
      <c r="D194" s="244" t="s">
        <v>184</v>
      </c>
      <c r="E194" s="245">
        <v>1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15</v>
      </c>
      <c r="M194" s="247">
        <f>G194*(1+L194/100)</f>
        <v>0</v>
      </c>
      <c r="N194" s="247">
        <v>1E-3</v>
      </c>
      <c r="O194" s="247">
        <f>ROUND(E194*N194,2)</f>
        <v>0</v>
      </c>
      <c r="P194" s="247">
        <v>0</v>
      </c>
      <c r="Q194" s="247">
        <f>ROUND(E194*P194,2)</f>
        <v>0</v>
      </c>
      <c r="R194" s="247"/>
      <c r="S194" s="247" t="s">
        <v>198</v>
      </c>
      <c r="T194" s="248" t="s">
        <v>164</v>
      </c>
      <c r="U194" s="223">
        <v>0</v>
      </c>
      <c r="V194" s="223">
        <f>ROUND(E194*U194,2)</f>
        <v>0</v>
      </c>
      <c r="W194" s="223"/>
      <c r="X194" s="223" t="s">
        <v>194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195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32">
        <v>135</v>
      </c>
      <c r="B195" s="233" t="s">
        <v>691</v>
      </c>
      <c r="C195" s="252" t="s">
        <v>692</v>
      </c>
      <c r="D195" s="234" t="s">
        <v>184</v>
      </c>
      <c r="E195" s="235">
        <v>59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15</v>
      </c>
      <c r="M195" s="237">
        <f>G195*(1+L195/100)</f>
        <v>0</v>
      </c>
      <c r="N195" s="237">
        <v>1E-3</v>
      </c>
      <c r="O195" s="237">
        <f>ROUND(E195*N195,2)</f>
        <v>0.06</v>
      </c>
      <c r="P195" s="237">
        <v>0</v>
      </c>
      <c r="Q195" s="237">
        <f>ROUND(E195*P195,2)</f>
        <v>0</v>
      </c>
      <c r="R195" s="237" t="s">
        <v>193</v>
      </c>
      <c r="S195" s="237" t="s">
        <v>164</v>
      </c>
      <c r="T195" s="238" t="s">
        <v>164</v>
      </c>
      <c r="U195" s="223">
        <v>0</v>
      </c>
      <c r="V195" s="223">
        <f>ROUND(E195*U195,2)</f>
        <v>0</v>
      </c>
      <c r="W195" s="223"/>
      <c r="X195" s="223" t="s">
        <v>194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195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 x14ac:dyDescent="0.2">
      <c r="A196" s="220"/>
      <c r="B196" s="221"/>
      <c r="C196" s="255" t="s">
        <v>693</v>
      </c>
      <c r="D196" s="241"/>
      <c r="E196" s="241"/>
      <c r="F196" s="241"/>
      <c r="G196" s="241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170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49" t="str">
        <f>C196</f>
        <v>Měření spotřeby tepelné energie, zobrazení hodnot parametrů a poruch, volitelný rozsah zobrazení, optické rozhraní, bateriové napájení (baterie 6 let dodávány z výroby v měřiči), dodatečné funkce s vestavnými moduly, standardně montáž do zpátečky, GJ</v>
      </c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42">
        <v>136</v>
      </c>
      <c r="B197" s="243" t="s">
        <v>694</v>
      </c>
      <c r="C197" s="256" t="s">
        <v>695</v>
      </c>
      <c r="D197" s="244" t="s">
        <v>184</v>
      </c>
      <c r="E197" s="245">
        <v>266</v>
      </c>
      <c r="F197" s="246"/>
      <c r="G197" s="247">
        <f>ROUND(E197*F197,2)</f>
        <v>0</v>
      </c>
      <c r="H197" s="246"/>
      <c r="I197" s="247">
        <f>ROUND(E197*H197,2)</f>
        <v>0</v>
      </c>
      <c r="J197" s="246"/>
      <c r="K197" s="247">
        <f>ROUND(E197*J197,2)</f>
        <v>0</v>
      </c>
      <c r="L197" s="247">
        <v>15</v>
      </c>
      <c r="M197" s="247">
        <f>G197*(1+L197/100)</f>
        <v>0</v>
      </c>
      <c r="N197" s="247">
        <v>5.0000000000000001E-4</v>
      </c>
      <c r="O197" s="247">
        <f>ROUND(E197*N197,2)</f>
        <v>0.13</v>
      </c>
      <c r="P197" s="247">
        <v>0</v>
      </c>
      <c r="Q197" s="247">
        <f>ROUND(E197*P197,2)</f>
        <v>0</v>
      </c>
      <c r="R197" s="247"/>
      <c r="S197" s="247" t="s">
        <v>198</v>
      </c>
      <c r="T197" s="248" t="s">
        <v>199</v>
      </c>
      <c r="U197" s="223">
        <v>0</v>
      </c>
      <c r="V197" s="223">
        <f>ROUND(E197*U197,2)</f>
        <v>0</v>
      </c>
      <c r="W197" s="223"/>
      <c r="X197" s="223" t="s">
        <v>194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195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2">
        <v>137</v>
      </c>
      <c r="B198" s="233" t="s">
        <v>696</v>
      </c>
      <c r="C198" s="252" t="s">
        <v>697</v>
      </c>
      <c r="D198" s="234" t="s">
        <v>272</v>
      </c>
      <c r="E198" s="235">
        <v>59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15</v>
      </c>
      <c r="M198" s="237">
        <f>G198*(1+L198/100)</f>
        <v>0</v>
      </c>
      <c r="N198" s="237">
        <v>0</v>
      </c>
      <c r="O198" s="237">
        <f>ROUND(E198*N198,2)</f>
        <v>0</v>
      </c>
      <c r="P198" s="237">
        <v>0</v>
      </c>
      <c r="Q198" s="237">
        <f>ROUND(E198*P198,2)</f>
        <v>0</v>
      </c>
      <c r="R198" s="237"/>
      <c r="S198" s="237" t="s">
        <v>198</v>
      </c>
      <c r="T198" s="238" t="s">
        <v>199</v>
      </c>
      <c r="U198" s="223">
        <v>0</v>
      </c>
      <c r="V198" s="223">
        <f>ROUND(E198*U198,2)</f>
        <v>0</v>
      </c>
      <c r="W198" s="223"/>
      <c r="X198" s="223" t="s">
        <v>194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195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>
        <v>138</v>
      </c>
      <c r="B199" s="221" t="s">
        <v>698</v>
      </c>
      <c r="C199" s="262" t="s">
        <v>699</v>
      </c>
      <c r="D199" s="222" t="s">
        <v>0</v>
      </c>
      <c r="E199" s="260"/>
      <c r="F199" s="224"/>
      <c r="G199" s="223">
        <f>ROUND(E199*F199,2)</f>
        <v>0</v>
      </c>
      <c r="H199" s="224"/>
      <c r="I199" s="223">
        <f>ROUND(E199*H199,2)</f>
        <v>0</v>
      </c>
      <c r="J199" s="224"/>
      <c r="K199" s="223">
        <f>ROUND(E199*J199,2)</f>
        <v>0</v>
      </c>
      <c r="L199" s="223">
        <v>15</v>
      </c>
      <c r="M199" s="223">
        <f>G199*(1+L199/100)</f>
        <v>0</v>
      </c>
      <c r="N199" s="223">
        <v>0</v>
      </c>
      <c r="O199" s="223">
        <f>ROUND(E199*N199,2)</f>
        <v>0</v>
      </c>
      <c r="P199" s="223">
        <v>0</v>
      </c>
      <c r="Q199" s="223">
        <f>ROUND(E199*P199,2)</f>
        <v>0</v>
      </c>
      <c r="R199" s="223" t="s">
        <v>432</v>
      </c>
      <c r="S199" s="223" t="s">
        <v>164</v>
      </c>
      <c r="T199" s="223" t="s">
        <v>164</v>
      </c>
      <c r="U199" s="223">
        <v>0</v>
      </c>
      <c r="V199" s="223">
        <f>ROUND(E199*U199,2)</f>
        <v>0</v>
      </c>
      <c r="W199" s="223"/>
      <c r="X199" s="223" t="s">
        <v>282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283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x14ac:dyDescent="0.2">
      <c r="A200" s="226" t="s">
        <v>158</v>
      </c>
      <c r="B200" s="227" t="s">
        <v>113</v>
      </c>
      <c r="C200" s="251" t="s">
        <v>114</v>
      </c>
      <c r="D200" s="228"/>
      <c r="E200" s="229"/>
      <c r="F200" s="230"/>
      <c r="G200" s="230">
        <f>SUMIF(AG201:AG218,"&lt;&gt;NOR",G201:G218)</f>
        <v>0</v>
      </c>
      <c r="H200" s="230"/>
      <c r="I200" s="230">
        <f>SUM(I201:I218)</f>
        <v>0</v>
      </c>
      <c r="J200" s="230"/>
      <c r="K200" s="230">
        <f>SUM(K201:K218)</f>
        <v>0</v>
      </c>
      <c r="L200" s="230"/>
      <c r="M200" s="230">
        <f>SUM(M201:M218)</f>
        <v>0</v>
      </c>
      <c r="N200" s="230"/>
      <c r="O200" s="230">
        <f>SUM(O201:O218)</f>
        <v>6.5900000000000007</v>
      </c>
      <c r="P200" s="230"/>
      <c r="Q200" s="230">
        <f>SUM(Q201:Q218)</f>
        <v>0</v>
      </c>
      <c r="R200" s="230"/>
      <c r="S200" s="230"/>
      <c r="T200" s="231"/>
      <c r="U200" s="225"/>
      <c r="V200" s="225">
        <f>SUM(V201:V218)</f>
        <v>381.46999999999991</v>
      </c>
      <c r="W200" s="225"/>
      <c r="X200" s="225"/>
      <c r="AG200" t="s">
        <v>159</v>
      </c>
    </row>
    <row r="201" spans="1:60" outlineLevel="1" x14ac:dyDescent="0.2">
      <c r="A201" s="242">
        <v>139</v>
      </c>
      <c r="B201" s="243" t="s">
        <v>700</v>
      </c>
      <c r="C201" s="256" t="s">
        <v>701</v>
      </c>
      <c r="D201" s="244" t="s">
        <v>184</v>
      </c>
      <c r="E201" s="245">
        <v>218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15</v>
      </c>
      <c r="M201" s="247">
        <f>G201*(1+L201/100)</f>
        <v>0</v>
      </c>
      <c r="N201" s="247">
        <v>0</v>
      </c>
      <c r="O201" s="247">
        <f>ROUND(E201*N201,2)</f>
        <v>0</v>
      </c>
      <c r="P201" s="247">
        <v>0</v>
      </c>
      <c r="Q201" s="247">
        <f>ROUND(E201*P201,2)</f>
        <v>0</v>
      </c>
      <c r="R201" s="247" t="s">
        <v>432</v>
      </c>
      <c r="S201" s="247" t="s">
        <v>164</v>
      </c>
      <c r="T201" s="248" t="s">
        <v>164</v>
      </c>
      <c r="U201" s="223">
        <v>0.61699999999999999</v>
      </c>
      <c r="V201" s="223">
        <f>ROUND(E201*U201,2)</f>
        <v>134.51</v>
      </c>
      <c r="W201" s="223"/>
      <c r="X201" s="223" t="s">
        <v>165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166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42">
        <v>140</v>
      </c>
      <c r="B202" s="243" t="s">
        <v>702</v>
      </c>
      <c r="C202" s="256" t="s">
        <v>703</v>
      </c>
      <c r="D202" s="244" t="s">
        <v>184</v>
      </c>
      <c r="E202" s="245">
        <v>48</v>
      </c>
      <c r="F202" s="246"/>
      <c r="G202" s="247">
        <f>ROUND(E202*F202,2)</f>
        <v>0</v>
      </c>
      <c r="H202" s="246"/>
      <c r="I202" s="247">
        <f>ROUND(E202*H202,2)</f>
        <v>0</v>
      </c>
      <c r="J202" s="246"/>
      <c r="K202" s="247">
        <f>ROUND(E202*J202,2)</f>
        <v>0</v>
      </c>
      <c r="L202" s="247">
        <v>15</v>
      </c>
      <c r="M202" s="247">
        <f>G202*(1+L202/100)</f>
        <v>0</v>
      </c>
      <c r="N202" s="247">
        <v>0</v>
      </c>
      <c r="O202" s="247">
        <f>ROUND(E202*N202,2)</f>
        <v>0</v>
      </c>
      <c r="P202" s="247">
        <v>0</v>
      </c>
      <c r="Q202" s="247">
        <f>ROUND(E202*P202,2)</f>
        <v>0</v>
      </c>
      <c r="R202" s="247" t="s">
        <v>432</v>
      </c>
      <c r="S202" s="247" t="s">
        <v>164</v>
      </c>
      <c r="T202" s="248" t="s">
        <v>164</v>
      </c>
      <c r="U202" s="223">
        <v>0.33500000000000002</v>
      </c>
      <c r="V202" s="223">
        <f>ROUND(E202*U202,2)</f>
        <v>16.079999999999998</v>
      </c>
      <c r="W202" s="223"/>
      <c r="X202" s="223" t="s">
        <v>165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166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22.5" outlineLevel="1" x14ac:dyDescent="0.2">
      <c r="A203" s="242">
        <v>141</v>
      </c>
      <c r="B203" s="243" t="s">
        <v>704</v>
      </c>
      <c r="C203" s="256" t="s">
        <v>705</v>
      </c>
      <c r="D203" s="244" t="s">
        <v>184</v>
      </c>
      <c r="E203" s="245">
        <v>218</v>
      </c>
      <c r="F203" s="246"/>
      <c r="G203" s="247">
        <f>ROUND(E203*F203,2)</f>
        <v>0</v>
      </c>
      <c r="H203" s="246"/>
      <c r="I203" s="247">
        <f>ROUND(E203*H203,2)</f>
        <v>0</v>
      </c>
      <c r="J203" s="246"/>
      <c r="K203" s="247">
        <f>ROUND(E203*J203,2)</f>
        <v>0</v>
      </c>
      <c r="L203" s="247">
        <v>15</v>
      </c>
      <c r="M203" s="247">
        <f>G203*(1+L203/100)</f>
        <v>0</v>
      </c>
      <c r="N203" s="247">
        <v>0</v>
      </c>
      <c r="O203" s="247">
        <f>ROUND(E203*N203,2)</f>
        <v>0</v>
      </c>
      <c r="P203" s="247">
        <v>0</v>
      </c>
      <c r="Q203" s="247">
        <f>ROUND(E203*P203,2)</f>
        <v>0</v>
      </c>
      <c r="R203" s="247" t="s">
        <v>432</v>
      </c>
      <c r="S203" s="247" t="s">
        <v>164</v>
      </c>
      <c r="T203" s="248" t="s">
        <v>164</v>
      </c>
      <c r="U203" s="223">
        <v>0.86799999999999999</v>
      </c>
      <c r="V203" s="223">
        <f>ROUND(E203*U203,2)</f>
        <v>189.22</v>
      </c>
      <c r="W203" s="223"/>
      <c r="X203" s="223" t="s">
        <v>165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166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42">
        <v>142</v>
      </c>
      <c r="B204" s="243" t="s">
        <v>706</v>
      </c>
      <c r="C204" s="256" t="s">
        <v>707</v>
      </c>
      <c r="D204" s="244" t="s">
        <v>184</v>
      </c>
      <c r="E204" s="245">
        <v>48</v>
      </c>
      <c r="F204" s="246"/>
      <c r="G204" s="247">
        <f>ROUND(E204*F204,2)</f>
        <v>0</v>
      </c>
      <c r="H204" s="246"/>
      <c r="I204" s="247">
        <f>ROUND(E204*H204,2)</f>
        <v>0</v>
      </c>
      <c r="J204" s="246"/>
      <c r="K204" s="247">
        <f>ROUND(E204*J204,2)</f>
        <v>0</v>
      </c>
      <c r="L204" s="247">
        <v>15</v>
      </c>
      <c r="M204" s="247">
        <f>G204*(1+L204/100)</f>
        <v>0</v>
      </c>
      <c r="N204" s="247">
        <v>2.0000000000000002E-5</v>
      </c>
      <c r="O204" s="247">
        <f>ROUND(E204*N204,2)</f>
        <v>0</v>
      </c>
      <c r="P204" s="247">
        <v>0</v>
      </c>
      <c r="Q204" s="247">
        <f>ROUND(E204*P204,2)</f>
        <v>0</v>
      </c>
      <c r="R204" s="247" t="s">
        <v>432</v>
      </c>
      <c r="S204" s="247" t="s">
        <v>164</v>
      </c>
      <c r="T204" s="248" t="s">
        <v>164</v>
      </c>
      <c r="U204" s="223">
        <v>0.86799999999999999</v>
      </c>
      <c r="V204" s="223">
        <f>ROUND(E204*U204,2)</f>
        <v>41.66</v>
      </c>
      <c r="W204" s="223"/>
      <c r="X204" s="223" t="s">
        <v>165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166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3.75" outlineLevel="1" x14ac:dyDescent="0.2">
      <c r="A205" s="242">
        <v>143</v>
      </c>
      <c r="B205" s="243" t="s">
        <v>708</v>
      </c>
      <c r="C205" s="256" t="s">
        <v>709</v>
      </c>
      <c r="D205" s="244" t="s">
        <v>184</v>
      </c>
      <c r="E205" s="245">
        <v>48</v>
      </c>
      <c r="F205" s="246"/>
      <c r="G205" s="247">
        <f>ROUND(E205*F205,2)</f>
        <v>0</v>
      </c>
      <c r="H205" s="246"/>
      <c r="I205" s="247">
        <f>ROUND(E205*H205,2)</f>
        <v>0</v>
      </c>
      <c r="J205" s="246"/>
      <c r="K205" s="247">
        <f>ROUND(E205*J205,2)</f>
        <v>0</v>
      </c>
      <c r="L205" s="247">
        <v>15</v>
      </c>
      <c r="M205" s="247">
        <f>G205*(1+L205/100)</f>
        <v>0</v>
      </c>
      <c r="N205" s="247">
        <v>1.12E-2</v>
      </c>
      <c r="O205" s="247">
        <f>ROUND(E205*N205,2)</f>
        <v>0.54</v>
      </c>
      <c r="P205" s="247">
        <v>0</v>
      </c>
      <c r="Q205" s="247">
        <f>ROUND(E205*P205,2)</f>
        <v>0</v>
      </c>
      <c r="R205" s="247" t="s">
        <v>193</v>
      </c>
      <c r="S205" s="247" t="s">
        <v>164</v>
      </c>
      <c r="T205" s="248" t="s">
        <v>164</v>
      </c>
      <c r="U205" s="223">
        <v>0</v>
      </c>
      <c r="V205" s="223">
        <f>ROUND(E205*U205,2)</f>
        <v>0</v>
      </c>
      <c r="W205" s="223"/>
      <c r="X205" s="223" t="s">
        <v>194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195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33.75" outlineLevel="1" x14ac:dyDescent="0.2">
      <c r="A206" s="242">
        <v>144</v>
      </c>
      <c r="B206" s="243" t="s">
        <v>710</v>
      </c>
      <c r="C206" s="256" t="s">
        <v>711</v>
      </c>
      <c r="D206" s="244" t="s">
        <v>184</v>
      </c>
      <c r="E206" s="245">
        <v>24</v>
      </c>
      <c r="F206" s="246"/>
      <c r="G206" s="247">
        <f>ROUND(E206*F206,2)</f>
        <v>0</v>
      </c>
      <c r="H206" s="246"/>
      <c r="I206" s="247">
        <f>ROUND(E206*H206,2)</f>
        <v>0</v>
      </c>
      <c r="J206" s="246"/>
      <c r="K206" s="247">
        <f>ROUND(E206*J206,2)</f>
        <v>0</v>
      </c>
      <c r="L206" s="247">
        <v>15</v>
      </c>
      <c r="M206" s="247">
        <f>G206*(1+L206/100)</f>
        <v>0</v>
      </c>
      <c r="N206" s="247">
        <v>1.5310000000000001E-2</v>
      </c>
      <c r="O206" s="247">
        <f>ROUND(E206*N206,2)</f>
        <v>0.37</v>
      </c>
      <c r="P206" s="247">
        <v>0</v>
      </c>
      <c r="Q206" s="247">
        <f>ROUND(E206*P206,2)</f>
        <v>0</v>
      </c>
      <c r="R206" s="247" t="s">
        <v>193</v>
      </c>
      <c r="S206" s="247" t="s">
        <v>164</v>
      </c>
      <c r="T206" s="248" t="s">
        <v>164</v>
      </c>
      <c r="U206" s="223">
        <v>0</v>
      </c>
      <c r="V206" s="223">
        <f>ROUND(E206*U206,2)</f>
        <v>0</v>
      </c>
      <c r="W206" s="223"/>
      <c r="X206" s="223" t="s">
        <v>194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195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ht="33.75" outlineLevel="1" x14ac:dyDescent="0.2">
      <c r="A207" s="242">
        <v>145</v>
      </c>
      <c r="B207" s="243" t="s">
        <v>712</v>
      </c>
      <c r="C207" s="256" t="s">
        <v>713</v>
      </c>
      <c r="D207" s="244" t="s">
        <v>184</v>
      </c>
      <c r="E207" s="245">
        <v>24</v>
      </c>
      <c r="F207" s="246"/>
      <c r="G207" s="247">
        <f>ROUND(E207*F207,2)</f>
        <v>0</v>
      </c>
      <c r="H207" s="246"/>
      <c r="I207" s="247">
        <f>ROUND(E207*H207,2)</f>
        <v>0</v>
      </c>
      <c r="J207" s="246"/>
      <c r="K207" s="247">
        <f>ROUND(E207*J207,2)</f>
        <v>0</v>
      </c>
      <c r="L207" s="247">
        <v>15</v>
      </c>
      <c r="M207" s="247">
        <f>G207*(1+L207/100)</f>
        <v>0</v>
      </c>
      <c r="N207" s="247">
        <v>1.2200000000000001E-2</v>
      </c>
      <c r="O207" s="247">
        <f>ROUND(E207*N207,2)</f>
        <v>0.28999999999999998</v>
      </c>
      <c r="P207" s="247">
        <v>0</v>
      </c>
      <c r="Q207" s="247">
        <f>ROUND(E207*P207,2)</f>
        <v>0</v>
      </c>
      <c r="R207" s="247" t="s">
        <v>193</v>
      </c>
      <c r="S207" s="247" t="s">
        <v>164</v>
      </c>
      <c r="T207" s="248" t="s">
        <v>164</v>
      </c>
      <c r="U207" s="223">
        <v>0</v>
      </c>
      <c r="V207" s="223">
        <f>ROUND(E207*U207,2)</f>
        <v>0</v>
      </c>
      <c r="W207" s="223"/>
      <c r="X207" s="223" t="s">
        <v>194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195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ht="33.75" outlineLevel="1" x14ac:dyDescent="0.2">
      <c r="A208" s="242">
        <v>146</v>
      </c>
      <c r="B208" s="243" t="s">
        <v>714</v>
      </c>
      <c r="C208" s="256" t="s">
        <v>715</v>
      </c>
      <c r="D208" s="244" t="s">
        <v>184</v>
      </c>
      <c r="E208" s="245">
        <v>2</v>
      </c>
      <c r="F208" s="246"/>
      <c r="G208" s="247">
        <f>ROUND(E208*F208,2)</f>
        <v>0</v>
      </c>
      <c r="H208" s="246"/>
      <c r="I208" s="247">
        <f>ROUND(E208*H208,2)</f>
        <v>0</v>
      </c>
      <c r="J208" s="246"/>
      <c r="K208" s="247">
        <f>ROUND(E208*J208,2)</f>
        <v>0</v>
      </c>
      <c r="L208" s="247">
        <v>15</v>
      </c>
      <c r="M208" s="247">
        <f>G208*(1+L208/100)</f>
        <v>0</v>
      </c>
      <c r="N208" s="247">
        <v>2.4400000000000002E-2</v>
      </c>
      <c r="O208" s="247">
        <f>ROUND(E208*N208,2)</f>
        <v>0.05</v>
      </c>
      <c r="P208" s="247">
        <v>0</v>
      </c>
      <c r="Q208" s="247">
        <f>ROUND(E208*P208,2)</f>
        <v>0</v>
      </c>
      <c r="R208" s="247" t="s">
        <v>193</v>
      </c>
      <c r="S208" s="247" t="s">
        <v>164</v>
      </c>
      <c r="T208" s="248" t="s">
        <v>164</v>
      </c>
      <c r="U208" s="223">
        <v>0</v>
      </c>
      <c r="V208" s="223">
        <f>ROUND(E208*U208,2)</f>
        <v>0</v>
      </c>
      <c r="W208" s="223"/>
      <c r="X208" s="223" t="s">
        <v>194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195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33.75" outlineLevel="1" x14ac:dyDescent="0.2">
      <c r="A209" s="242">
        <v>147</v>
      </c>
      <c r="B209" s="243" t="s">
        <v>716</v>
      </c>
      <c r="C209" s="256" t="s">
        <v>717</v>
      </c>
      <c r="D209" s="244" t="s">
        <v>184</v>
      </c>
      <c r="E209" s="245">
        <v>26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15</v>
      </c>
      <c r="M209" s="247">
        <f>G209*(1+L209/100)</f>
        <v>0</v>
      </c>
      <c r="N209" s="247">
        <v>2.7449999999999999E-2</v>
      </c>
      <c r="O209" s="247">
        <f>ROUND(E209*N209,2)</f>
        <v>0.71</v>
      </c>
      <c r="P209" s="247">
        <v>0</v>
      </c>
      <c r="Q209" s="247">
        <f>ROUND(E209*P209,2)</f>
        <v>0</v>
      </c>
      <c r="R209" s="247" t="s">
        <v>193</v>
      </c>
      <c r="S209" s="247" t="s">
        <v>164</v>
      </c>
      <c r="T209" s="248" t="s">
        <v>164</v>
      </c>
      <c r="U209" s="223">
        <v>0</v>
      </c>
      <c r="V209" s="223">
        <f>ROUND(E209*U209,2)</f>
        <v>0</v>
      </c>
      <c r="W209" s="223"/>
      <c r="X209" s="223" t="s">
        <v>194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195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ht="33.75" outlineLevel="1" x14ac:dyDescent="0.2">
      <c r="A210" s="242">
        <v>148</v>
      </c>
      <c r="B210" s="243" t="s">
        <v>718</v>
      </c>
      <c r="C210" s="256" t="s">
        <v>719</v>
      </c>
      <c r="D210" s="244" t="s">
        <v>184</v>
      </c>
      <c r="E210" s="245">
        <v>2</v>
      </c>
      <c r="F210" s="246"/>
      <c r="G210" s="247">
        <f>ROUND(E210*F210,2)</f>
        <v>0</v>
      </c>
      <c r="H210" s="246"/>
      <c r="I210" s="247">
        <f>ROUND(E210*H210,2)</f>
        <v>0</v>
      </c>
      <c r="J210" s="246"/>
      <c r="K210" s="247">
        <f>ROUND(E210*J210,2)</f>
        <v>0</v>
      </c>
      <c r="L210" s="247">
        <v>15</v>
      </c>
      <c r="M210" s="247">
        <f>G210*(1+L210/100)</f>
        <v>0</v>
      </c>
      <c r="N210" s="247">
        <v>3.0499999999999999E-2</v>
      </c>
      <c r="O210" s="247">
        <f>ROUND(E210*N210,2)</f>
        <v>0.06</v>
      </c>
      <c r="P210" s="247">
        <v>0</v>
      </c>
      <c r="Q210" s="247">
        <f>ROUND(E210*P210,2)</f>
        <v>0</v>
      </c>
      <c r="R210" s="247" t="s">
        <v>193</v>
      </c>
      <c r="S210" s="247" t="s">
        <v>164</v>
      </c>
      <c r="T210" s="248" t="s">
        <v>164</v>
      </c>
      <c r="U210" s="223">
        <v>0</v>
      </c>
      <c r="V210" s="223">
        <f>ROUND(E210*U210,2)</f>
        <v>0</v>
      </c>
      <c r="W210" s="223"/>
      <c r="X210" s="223" t="s">
        <v>194</v>
      </c>
      <c r="Y210" s="213"/>
      <c r="Z210" s="213"/>
      <c r="AA210" s="213"/>
      <c r="AB210" s="213"/>
      <c r="AC210" s="213"/>
      <c r="AD210" s="213"/>
      <c r="AE210" s="213"/>
      <c r="AF210" s="213"/>
      <c r="AG210" s="213" t="s">
        <v>195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33.75" outlineLevel="1" x14ac:dyDescent="0.2">
      <c r="A211" s="242">
        <v>149</v>
      </c>
      <c r="B211" s="243" t="s">
        <v>720</v>
      </c>
      <c r="C211" s="256" t="s">
        <v>721</v>
      </c>
      <c r="D211" s="244" t="s">
        <v>184</v>
      </c>
      <c r="E211" s="245">
        <v>22</v>
      </c>
      <c r="F211" s="246"/>
      <c r="G211" s="247">
        <f>ROUND(E211*F211,2)</f>
        <v>0</v>
      </c>
      <c r="H211" s="246"/>
      <c r="I211" s="247">
        <f>ROUND(E211*H211,2)</f>
        <v>0</v>
      </c>
      <c r="J211" s="246"/>
      <c r="K211" s="247">
        <f>ROUND(E211*J211,2)</f>
        <v>0</v>
      </c>
      <c r="L211" s="247">
        <v>15</v>
      </c>
      <c r="M211" s="247">
        <f>G211*(1+L211/100)</f>
        <v>0</v>
      </c>
      <c r="N211" s="247">
        <v>3.6600000000000001E-2</v>
      </c>
      <c r="O211" s="247">
        <f>ROUND(E211*N211,2)</f>
        <v>0.81</v>
      </c>
      <c r="P211" s="247">
        <v>0</v>
      </c>
      <c r="Q211" s="247">
        <f>ROUND(E211*P211,2)</f>
        <v>0</v>
      </c>
      <c r="R211" s="247" t="s">
        <v>193</v>
      </c>
      <c r="S211" s="247" t="s">
        <v>164</v>
      </c>
      <c r="T211" s="248" t="s">
        <v>164</v>
      </c>
      <c r="U211" s="223">
        <v>0</v>
      </c>
      <c r="V211" s="223">
        <f>ROUND(E211*U211,2)</f>
        <v>0</v>
      </c>
      <c r="W211" s="223"/>
      <c r="X211" s="223" t="s">
        <v>194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195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33.75" outlineLevel="1" x14ac:dyDescent="0.2">
      <c r="A212" s="242">
        <v>150</v>
      </c>
      <c r="B212" s="243" t="s">
        <v>722</v>
      </c>
      <c r="C212" s="256" t="s">
        <v>723</v>
      </c>
      <c r="D212" s="244" t="s">
        <v>184</v>
      </c>
      <c r="E212" s="245">
        <v>44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15</v>
      </c>
      <c r="M212" s="247">
        <f>G212*(1+L212/100)</f>
        <v>0</v>
      </c>
      <c r="N212" s="247">
        <v>4.2700000000000002E-2</v>
      </c>
      <c r="O212" s="247">
        <f>ROUND(E212*N212,2)</f>
        <v>1.88</v>
      </c>
      <c r="P212" s="247">
        <v>0</v>
      </c>
      <c r="Q212" s="247">
        <f>ROUND(E212*P212,2)</f>
        <v>0</v>
      </c>
      <c r="R212" s="247" t="s">
        <v>193</v>
      </c>
      <c r="S212" s="247" t="s">
        <v>164</v>
      </c>
      <c r="T212" s="248" t="s">
        <v>164</v>
      </c>
      <c r="U212" s="223">
        <v>0</v>
      </c>
      <c r="V212" s="223">
        <f>ROUND(E212*U212,2)</f>
        <v>0</v>
      </c>
      <c r="W212" s="223"/>
      <c r="X212" s="223" t="s">
        <v>194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195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ht="33.75" outlineLevel="1" x14ac:dyDescent="0.2">
      <c r="A213" s="242">
        <v>151</v>
      </c>
      <c r="B213" s="243" t="s">
        <v>724</v>
      </c>
      <c r="C213" s="256" t="s">
        <v>725</v>
      </c>
      <c r="D213" s="244" t="s">
        <v>184</v>
      </c>
      <c r="E213" s="245">
        <v>1</v>
      </c>
      <c r="F213" s="246"/>
      <c r="G213" s="247">
        <f>ROUND(E213*F213,2)</f>
        <v>0</v>
      </c>
      <c r="H213" s="246"/>
      <c r="I213" s="247">
        <f>ROUND(E213*H213,2)</f>
        <v>0</v>
      </c>
      <c r="J213" s="246"/>
      <c r="K213" s="247">
        <f>ROUND(E213*J213,2)</f>
        <v>0</v>
      </c>
      <c r="L213" s="247">
        <v>15</v>
      </c>
      <c r="M213" s="247">
        <f>G213*(1+L213/100)</f>
        <v>0</v>
      </c>
      <c r="N213" s="247">
        <v>2.9239999999999999E-2</v>
      </c>
      <c r="O213" s="247">
        <f>ROUND(E213*N213,2)</f>
        <v>0.03</v>
      </c>
      <c r="P213" s="247">
        <v>0</v>
      </c>
      <c r="Q213" s="247">
        <f>ROUND(E213*P213,2)</f>
        <v>0</v>
      </c>
      <c r="R213" s="247" t="s">
        <v>193</v>
      </c>
      <c r="S213" s="247" t="s">
        <v>164</v>
      </c>
      <c r="T213" s="248" t="s">
        <v>164</v>
      </c>
      <c r="U213" s="223">
        <v>0</v>
      </c>
      <c r="V213" s="223">
        <f>ROUND(E213*U213,2)</f>
        <v>0</v>
      </c>
      <c r="W213" s="223"/>
      <c r="X213" s="223" t="s">
        <v>194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195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33.75" outlineLevel="1" x14ac:dyDescent="0.2">
      <c r="A214" s="242">
        <v>152</v>
      </c>
      <c r="B214" s="243" t="s">
        <v>726</v>
      </c>
      <c r="C214" s="256" t="s">
        <v>727</v>
      </c>
      <c r="D214" s="244" t="s">
        <v>184</v>
      </c>
      <c r="E214" s="245">
        <v>22</v>
      </c>
      <c r="F214" s="246"/>
      <c r="G214" s="247">
        <f>ROUND(E214*F214,2)</f>
        <v>0</v>
      </c>
      <c r="H214" s="246"/>
      <c r="I214" s="247">
        <f>ROUND(E214*H214,2)</f>
        <v>0</v>
      </c>
      <c r="J214" s="246"/>
      <c r="K214" s="247">
        <f>ROUND(E214*J214,2)</f>
        <v>0</v>
      </c>
      <c r="L214" s="247">
        <v>15</v>
      </c>
      <c r="M214" s="247">
        <f>G214*(1+L214/100)</f>
        <v>0</v>
      </c>
      <c r="N214" s="247">
        <v>1.8149999999999999E-2</v>
      </c>
      <c r="O214" s="247">
        <f>ROUND(E214*N214,2)</f>
        <v>0.4</v>
      </c>
      <c r="P214" s="247">
        <v>0</v>
      </c>
      <c r="Q214" s="247">
        <f>ROUND(E214*P214,2)</f>
        <v>0</v>
      </c>
      <c r="R214" s="247" t="s">
        <v>193</v>
      </c>
      <c r="S214" s="247" t="s">
        <v>164</v>
      </c>
      <c r="T214" s="248" t="s">
        <v>164</v>
      </c>
      <c r="U214" s="223">
        <v>0</v>
      </c>
      <c r="V214" s="223">
        <f>ROUND(E214*U214,2)</f>
        <v>0</v>
      </c>
      <c r="W214" s="223"/>
      <c r="X214" s="223" t="s">
        <v>194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195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33.75" outlineLevel="1" x14ac:dyDescent="0.2">
      <c r="A215" s="242">
        <v>153</v>
      </c>
      <c r="B215" s="243" t="s">
        <v>728</v>
      </c>
      <c r="C215" s="256" t="s">
        <v>729</v>
      </c>
      <c r="D215" s="244" t="s">
        <v>184</v>
      </c>
      <c r="E215" s="245">
        <v>44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15</v>
      </c>
      <c r="M215" s="247">
        <f>G215*(1+L215/100)</f>
        <v>0</v>
      </c>
      <c r="N215" s="247">
        <v>2.5409999999999999E-2</v>
      </c>
      <c r="O215" s="247">
        <f>ROUND(E215*N215,2)</f>
        <v>1.1200000000000001</v>
      </c>
      <c r="P215" s="247">
        <v>0</v>
      </c>
      <c r="Q215" s="247">
        <f>ROUND(E215*P215,2)</f>
        <v>0</v>
      </c>
      <c r="R215" s="247" t="s">
        <v>193</v>
      </c>
      <c r="S215" s="247" t="s">
        <v>164</v>
      </c>
      <c r="T215" s="248" t="s">
        <v>164</v>
      </c>
      <c r="U215" s="223">
        <v>0</v>
      </c>
      <c r="V215" s="223">
        <f>ROUND(E215*U215,2)</f>
        <v>0</v>
      </c>
      <c r="W215" s="223"/>
      <c r="X215" s="223" t="s">
        <v>194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195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33.75" outlineLevel="1" x14ac:dyDescent="0.2">
      <c r="A216" s="242">
        <v>154</v>
      </c>
      <c r="B216" s="243" t="s">
        <v>730</v>
      </c>
      <c r="C216" s="256" t="s">
        <v>731</v>
      </c>
      <c r="D216" s="244" t="s">
        <v>184</v>
      </c>
      <c r="E216" s="245">
        <v>3</v>
      </c>
      <c r="F216" s="246"/>
      <c r="G216" s="247">
        <f>ROUND(E216*F216,2)</f>
        <v>0</v>
      </c>
      <c r="H216" s="246"/>
      <c r="I216" s="247">
        <f>ROUND(E216*H216,2)</f>
        <v>0</v>
      </c>
      <c r="J216" s="246"/>
      <c r="K216" s="247">
        <f>ROUND(E216*J216,2)</f>
        <v>0</v>
      </c>
      <c r="L216" s="247">
        <v>15</v>
      </c>
      <c r="M216" s="247">
        <f>G216*(1+L216/100)</f>
        <v>0</v>
      </c>
      <c r="N216" s="247">
        <v>4.3560000000000001E-2</v>
      </c>
      <c r="O216" s="247">
        <f>ROUND(E216*N216,2)</f>
        <v>0.13</v>
      </c>
      <c r="P216" s="247">
        <v>0</v>
      </c>
      <c r="Q216" s="247">
        <f>ROUND(E216*P216,2)</f>
        <v>0</v>
      </c>
      <c r="R216" s="247" t="s">
        <v>193</v>
      </c>
      <c r="S216" s="247" t="s">
        <v>164</v>
      </c>
      <c r="T216" s="248" t="s">
        <v>164</v>
      </c>
      <c r="U216" s="223">
        <v>0</v>
      </c>
      <c r="V216" s="223">
        <f>ROUND(E216*U216,2)</f>
        <v>0</v>
      </c>
      <c r="W216" s="223"/>
      <c r="X216" s="223" t="s">
        <v>194</v>
      </c>
      <c r="Y216" s="213"/>
      <c r="Z216" s="213"/>
      <c r="AA216" s="213"/>
      <c r="AB216" s="213"/>
      <c r="AC216" s="213"/>
      <c r="AD216" s="213"/>
      <c r="AE216" s="213"/>
      <c r="AF216" s="213"/>
      <c r="AG216" s="213" t="s">
        <v>195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ht="33.75" outlineLevel="1" x14ac:dyDescent="0.2">
      <c r="A217" s="232">
        <v>155</v>
      </c>
      <c r="B217" s="233" t="s">
        <v>732</v>
      </c>
      <c r="C217" s="252" t="s">
        <v>733</v>
      </c>
      <c r="D217" s="234" t="s">
        <v>184</v>
      </c>
      <c r="E217" s="235">
        <v>4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5.0819999999999997E-2</v>
      </c>
      <c r="O217" s="237">
        <f>ROUND(E217*N217,2)</f>
        <v>0.2</v>
      </c>
      <c r="P217" s="237">
        <v>0</v>
      </c>
      <c r="Q217" s="237">
        <f>ROUND(E217*P217,2)</f>
        <v>0</v>
      </c>
      <c r="R217" s="237" t="s">
        <v>193</v>
      </c>
      <c r="S217" s="237" t="s">
        <v>164</v>
      </c>
      <c r="T217" s="238" t="s">
        <v>164</v>
      </c>
      <c r="U217" s="223">
        <v>0</v>
      </c>
      <c r="V217" s="223">
        <f>ROUND(E217*U217,2)</f>
        <v>0</v>
      </c>
      <c r="W217" s="223"/>
      <c r="X217" s="223" t="s">
        <v>194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195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>
        <v>156</v>
      </c>
      <c r="B218" s="221" t="s">
        <v>734</v>
      </c>
      <c r="C218" s="262" t="s">
        <v>735</v>
      </c>
      <c r="D218" s="222" t="s">
        <v>0</v>
      </c>
      <c r="E218" s="260"/>
      <c r="F218" s="224"/>
      <c r="G218" s="223">
        <f>ROUND(E218*F218,2)</f>
        <v>0</v>
      </c>
      <c r="H218" s="224"/>
      <c r="I218" s="223">
        <f>ROUND(E218*H218,2)</f>
        <v>0</v>
      </c>
      <c r="J218" s="224"/>
      <c r="K218" s="223">
        <f>ROUND(E218*J218,2)</f>
        <v>0</v>
      </c>
      <c r="L218" s="223">
        <v>15</v>
      </c>
      <c r="M218" s="223">
        <f>G218*(1+L218/100)</f>
        <v>0</v>
      </c>
      <c r="N218" s="223">
        <v>0</v>
      </c>
      <c r="O218" s="223">
        <f>ROUND(E218*N218,2)</f>
        <v>0</v>
      </c>
      <c r="P218" s="223">
        <v>0</v>
      </c>
      <c r="Q218" s="223">
        <f>ROUND(E218*P218,2)</f>
        <v>0</v>
      </c>
      <c r="R218" s="223" t="s">
        <v>432</v>
      </c>
      <c r="S218" s="223" t="s">
        <v>164</v>
      </c>
      <c r="T218" s="223" t="s">
        <v>164</v>
      </c>
      <c r="U218" s="223">
        <v>0</v>
      </c>
      <c r="V218" s="223">
        <f>ROUND(E218*U218,2)</f>
        <v>0</v>
      </c>
      <c r="W218" s="223"/>
      <c r="X218" s="223" t="s">
        <v>282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283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x14ac:dyDescent="0.2">
      <c r="A219" s="226" t="s">
        <v>158</v>
      </c>
      <c r="B219" s="227" t="s">
        <v>115</v>
      </c>
      <c r="C219" s="251" t="s">
        <v>116</v>
      </c>
      <c r="D219" s="228"/>
      <c r="E219" s="229"/>
      <c r="F219" s="230"/>
      <c r="G219" s="230">
        <f>SUMIF(AG220:AG223,"&lt;&gt;NOR",G220:G223)</f>
        <v>0</v>
      </c>
      <c r="H219" s="230"/>
      <c r="I219" s="230">
        <f>SUM(I220:I223)</f>
        <v>0</v>
      </c>
      <c r="J219" s="230"/>
      <c r="K219" s="230">
        <f>SUM(K220:K223)</f>
        <v>0</v>
      </c>
      <c r="L219" s="230"/>
      <c r="M219" s="230">
        <f>SUM(M220:M223)</f>
        <v>0</v>
      </c>
      <c r="N219" s="230"/>
      <c r="O219" s="230">
        <f>SUM(O220:O223)</f>
        <v>0.16</v>
      </c>
      <c r="P219" s="230"/>
      <c r="Q219" s="230">
        <f>SUM(Q220:Q223)</f>
        <v>0</v>
      </c>
      <c r="R219" s="230"/>
      <c r="S219" s="230"/>
      <c r="T219" s="231"/>
      <c r="U219" s="225"/>
      <c r="V219" s="225">
        <f>SUM(V220:V223)</f>
        <v>63.9</v>
      </c>
      <c r="W219" s="225"/>
      <c r="X219" s="225"/>
      <c r="AG219" t="s">
        <v>159</v>
      </c>
    </row>
    <row r="220" spans="1:60" outlineLevel="1" x14ac:dyDescent="0.2">
      <c r="A220" s="242">
        <v>157</v>
      </c>
      <c r="B220" s="243" t="s">
        <v>736</v>
      </c>
      <c r="C220" s="256" t="s">
        <v>737</v>
      </c>
      <c r="D220" s="244" t="s">
        <v>738</v>
      </c>
      <c r="E220" s="245">
        <v>150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15</v>
      </c>
      <c r="M220" s="247">
        <f>G220*(1+L220/100)</f>
        <v>0</v>
      </c>
      <c r="N220" s="247">
        <v>6.0000000000000002E-5</v>
      </c>
      <c r="O220" s="247">
        <f>ROUND(E220*N220,2)</f>
        <v>0.01</v>
      </c>
      <c r="P220" s="247">
        <v>0</v>
      </c>
      <c r="Q220" s="247">
        <f>ROUND(E220*P220,2)</f>
        <v>0</v>
      </c>
      <c r="R220" s="247" t="s">
        <v>739</v>
      </c>
      <c r="S220" s="247" t="s">
        <v>164</v>
      </c>
      <c r="T220" s="248" t="s">
        <v>164</v>
      </c>
      <c r="U220" s="223">
        <v>0.42599999999999999</v>
      </c>
      <c r="V220" s="223">
        <f>ROUND(E220*U220,2)</f>
        <v>63.9</v>
      </c>
      <c r="W220" s="223"/>
      <c r="X220" s="223" t="s">
        <v>165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166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32">
        <v>158</v>
      </c>
      <c r="B221" s="233" t="s">
        <v>740</v>
      </c>
      <c r="C221" s="252" t="s">
        <v>741</v>
      </c>
      <c r="D221" s="234" t="s">
        <v>738</v>
      </c>
      <c r="E221" s="235">
        <v>150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15</v>
      </c>
      <c r="M221" s="237">
        <f>G221*(1+L221/100)</f>
        <v>0</v>
      </c>
      <c r="N221" s="237">
        <v>1E-3</v>
      </c>
      <c r="O221" s="237">
        <f>ROUND(E221*N221,2)</f>
        <v>0.15</v>
      </c>
      <c r="P221" s="237">
        <v>0</v>
      </c>
      <c r="Q221" s="237">
        <f>ROUND(E221*P221,2)</f>
        <v>0</v>
      </c>
      <c r="R221" s="237" t="s">
        <v>193</v>
      </c>
      <c r="S221" s="237" t="s">
        <v>164</v>
      </c>
      <c r="T221" s="238" t="s">
        <v>164</v>
      </c>
      <c r="U221" s="223">
        <v>0</v>
      </c>
      <c r="V221" s="223">
        <f>ROUND(E221*U221,2)</f>
        <v>0</v>
      </c>
      <c r="W221" s="223"/>
      <c r="X221" s="223" t="s">
        <v>194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195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>
        <v>159</v>
      </c>
      <c r="B222" s="221" t="s">
        <v>742</v>
      </c>
      <c r="C222" s="262" t="s">
        <v>743</v>
      </c>
      <c r="D222" s="222" t="s">
        <v>0</v>
      </c>
      <c r="E222" s="260"/>
      <c r="F222" s="224"/>
      <c r="G222" s="223">
        <f>ROUND(E222*F222,2)</f>
        <v>0</v>
      </c>
      <c r="H222" s="224"/>
      <c r="I222" s="223">
        <f>ROUND(E222*H222,2)</f>
        <v>0</v>
      </c>
      <c r="J222" s="224"/>
      <c r="K222" s="223">
        <f>ROUND(E222*J222,2)</f>
        <v>0</v>
      </c>
      <c r="L222" s="223">
        <v>15</v>
      </c>
      <c r="M222" s="223">
        <f>G222*(1+L222/100)</f>
        <v>0</v>
      </c>
      <c r="N222" s="223">
        <v>0</v>
      </c>
      <c r="O222" s="223">
        <f>ROUND(E222*N222,2)</f>
        <v>0</v>
      </c>
      <c r="P222" s="223">
        <v>0</v>
      </c>
      <c r="Q222" s="223">
        <f>ROUND(E222*P222,2)</f>
        <v>0</v>
      </c>
      <c r="R222" s="223" t="s">
        <v>739</v>
      </c>
      <c r="S222" s="223" t="s">
        <v>164</v>
      </c>
      <c r="T222" s="223" t="s">
        <v>164</v>
      </c>
      <c r="U222" s="223">
        <v>0</v>
      </c>
      <c r="V222" s="223">
        <f>ROUND(E222*U222,2)</f>
        <v>0</v>
      </c>
      <c r="W222" s="223"/>
      <c r="X222" s="223" t="s">
        <v>282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283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63" t="s">
        <v>544</v>
      </c>
      <c r="D223" s="261"/>
      <c r="E223" s="261"/>
      <c r="F223" s="261"/>
      <c r="G223" s="261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168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x14ac:dyDescent="0.2">
      <c r="A224" s="226" t="s">
        <v>158</v>
      </c>
      <c r="B224" s="227" t="s">
        <v>117</v>
      </c>
      <c r="C224" s="251" t="s">
        <v>118</v>
      </c>
      <c r="D224" s="228"/>
      <c r="E224" s="229"/>
      <c r="F224" s="230"/>
      <c r="G224" s="230">
        <f>SUMIF(AG225:AG228,"&lt;&gt;NOR",G225:G228)</f>
        <v>0</v>
      </c>
      <c r="H224" s="230"/>
      <c r="I224" s="230">
        <f>SUM(I225:I228)</f>
        <v>0</v>
      </c>
      <c r="J224" s="230"/>
      <c r="K224" s="230">
        <f>SUM(K225:K228)</f>
        <v>0</v>
      </c>
      <c r="L224" s="230"/>
      <c r="M224" s="230">
        <f>SUM(M225:M228)</f>
        <v>0</v>
      </c>
      <c r="N224" s="230"/>
      <c r="O224" s="230">
        <f>SUM(O225:O228)</f>
        <v>0</v>
      </c>
      <c r="P224" s="230"/>
      <c r="Q224" s="230">
        <f>SUM(Q225:Q228)</f>
        <v>0</v>
      </c>
      <c r="R224" s="230"/>
      <c r="S224" s="230"/>
      <c r="T224" s="231"/>
      <c r="U224" s="225"/>
      <c r="V224" s="225">
        <f>SUM(V225:V228)</f>
        <v>0.65999999999999992</v>
      </c>
      <c r="W224" s="225"/>
      <c r="X224" s="225"/>
      <c r="AG224" t="s">
        <v>159</v>
      </c>
    </row>
    <row r="225" spans="1:60" outlineLevel="1" x14ac:dyDescent="0.2">
      <c r="A225" s="232">
        <v>160</v>
      </c>
      <c r="B225" s="233" t="s">
        <v>744</v>
      </c>
      <c r="C225" s="252" t="s">
        <v>745</v>
      </c>
      <c r="D225" s="234" t="s">
        <v>162</v>
      </c>
      <c r="E225" s="235">
        <v>14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15</v>
      </c>
      <c r="M225" s="237">
        <f>G225*(1+L225/100)</f>
        <v>0</v>
      </c>
      <c r="N225" s="237">
        <v>3.0000000000000001E-5</v>
      </c>
      <c r="O225" s="237">
        <f>ROUND(E225*N225,2)</f>
        <v>0</v>
      </c>
      <c r="P225" s="237">
        <v>0</v>
      </c>
      <c r="Q225" s="237">
        <f>ROUND(E225*P225,2)</f>
        <v>0</v>
      </c>
      <c r="R225" s="237" t="s">
        <v>746</v>
      </c>
      <c r="S225" s="237" t="s">
        <v>164</v>
      </c>
      <c r="T225" s="238" t="s">
        <v>164</v>
      </c>
      <c r="U225" s="223">
        <v>2.9000000000000001E-2</v>
      </c>
      <c r="V225" s="223">
        <f>ROUND(E225*U225,2)</f>
        <v>0.41</v>
      </c>
      <c r="W225" s="223"/>
      <c r="X225" s="223" t="s">
        <v>165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166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3" t="s">
        <v>747</v>
      </c>
      <c r="D226" s="239"/>
      <c r="E226" s="239"/>
      <c r="F226" s="239"/>
      <c r="G226" s="239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168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2">
        <v>161</v>
      </c>
      <c r="B227" s="233" t="s">
        <v>748</v>
      </c>
      <c r="C227" s="252" t="s">
        <v>749</v>
      </c>
      <c r="D227" s="234" t="s">
        <v>162</v>
      </c>
      <c r="E227" s="235">
        <v>12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15</v>
      </c>
      <c r="M227" s="237">
        <f>G227*(1+L227/100)</f>
        <v>0</v>
      </c>
      <c r="N227" s="237">
        <v>4.0000000000000003E-5</v>
      </c>
      <c r="O227" s="237">
        <f>ROUND(E227*N227,2)</f>
        <v>0</v>
      </c>
      <c r="P227" s="237">
        <v>0</v>
      </c>
      <c r="Q227" s="237">
        <f>ROUND(E227*P227,2)</f>
        <v>0</v>
      </c>
      <c r="R227" s="237" t="s">
        <v>746</v>
      </c>
      <c r="S227" s="237" t="s">
        <v>164</v>
      </c>
      <c r="T227" s="238" t="s">
        <v>164</v>
      </c>
      <c r="U227" s="223">
        <v>2.1000000000000001E-2</v>
      </c>
      <c r="V227" s="223">
        <f>ROUND(E227*U227,2)</f>
        <v>0.25</v>
      </c>
      <c r="W227" s="223"/>
      <c r="X227" s="223" t="s">
        <v>165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166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53" t="s">
        <v>747</v>
      </c>
      <c r="D228" s="239"/>
      <c r="E228" s="239"/>
      <c r="F228" s="239"/>
      <c r="G228" s="239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168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6" t="s">
        <v>158</v>
      </c>
      <c r="B229" s="227" t="s">
        <v>130</v>
      </c>
      <c r="C229" s="251" t="s">
        <v>27</v>
      </c>
      <c r="D229" s="228"/>
      <c r="E229" s="229"/>
      <c r="F229" s="230"/>
      <c r="G229" s="230">
        <f>SUMIF(AG230:AG233,"&lt;&gt;NOR",G230:G233)</f>
        <v>0</v>
      </c>
      <c r="H229" s="230"/>
      <c r="I229" s="230">
        <f>SUM(I230:I233)</f>
        <v>0</v>
      </c>
      <c r="J229" s="230"/>
      <c r="K229" s="230">
        <f>SUM(K230:K233)</f>
        <v>0</v>
      </c>
      <c r="L229" s="230"/>
      <c r="M229" s="230">
        <f>SUM(M230:M233)</f>
        <v>0</v>
      </c>
      <c r="N229" s="230"/>
      <c r="O229" s="230">
        <f>SUM(O230:O233)</f>
        <v>0</v>
      </c>
      <c r="P229" s="230"/>
      <c r="Q229" s="230">
        <f>SUM(Q230:Q233)</f>
        <v>0</v>
      </c>
      <c r="R229" s="230"/>
      <c r="S229" s="230"/>
      <c r="T229" s="231"/>
      <c r="U229" s="225"/>
      <c r="V229" s="225">
        <f>SUM(V230:V233)</f>
        <v>0</v>
      </c>
      <c r="W229" s="225"/>
      <c r="X229" s="225"/>
      <c r="AG229" t="s">
        <v>159</v>
      </c>
    </row>
    <row r="230" spans="1:60" outlineLevel="1" x14ac:dyDescent="0.2">
      <c r="A230" s="232">
        <v>162</v>
      </c>
      <c r="B230" s="233" t="s">
        <v>328</v>
      </c>
      <c r="C230" s="252" t="s">
        <v>329</v>
      </c>
      <c r="D230" s="234" t="s">
        <v>503</v>
      </c>
      <c r="E230" s="235">
        <v>60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15</v>
      </c>
      <c r="M230" s="237">
        <f>G230*(1+L230/100)</f>
        <v>0</v>
      </c>
      <c r="N230" s="237">
        <v>0</v>
      </c>
      <c r="O230" s="237">
        <f>ROUND(E230*N230,2)</f>
        <v>0</v>
      </c>
      <c r="P230" s="237">
        <v>0</v>
      </c>
      <c r="Q230" s="237">
        <f>ROUND(E230*P230,2)</f>
        <v>0</v>
      </c>
      <c r="R230" s="237"/>
      <c r="S230" s="237" t="s">
        <v>164</v>
      </c>
      <c r="T230" s="238" t="s">
        <v>199</v>
      </c>
      <c r="U230" s="223">
        <v>0</v>
      </c>
      <c r="V230" s="223">
        <f>ROUND(E230*U230,2)</f>
        <v>0</v>
      </c>
      <c r="W230" s="223"/>
      <c r="X230" s="223" t="s">
        <v>64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331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5" t="s">
        <v>750</v>
      </c>
      <c r="D231" s="241"/>
      <c r="E231" s="241"/>
      <c r="F231" s="241"/>
      <c r="G231" s="241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170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32">
        <v>163</v>
      </c>
      <c r="B232" s="233" t="s">
        <v>332</v>
      </c>
      <c r="C232" s="252" t="s">
        <v>333</v>
      </c>
      <c r="D232" s="234" t="s">
        <v>326</v>
      </c>
      <c r="E232" s="235">
        <v>1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15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/>
      <c r="S232" s="237" t="s">
        <v>164</v>
      </c>
      <c r="T232" s="238" t="s">
        <v>199</v>
      </c>
      <c r="U232" s="223">
        <v>0</v>
      </c>
      <c r="V232" s="223">
        <f>ROUND(E232*U232,2)</f>
        <v>0</v>
      </c>
      <c r="W232" s="223"/>
      <c r="X232" s="223" t="s">
        <v>64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331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33.75" outlineLevel="1" x14ac:dyDescent="0.2">
      <c r="A233" s="220"/>
      <c r="B233" s="221"/>
      <c r="C233" s="255" t="s">
        <v>334</v>
      </c>
      <c r="D233" s="241"/>
      <c r="E233" s="241"/>
      <c r="F233" s="241"/>
      <c r="G233" s="241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170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49" t="str">
        <f>C233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3" s="213"/>
      <c r="BC233" s="213"/>
      <c r="BD233" s="213"/>
      <c r="BE233" s="213"/>
      <c r="BF233" s="213"/>
      <c r="BG233" s="213"/>
      <c r="BH233" s="213"/>
    </row>
    <row r="234" spans="1:60" x14ac:dyDescent="0.2">
      <c r="A234" s="3"/>
      <c r="B234" s="4"/>
      <c r="C234" s="257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v>15</v>
      </c>
      <c r="AF234">
        <v>21</v>
      </c>
      <c r="AG234" t="s">
        <v>145</v>
      </c>
    </row>
    <row r="235" spans="1:60" x14ac:dyDescent="0.2">
      <c r="A235" s="216"/>
      <c r="B235" s="217" t="s">
        <v>29</v>
      </c>
      <c r="C235" s="258"/>
      <c r="D235" s="218"/>
      <c r="E235" s="219"/>
      <c r="F235" s="219"/>
      <c r="G235" s="250">
        <f>G8+G33+G68+G77+G95+G102+G158+G200+G219+G224+G229</f>
        <v>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AE235">
        <f>SUMIF(L7:L233,AE234,G7:G233)</f>
        <v>0</v>
      </c>
      <c r="AF235">
        <f>SUMIF(L7:L233,AF234,G7:G233)</f>
        <v>0</v>
      </c>
      <c r="AG235" t="s">
        <v>335</v>
      </c>
    </row>
    <row r="236" spans="1:60" x14ac:dyDescent="0.2">
      <c r="C236" s="259"/>
      <c r="D236" s="10"/>
      <c r="AG236" t="s">
        <v>336</v>
      </c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QxMaIDOeKCCnPJMwZPwg7BOWN0hl9NlXRHtTe5FISuC+CUUCaHKdTF4M7SqK9BC1nSqbfn71Ur/sxsQx4Jj4w==" saltValue="dNAI23gys9iXWevMDTdj1A==" spinCount="100000" sheet="1"/>
  <mergeCells count="56">
    <mergeCell ref="C231:G231"/>
    <mergeCell ref="C233:G233"/>
    <mergeCell ref="C190:G190"/>
    <mergeCell ref="C192:G192"/>
    <mergeCell ref="C196:G196"/>
    <mergeCell ref="C223:G223"/>
    <mergeCell ref="C226:G226"/>
    <mergeCell ref="C228:G228"/>
    <mergeCell ref="C137:G137"/>
    <mergeCell ref="C138:G138"/>
    <mergeCell ref="C141:G141"/>
    <mergeCell ref="C143:G143"/>
    <mergeCell ref="C145:G145"/>
    <mergeCell ref="C147:G147"/>
    <mergeCell ref="C123:G123"/>
    <mergeCell ref="C125:G125"/>
    <mergeCell ref="C127:G127"/>
    <mergeCell ref="C129:G129"/>
    <mergeCell ref="C134:G134"/>
    <mergeCell ref="C135:G135"/>
    <mergeCell ref="C114:G114"/>
    <mergeCell ref="C116:G116"/>
    <mergeCell ref="C117:G117"/>
    <mergeCell ref="C119:G119"/>
    <mergeCell ref="C120:G120"/>
    <mergeCell ref="C122:G122"/>
    <mergeCell ref="C105:G105"/>
    <mergeCell ref="C107:G107"/>
    <mergeCell ref="C108:G108"/>
    <mergeCell ref="C110:G110"/>
    <mergeCell ref="C111:G111"/>
    <mergeCell ref="C113:G113"/>
    <mergeCell ref="C63:G63"/>
    <mergeCell ref="C65:G65"/>
    <mergeCell ref="C67:G67"/>
    <mergeCell ref="C79:G79"/>
    <mergeCell ref="C94:G94"/>
    <mergeCell ref="C104:G104"/>
    <mergeCell ref="C48:G48"/>
    <mergeCell ref="C50:G50"/>
    <mergeCell ref="C51:G51"/>
    <mergeCell ref="C55:G55"/>
    <mergeCell ref="C59:G59"/>
    <mergeCell ref="C62:G62"/>
    <mergeCell ref="C35:G35"/>
    <mergeCell ref="C37:G37"/>
    <mergeCell ref="C39:G39"/>
    <mergeCell ref="C43:G43"/>
    <mergeCell ref="C45:G45"/>
    <mergeCell ref="C47:G47"/>
    <mergeCell ref="A1:G1"/>
    <mergeCell ref="C2:G2"/>
    <mergeCell ref="C3:G3"/>
    <mergeCell ref="C4:G4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355D-862A-4D6B-8ECF-DE9D99BC0DC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132</v>
      </c>
      <c r="B1" s="198"/>
      <c r="C1" s="198"/>
      <c r="D1" s="198"/>
      <c r="E1" s="198"/>
      <c r="F1" s="198"/>
      <c r="G1" s="198"/>
      <c r="AG1" t="s">
        <v>133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134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134</v>
      </c>
      <c r="AG3" t="s">
        <v>135</v>
      </c>
    </row>
    <row r="4" spans="1:60" ht="24.95" customHeight="1" x14ac:dyDescent="0.2">
      <c r="A4" s="203" t="s">
        <v>9</v>
      </c>
      <c r="B4" s="204" t="s">
        <v>55</v>
      </c>
      <c r="C4" s="205" t="s">
        <v>56</v>
      </c>
      <c r="D4" s="206"/>
      <c r="E4" s="206"/>
      <c r="F4" s="206"/>
      <c r="G4" s="207"/>
      <c r="AG4" t="s">
        <v>136</v>
      </c>
    </row>
    <row r="5" spans="1:60" x14ac:dyDescent="0.2">
      <c r="D5" s="10"/>
    </row>
    <row r="6" spans="1:60" ht="38.25" x14ac:dyDescent="0.2">
      <c r="A6" s="209" t="s">
        <v>137</v>
      </c>
      <c r="B6" s="211" t="s">
        <v>138</v>
      </c>
      <c r="C6" s="211" t="s">
        <v>139</v>
      </c>
      <c r="D6" s="210" t="s">
        <v>140</v>
      </c>
      <c r="E6" s="209" t="s">
        <v>141</v>
      </c>
      <c r="F6" s="208" t="s">
        <v>142</v>
      </c>
      <c r="G6" s="209" t="s">
        <v>29</v>
      </c>
      <c r="H6" s="212" t="s">
        <v>30</v>
      </c>
      <c r="I6" s="212" t="s">
        <v>143</v>
      </c>
      <c r="J6" s="212" t="s">
        <v>31</v>
      </c>
      <c r="K6" s="212" t="s">
        <v>144</v>
      </c>
      <c r="L6" s="212" t="s">
        <v>145</v>
      </c>
      <c r="M6" s="212" t="s">
        <v>146</v>
      </c>
      <c r="N6" s="212" t="s">
        <v>147</v>
      </c>
      <c r="O6" s="212" t="s">
        <v>148</v>
      </c>
      <c r="P6" s="212" t="s">
        <v>149</v>
      </c>
      <c r="Q6" s="212" t="s">
        <v>150</v>
      </c>
      <c r="R6" s="212" t="s">
        <v>151</v>
      </c>
      <c r="S6" s="212" t="s">
        <v>152</v>
      </c>
      <c r="T6" s="212" t="s">
        <v>153</v>
      </c>
      <c r="U6" s="212" t="s">
        <v>154</v>
      </c>
      <c r="V6" s="212" t="s">
        <v>155</v>
      </c>
      <c r="W6" s="212" t="s">
        <v>156</v>
      </c>
      <c r="X6" s="212" t="s">
        <v>157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158</v>
      </c>
      <c r="B8" s="227" t="s">
        <v>73</v>
      </c>
      <c r="C8" s="251" t="s">
        <v>74</v>
      </c>
      <c r="D8" s="228"/>
      <c r="E8" s="229"/>
      <c r="F8" s="230"/>
      <c r="G8" s="230">
        <f>SUMIF(AG9:AG25,"&lt;&gt;NOR",G9:G25)</f>
        <v>0</v>
      </c>
      <c r="H8" s="230"/>
      <c r="I8" s="230">
        <f>SUM(I9:I25)</f>
        <v>0</v>
      </c>
      <c r="J8" s="230"/>
      <c r="K8" s="230">
        <f>SUM(K9:K25)</f>
        <v>0</v>
      </c>
      <c r="L8" s="230"/>
      <c r="M8" s="230">
        <f>SUM(M9:M25)</f>
        <v>0</v>
      </c>
      <c r="N8" s="230"/>
      <c r="O8" s="230">
        <f>SUM(O9:O25)</f>
        <v>0</v>
      </c>
      <c r="P8" s="230"/>
      <c r="Q8" s="230">
        <f>SUM(Q9:Q25)</f>
        <v>7.15</v>
      </c>
      <c r="R8" s="230"/>
      <c r="S8" s="230"/>
      <c r="T8" s="231"/>
      <c r="U8" s="225"/>
      <c r="V8" s="225">
        <f>SUM(V9:V25)</f>
        <v>350.33000000000004</v>
      </c>
      <c r="W8" s="225"/>
      <c r="X8" s="225"/>
      <c r="AG8" t="s">
        <v>159</v>
      </c>
    </row>
    <row r="9" spans="1:60" outlineLevel="1" x14ac:dyDescent="0.2">
      <c r="A9" s="232">
        <v>1</v>
      </c>
      <c r="B9" s="233" t="s">
        <v>751</v>
      </c>
      <c r="C9" s="252" t="s">
        <v>752</v>
      </c>
      <c r="D9" s="234" t="s">
        <v>162</v>
      </c>
      <c r="E9" s="235">
        <v>175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15</v>
      </c>
      <c r="M9" s="237">
        <f>G9*(1+L9/100)</f>
        <v>0</v>
      </c>
      <c r="N9" s="237">
        <v>0</v>
      </c>
      <c r="O9" s="237">
        <f>ROUND(E9*N9,2)</f>
        <v>0</v>
      </c>
      <c r="P9" s="237">
        <v>1.4919999999999999E-2</v>
      </c>
      <c r="Q9" s="237">
        <f>ROUND(E9*P9,2)</f>
        <v>2.61</v>
      </c>
      <c r="R9" s="237" t="s">
        <v>262</v>
      </c>
      <c r="S9" s="237" t="s">
        <v>164</v>
      </c>
      <c r="T9" s="238" t="s">
        <v>164</v>
      </c>
      <c r="U9" s="223">
        <v>0.41299999999999998</v>
      </c>
      <c r="V9" s="223">
        <f>ROUND(E9*U9,2)</f>
        <v>72.28</v>
      </c>
      <c r="W9" s="223"/>
      <c r="X9" s="223" t="s">
        <v>165</v>
      </c>
      <c r="Y9" s="213"/>
      <c r="Z9" s="213"/>
      <c r="AA9" s="213"/>
      <c r="AB9" s="213"/>
      <c r="AC9" s="213"/>
      <c r="AD9" s="213"/>
      <c r="AE9" s="213"/>
      <c r="AF9" s="213"/>
      <c r="AG9" s="213" t="s">
        <v>166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3" t="s">
        <v>753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168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2">
        <v>2</v>
      </c>
      <c r="B11" s="233" t="s">
        <v>754</v>
      </c>
      <c r="C11" s="252" t="s">
        <v>755</v>
      </c>
      <c r="D11" s="234" t="s">
        <v>162</v>
      </c>
      <c r="E11" s="235">
        <v>15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15</v>
      </c>
      <c r="M11" s="237">
        <f>G11*(1+L11/100)</f>
        <v>0</v>
      </c>
      <c r="N11" s="237">
        <v>0</v>
      </c>
      <c r="O11" s="237">
        <f>ROUND(E11*N11,2)</f>
        <v>0</v>
      </c>
      <c r="P11" s="237">
        <v>3.065E-2</v>
      </c>
      <c r="Q11" s="237">
        <f>ROUND(E11*P11,2)</f>
        <v>0.46</v>
      </c>
      <c r="R11" s="237" t="s">
        <v>262</v>
      </c>
      <c r="S11" s="237" t="s">
        <v>164</v>
      </c>
      <c r="T11" s="238" t="s">
        <v>164</v>
      </c>
      <c r="U11" s="223">
        <v>0.57599999999999996</v>
      </c>
      <c r="V11" s="223">
        <f>ROUND(E11*U11,2)</f>
        <v>8.64</v>
      </c>
      <c r="W11" s="223"/>
      <c r="X11" s="223" t="s">
        <v>165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166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3" t="s">
        <v>753</v>
      </c>
      <c r="D12" s="239"/>
      <c r="E12" s="239"/>
      <c r="F12" s="239"/>
      <c r="G12" s="239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2">
        <v>3</v>
      </c>
      <c r="B13" s="233" t="s">
        <v>756</v>
      </c>
      <c r="C13" s="252" t="s">
        <v>757</v>
      </c>
      <c r="D13" s="234" t="s">
        <v>173</v>
      </c>
      <c r="E13" s="235">
        <v>3.0707499999999999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15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262</v>
      </c>
      <c r="S13" s="237" t="s">
        <v>164</v>
      </c>
      <c r="T13" s="238" t="s">
        <v>164</v>
      </c>
      <c r="U13" s="223">
        <v>5.734</v>
      </c>
      <c r="V13" s="223">
        <f>ROUND(E13*U13,2)</f>
        <v>17.61</v>
      </c>
      <c r="W13" s="223"/>
      <c r="X13" s="223" t="s">
        <v>165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166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3" t="s">
        <v>758</v>
      </c>
      <c r="D14" s="239"/>
      <c r="E14" s="239"/>
      <c r="F14" s="239"/>
      <c r="G14" s="239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4</v>
      </c>
      <c r="B15" s="243" t="s">
        <v>759</v>
      </c>
      <c r="C15" s="256" t="s">
        <v>760</v>
      </c>
      <c r="D15" s="244" t="s">
        <v>162</v>
      </c>
      <c r="E15" s="245">
        <v>333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7">
        <v>0</v>
      </c>
      <c r="O15" s="247">
        <f>ROUND(E15*N15,2)</f>
        <v>0</v>
      </c>
      <c r="P15" s="247">
        <v>2.1299999999999999E-3</v>
      </c>
      <c r="Q15" s="247">
        <f>ROUND(E15*P15,2)</f>
        <v>0.71</v>
      </c>
      <c r="R15" s="247" t="s">
        <v>262</v>
      </c>
      <c r="S15" s="247" t="s">
        <v>164</v>
      </c>
      <c r="T15" s="248" t="s">
        <v>164</v>
      </c>
      <c r="U15" s="223">
        <v>0.17299999999999999</v>
      </c>
      <c r="V15" s="223">
        <f>ROUND(E15*U15,2)</f>
        <v>57.61</v>
      </c>
      <c r="W15" s="223"/>
      <c r="X15" s="223" t="s">
        <v>165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166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2">
        <v>5</v>
      </c>
      <c r="B16" s="243" t="s">
        <v>761</v>
      </c>
      <c r="C16" s="256" t="s">
        <v>762</v>
      </c>
      <c r="D16" s="244" t="s">
        <v>162</v>
      </c>
      <c r="E16" s="245">
        <v>203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7">
        <v>0</v>
      </c>
      <c r="O16" s="247">
        <f>ROUND(E16*N16,2)</f>
        <v>0</v>
      </c>
      <c r="P16" s="247">
        <v>4.9699999999999996E-3</v>
      </c>
      <c r="Q16" s="247">
        <f>ROUND(E16*P16,2)</f>
        <v>1.01</v>
      </c>
      <c r="R16" s="247" t="s">
        <v>262</v>
      </c>
      <c r="S16" s="247" t="s">
        <v>164</v>
      </c>
      <c r="T16" s="248" t="s">
        <v>164</v>
      </c>
      <c r="U16" s="223">
        <v>0.20399999999999999</v>
      </c>
      <c r="V16" s="223">
        <f>ROUND(E16*U16,2)</f>
        <v>41.41</v>
      </c>
      <c r="W16" s="223"/>
      <c r="X16" s="223" t="s">
        <v>165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166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2">
        <v>6</v>
      </c>
      <c r="B17" s="243" t="s">
        <v>763</v>
      </c>
      <c r="C17" s="256" t="s">
        <v>764</v>
      </c>
      <c r="D17" s="244" t="s">
        <v>162</v>
      </c>
      <c r="E17" s="245">
        <v>215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7">
        <v>0</v>
      </c>
      <c r="O17" s="247">
        <f>ROUND(E17*N17,2)</f>
        <v>0</v>
      </c>
      <c r="P17" s="247">
        <v>6.7000000000000002E-3</v>
      </c>
      <c r="Q17" s="247">
        <f>ROUND(E17*P17,2)</f>
        <v>1.44</v>
      </c>
      <c r="R17" s="247" t="s">
        <v>262</v>
      </c>
      <c r="S17" s="247" t="s">
        <v>164</v>
      </c>
      <c r="T17" s="248" t="s">
        <v>164</v>
      </c>
      <c r="U17" s="223">
        <v>0.23899999999999999</v>
      </c>
      <c r="V17" s="223">
        <f>ROUND(E17*U17,2)</f>
        <v>51.39</v>
      </c>
      <c r="W17" s="223"/>
      <c r="X17" s="223" t="s">
        <v>165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166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7</v>
      </c>
      <c r="B18" s="243" t="s">
        <v>765</v>
      </c>
      <c r="C18" s="256" t="s">
        <v>766</v>
      </c>
      <c r="D18" s="244" t="s">
        <v>162</v>
      </c>
      <c r="E18" s="245">
        <v>56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15</v>
      </c>
      <c r="M18" s="247">
        <f>G18*(1+L18/100)</f>
        <v>0</v>
      </c>
      <c r="N18" s="247">
        <v>0</v>
      </c>
      <c r="O18" s="247">
        <f>ROUND(E18*N18,2)</f>
        <v>0</v>
      </c>
      <c r="P18" s="247">
        <v>1.102E-2</v>
      </c>
      <c r="Q18" s="247">
        <f>ROUND(E18*P18,2)</f>
        <v>0.62</v>
      </c>
      <c r="R18" s="247" t="s">
        <v>262</v>
      </c>
      <c r="S18" s="247" t="s">
        <v>164</v>
      </c>
      <c r="T18" s="248" t="s">
        <v>164</v>
      </c>
      <c r="U18" s="223">
        <v>0.29699999999999999</v>
      </c>
      <c r="V18" s="223">
        <f>ROUND(E18*U18,2)</f>
        <v>16.63</v>
      </c>
      <c r="W18" s="223"/>
      <c r="X18" s="223" t="s">
        <v>165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166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2">
        <v>8</v>
      </c>
      <c r="B19" s="243" t="s">
        <v>767</v>
      </c>
      <c r="C19" s="256" t="s">
        <v>768</v>
      </c>
      <c r="D19" s="244" t="s">
        <v>162</v>
      </c>
      <c r="E19" s="245">
        <v>807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7">
        <v>0</v>
      </c>
      <c r="O19" s="247">
        <f>ROUND(E19*N19,2)</f>
        <v>0</v>
      </c>
      <c r="P19" s="247">
        <v>2.3000000000000001E-4</v>
      </c>
      <c r="Q19" s="247">
        <f>ROUND(E19*P19,2)</f>
        <v>0.19</v>
      </c>
      <c r="R19" s="247" t="s">
        <v>262</v>
      </c>
      <c r="S19" s="247" t="s">
        <v>164</v>
      </c>
      <c r="T19" s="248" t="s">
        <v>164</v>
      </c>
      <c r="U19" s="223">
        <v>7.1999999999999995E-2</v>
      </c>
      <c r="V19" s="223">
        <f>ROUND(E19*U19,2)</f>
        <v>58.1</v>
      </c>
      <c r="W19" s="223"/>
      <c r="X19" s="223" t="s">
        <v>165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166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2">
        <v>9</v>
      </c>
      <c r="B20" s="243" t="s">
        <v>769</v>
      </c>
      <c r="C20" s="256" t="s">
        <v>770</v>
      </c>
      <c r="D20" s="244" t="s">
        <v>184</v>
      </c>
      <c r="E20" s="245">
        <v>20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7">
        <v>0</v>
      </c>
      <c r="O20" s="247">
        <f>ROUND(E20*N20,2)</f>
        <v>0</v>
      </c>
      <c r="P20" s="247">
        <v>5.2999999999999998E-4</v>
      </c>
      <c r="Q20" s="247">
        <f>ROUND(E20*P20,2)</f>
        <v>0.01</v>
      </c>
      <c r="R20" s="247" t="s">
        <v>262</v>
      </c>
      <c r="S20" s="247" t="s">
        <v>164</v>
      </c>
      <c r="T20" s="248" t="s">
        <v>164</v>
      </c>
      <c r="U20" s="223">
        <v>6.2E-2</v>
      </c>
      <c r="V20" s="223">
        <f>ROUND(E20*U20,2)</f>
        <v>1.24</v>
      </c>
      <c r="W20" s="223"/>
      <c r="X20" s="223" t="s">
        <v>165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166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2">
        <v>10</v>
      </c>
      <c r="B21" s="243" t="s">
        <v>771</v>
      </c>
      <c r="C21" s="256" t="s">
        <v>772</v>
      </c>
      <c r="D21" s="244" t="s">
        <v>184</v>
      </c>
      <c r="E21" s="245">
        <v>8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7">
        <v>0</v>
      </c>
      <c r="O21" s="247">
        <f>ROUND(E21*N21,2)</f>
        <v>0</v>
      </c>
      <c r="P21" s="247">
        <v>1.4599999999999999E-3</v>
      </c>
      <c r="Q21" s="247">
        <f>ROUND(E21*P21,2)</f>
        <v>0.01</v>
      </c>
      <c r="R21" s="247" t="s">
        <v>262</v>
      </c>
      <c r="S21" s="247" t="s">
        <v>164</v>
      </c>
      <c r="T21" s="248" t="s">
        <v>164</v>
      </c>
      <c r="U21" s="223">
        <v>0.10299999999999999</v>
      </c>
      <c r="V21" s="223">
        <f>ROUND(E21*U21,2)</f>
        <v>0.82</v>
      </c>
      <c r="W21" s="223"/>
      <c r="X21" s="223" t="s">
        <v>165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166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2">
        <v>11</v>
      </c>
      <c r="B22" s="243" t="s">
        <v>773</v>
      </c>
      <c r="C22" s="256" t="s">
        <v>774</v>
      </c>
      <c r="D22" s="244" t="s">
        <v>184</v>
      </c>
      <c r="E22" s="245">
        <v>8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7">
        <v>0</v>
      </c>
      <c r="O22" s="247">
        <f>ROUND(E22*N22,2)</f>
        <v>0</v>
      </c>
      <c r="P22" s="247">
        <v>1.1180000000000001E-2</v>
      </c>
      <c r="Q22" s="247">
        <f>ROUND(E22*P22,2)</f>
        <v>0.09</v>
      </c>
      <c r="R22" s="247" t="s">
        <v>262</v>
      </c>
      <c r="S22" s="247" t="s">
        <v>164</v>
      </c>
      <c r="T22" s="248" t="s">
        <v>164</v>
      </c>
      <c r="U22" s="223">
        <v>0.155</v>
      </c>
      <c r="V22" s="223">
        <f>ROUND(E22*U22,2)</f>
        <v>1.24</v>
      </c>
      <c r="W22" s="223"/>
      <c r="X22" s="223" t="s">
        <v>165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2">
        <v>12</v>
      </c>
      <c r="B23" s="233" t="s">
        <v>775</v>
      </c>
      <c r="C23" s="252" t="s">
        <v>776</v>
      </c>
      <c r="D23" s="234" t="s">
        <v>173</v>
      </c>
      <c r="E23" s="235">
        <v>4.07315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15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 t="s">
        <v>262</v>
      </c>
      <c r="S23" s="237" t="s">
        <v>164</v>
      </c>
      <c r="T23" s="238" t="s">
        <v>164</v>
      </c>
      <c r="U23" s="223">
        <v>5.734</v>
      </c>
      <c r="V23" s="223">
        <f>ROUND(E23*U23,2)</f>
        <v>23.36</v>
      </c>
      <c r="W23" s="223"/>
      <c r="X23" s="223" t="s">
        <v>165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166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3" t="s">
        <v>777</v>
      </c>
      <c r="D24" s="239"/>
      <c r="E24" s="239"/>
      <c r="F24" s="239"/>
      <c r="G24" s="239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13</v>
      </c>
      <c r="B25" s="243" t="s">
        <v>475</v>
      </c>
      <c r="C25" s="256" t="s">
        <v>476</v>
      </c>
      <c r="D25" s="244" t="s">
        <v>173</v>
      </c>
      <c r="E25" s="245">
        <v>7.1439000000000004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198</v>
      </c>
      <c r="T25" s="248" t="s">
        <v>199</v>
      </c>
      <c r="U25" s="223">
        <v>0</v>
      </c>
      <c r="V25" s="223">
        <f>ROUND(E25*U25,2)</f>
        <v>0</v>
      </c>
      <c r="W25" s="223"/>
      <c r="X25" s="223" t="s">
        <v>303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304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158</v>
      </c>
      <c r="B26" s="227" t="s">
        <v>95</v>
      </c>
      <c r="C26" s="251" t="s">
        <v>96</v>
      </c>
      <c r="D26" s="228"/>
      <c r="E26" s="229"/>
      <c r="F26" s="230"/>
      <c r="G26" s="230">
        <f>SUMIF(AG27:AG52,"&lt;&gt;NOR",G27:G52)</f>
        <v>0</v>
      </c>
      <c r="H26" s="230"/>
      <c r="I26" s="230">
        <f>SUM(I27:I52)</f>
        <v>0</v>
      </c>
      <c r="J26" s="230"/>
      <c r="K26" s="230">
        <f>SUM(K27:K52)</f>
        <v>0</v>
      </c>
      <c r="L26" s="230"/>
      <c r="M26" s="230">
        <f>SUM(M27:M52)</f>
        <v>0</v>
      </c>
      <c r="N26" s="230"/>
      <c r="O26" s="230">
        <f>SUM(O27:O52)</f>
        <v>0.29000000000000004</v>
      </c>
      <c r="P26" s="230"/>
      <c r="Q26" s="230">
        <f>SUM(Q27:Q52)</f>
        <v>0</v>
      </c>
      <c r="R26" s="230"/>
      <c r="S26" s="230"/>
      <c r="T26" s="231"/>
      <c r="U26" s="225"/>
      <c r="V26" s="225">
        <f>SUM(V27:V52)</f>
        <v>120.48000000000002</v>
      </c>
      <c r="W26" s="225"/>
      <c r="X26" s="225"/>
      <c r="AG26" t="s">
        <v>159</v>
      </c>
    </row>
    <row r="27" spans="1:60" ht="22.5" outlineLevel="1" x14ac:dyDescent="0.2">
      <c r="A27" s="232">
        <v>14</v>
      </c>
      <c r="B27" s="233" t="s">
        <v>778</v>
      </c>
      <c r="C27" s="252" t="s">
        <v>779</v>
      </c>
      <c r="D27" s="234" t="s">
        <v>162</v>
      </c>
      <c r="E27" s="235">
        <v>65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15</v>
      </c>
      <c r="M27" s="237">
        <f>G27*(1+L27/100)</f>
        <v>0</v>
      </c>
      <c r="N27" s="237">
        <v>4.0000000000000003E-5</v>
      </c>
      <c r="O27" s="237">
        <f>ROUND(E27*N27,2)</f>
        <v>0</v>
      </c>
      <c r="P27" s="237">
        <v>0</v>
      </c>
      <c r="Q27" s="237">
        <f>ROUND(E27*P27,2)</f>
        <v>0</v>
      </c>
      <c r="R27" s="237" t="s">
        <v>262</v>
      </c>
      <c r="S27" s="237" t="s">
        <v>164</v>
      </c>
      <c r="T27" s="238" t="s">
        <v>164</v>
      </c>
      <c r="U27" s="223">
        <v>0.129</v>
      </c>
      <c r="V27" s="223">
        <f>ROUND(E27*U27,2)</f>
        <v>8.39</v>
      </c>
      <c r="W27" s="223"/>
      <c r="X27" s="223" t="s">
        <v>165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166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5" t="s">
        <v>780</v>
      </c>
      <c r="D28" s="241"/>
      <c r="E28" s="241"/>
      <c r="F28" s="241"/>
      <c r="G28" s="241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170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32">
        <v>15</v>
      </c>
      <c r="B29" s="233" t="s">
        <v>781</v>
      </c>
      <c r="C29" s="252" t="s">
        <v>782</v>
      </c>
      <c r="D29" s="234" t="s">
        <v>162</v>
      </c>
      <c r="E29" s="235">
        <v>10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15</v>
      </c>
      <c r="M29" s="237">
        <f>G29*(1+L29/100)</f>
        <v>0</v>
      </c>
      <c r="N29" s="237">
        <v>8.0000000000000007E-5</v>
      </c>
      <c r="O29" s="237">
        <f>ROUND(E29*N29,2)</f>
        <v>0</v>
      </c>
      <c r="P29" s="237">
        <v>0</v>
      </c>
      <c r="Q29" s="237">
        <f>ROUND(E29*P29,2)</f>
        <v>0</v>
      </c>
      <c r="R29" s="237" t="s">
        <v>262</v>
      </c>
      <c r="S29" s="237" t="s">
        <v>164</v>
      </c>
      <c r="T29" s="238" t="s">
        <v>164</v>
      </c>
      <c r="U29" s="223">
        <v>0.129</v>
      </c>
      <c r="V29" s="223">
        <f>ROUND(E29*U29,2)</f>
        <v>1.29</v>
      </c>
      <c r="W29" s="223"/>
      <c r="X29" s="223" t="s">
        <v>165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166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5" t="s">
        <v>780</v>
      </c>
      <c r="D30" s="241"/>
      <c r="E30" s="241"/>
      <c r="F30" s="241"/>
      <c r="G30" s="241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170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32">
        <v>16</v>
      </c>
      <c r="B31" s="233" t="s">
        <v>783</v>
      </c>
      <c r="C31" s="252" t="s">
        <v>784</v>
      </c>
      <c r="D31" s="234" t="s">
        <v>162</v>
      </c>
      <c r="E31" s="235">
        <v>30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15</v>
      </c>
      <c r="M31" s="237">
        <f>G31*(1+L31/100)</f>
        <v>0</v>
      </c>
      <c r="N31" s="237">
        <v>6.0000000000000002E-5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262</v>
      </c>
      <c r="S31" s="237" t="s">
        <v>164</v>
      </c>
      <c r="T31" s="238" t="s">
        <v>164</v>
      </c>
      <c r="U31" s="223">
        <v>0.14199999999999999</v>
      </c>
      <c r="V31" s="223">
        <f>ROUND(E31*U31,2)</f>
        <v>4.26</v>
      </c>
      <c r="W31" s="223"/>
      <c r="X31" s="223" t="s">
        <v>165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5" t="s">
        <v>780</v>
      </c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170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2.5" outlineLevel="1" x14ac:dyDescent="0.2">
      <c r="A33" s="232">
        <v>17</v>
      </c>
      <c r="B33" s="233" t="s">
        <v>785</v>
      </c>
      <c r="C33" s="252" t="s">
        <v>786</v>
      </c>
      <c r="D33" s="234" t="s">
        <v>162</v>
      </c>
      <c r="E33" s="235">
        <v>57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15</v>
      </c>
      <c r="M33" s="237">
        <f>G33*(1+L33/100)</f>
        <v>0</v>
      </c>
      <c r="N33" s="237">
        <v>1.2999999999999999E-4</v>
      </c>
      <c r="O33" s="237">
        <f>ROUND(E33*N33,2)</f>
        <v>0.01</v>
      </c>
      <c r="P33" s="237">
        <v>0</v>
      </c>
      <c r="Q33" s="237">
        <f>ROUND(E33*P33,2)</f>
        <v>0</v>
      </c>
      <c r="R33" s="237" t="s">
        <v>262</v>
      </c>
      <c r="S33" s="237" t="s">
        <v>164</v>
      </c>
      <c r="T33" s="238" t="s">
        <v>164</v>
      </c>
      <c r="U33" s="223">
        <v>0.17</v>
      </c>
      <c r="V33" s="223">
        <f>ROUND(E33*U33,2)</f>
        <v>9.69</v>
      </c>
      <c r="W33" s="223"/>
      <c r="X33" s="223" t="s">
        <v>165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166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5" t="s">
        <v>780</v>
      </c>
      <c r="D34" s="241"/>
      <c r="E34" s="241"/>
      <c r="F34" s="241"/>
      <c r="G34" s="241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170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2">
        <v>18</v>
      </c>
      <c r="B35" s="233" t="s">
        <v>787</v>
      </c>
      <c r="C35" s="252" t="s">
        <v>788</v>
      </c>
      <c r="D35" s="234" t="s">
        <v>162</v>
      </c>
      <c r="E35" s="235">
        <v>116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15</v>
      </c>
      <c r="M35" s="237">
        <f>G35*(1+L35/100)</f>
        <v>0</v>
      </c>
      <c r="N35" s="237">
        <v>1.4999999999999999E-4</v>
      </c>
      <c r="O35" s="237">
        <f>ROUND(E35*N35,2)</f>
        <v>0.02</v>
      </c>
      <c r="P35" s="237">
        <v>0</v>
      </c>
      <c r="Q35" s="237">
        <f>ROUND(E35*P35,2)</f>
        <v>0</v>
      </c>
      <c r="R35" s="237" t="s">
        <v>262</v>
      </c>
      <c r="S35" s="237" t="s">
        <v>164</v>
      </c>
      <c r="T35" s="238" t="s">
        <v>164</v>
      </c>
      <c r="U35" s="223">
        <v>0.185</v>
      </c>
      <c r="V35" s="223">
        <f>ROUND(E35*U35,2)</f>
        <v>21.46</v>
      </c>
      <c r="W35" s="223"/>
      <c r="X35" s="223" t="s">
        <v>165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166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5" t="s">
        <v>780</v>
      </c>
      <c r="D36" s="241"/>
      <c r="E36" s="241"/>
      <c r="F36" s="241"/>
      <c r="G36" s="241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170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2">
        <v>19</v>
      </c>
      <c r="B37" s="233" t="s">
        <v>789</v>
      </c>
      <c r="C37" s="252" t="s">
        <v>790</v>
      </c>
      <c r="D37" s="234" t="s">
        <v>162</v>
      </c>
      <c r="E37" s="235">
        <v>37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15</v>
      </c>
      <c r="M37" s="237">
        <f>G37*(1+L37/100)</f>
        <v>0</v>
      </c>
      <c r="N37" s="237">
        <v>1.9000000000000001E-4</v>
      </c>
      <c r="O37" s="237">
        <f>ROUND(E37*N37,2)</f>
        <v>0.01</v>
      </c>
      <c r="P37" s="237">
        <v>0</v>
      </c>
      <c r="Q37" s="237">
        <f>ROUND(E37*P37,2)</f>
        <v>0</v>
      </c>
      <c r="R37" s="237" t="s">
        <v>262</v>
      </c>
      <c r="S37" s="237" t="s">
        <v>164</v>
      </c>
      <c r="T37" s="238" t="s">
        <v>164</v>
      </c>
      <c r="U37" s="223">
        <v>0.2</v>
      </c>
      <c r="V37" s="223">
        <f>ROUND(E37*U37,2)</f>
        <v>7.4</v>
      </c>
      <c r="W37" s="223"/>
      <c r="X37" s="223" t="s">
        <v>165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166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5" t="s">
        <v>780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170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2">
        <v>20</v>
      </c>
      <c r="B39" s="233" t="s">
        <v>791</v>
      </c>
      <c r="C39" s="252" t="s">
        <v>792</v>
      </c>
      <c r="D39" s="234" t="s">
        <v>162</v>
      </c>
      <c r="E39" s="235">
        <v>13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15</v>
      </c>
      <c r="M39" s="237">
        <f>G39*(1+L39/100)</f>
        <v>0</v>
      </c>
      <c r="N39" s="237">
        <v>2.0000000000000001E-4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262</v>
      </c>
      <c r="S39" s="237" t="s">
        <v>164</v>
      </c>
      <c r="T39" s="238" t="s">
        <v>164</v>
      </c>
      <c r="U39" s="223">
        <v>0.215</v>
      </c>
      <c r="V39" s="223">
        <f>ROUND(E39*U39,2)</f>
        <v>2.8</v>
      </c>
      <c r="W39" s="223"/>
      <c r="X39" s="223" t="s">
        <v>165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166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5" t="s">
        <v>780</v>
      </c>
      <c r="D40" s="241"/>
      <c r="E40" s="241"/>
      <c r="F40" s="241"/>
      <c r="G40" s="241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170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2">
        <v>21</v>
      </c>
      <c r="B41" s="243" t="s">
        <v>515</v>
      </c>
      <c r="C41" s="256" t="s">
        <v>516</v>
      </c>
      <c r="D41" s="244" t="s">
        <v>162</v>
      </c>
      <c r="E41" s="245">
        <v>258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15</v>
      </c>
      <c r="M41" s="247">
        <f>G41*(1+L41/100)</f>
        <v>0</v>
      </c>
      <c r="N41" s="247">
        <v>0</v>
      </c>
      <c r="O41" s="247">
        <f>ROUND(E41*N41,2)</f>
        <v>0</v>
      </c>
      <c r="P41" s="247">
        <v>0</v>
      </c>
      <c r="Q41" s="247">
        <f>ROUND(E41*P41,2)</f>
        <v>0</v>
      </c>
      <c r="R41" s="247" t="s">
        <v>262</v>
      </c>
      <c r="S41" s="247" t="s">
        <v>164</v>
      </c>
      <c r="T41" s="248" t="s">
        <v>164</v>
      </c>
      <c r="U41" s="223">
        <v>0.107</v>
      </c>
      <c r="V41" s="223">
        <f>ROUND(E41*U41,2)</f>
        <v>27.61</v>
      </c>
      <c r="W41" s="223"/>
      <c r="X41" s="223" t="s">
        <v>165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166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42">
        <v>22</v>
      </c>
      <c r="B42" s="243" t="s">
        <v>517</v>
      </c>
      <c r="C42" s="256" t="s">
        <v>518</v>
      </c>
      <c r="D42" s="244" t="s">
        <v>162</v>
      </c>
      <c r="E42" s="245">
        <v>104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15</v>
      </c>
      <c r="M42" s="247">
        <f>G42*(1+L42/100)</f>
        <v>0</v>
      </c>
      <c r="N42" s="247">
        <v>0</v>
      </c>
      <c r="O42" s="247">
        <f>ROUND(E42*N42,2)</f>
        <v>0</v>
      </c>
      <c r="P42" s="247">
        <v>0</v>
      </c>
      <c r="Q42" s="247">
        <f>ROUND(E42*P42,2)</f>
        <v>0</v>
      </c>
      <c r="R42" s="247" t="s">
        <v>262</v>
      </c>
      <c r="S42" s="247" t="s">
        <v>164</v>
      </c>
      <c r="T42" s="248" t="s">
        <v>164</v>
      </c>
      <c r="U42" s="223">
        <v>0.13900000000000001</v>
      </c>
      <c r="V42" s="223">
        <f>ROUND(E42*U42,2)</f>
        <v>14.46</v>
      </c>
      <c r="W42" s="223"/>
      <c r="X42" s="223" t="s">
        <v>165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42">
        <v>23</v>
      </c>
      <c r="B43" s="243" t="s">
        <v>519</v>
      </c>
      <c r="C43" s="256" t="s">
        <v>520</v>
      </c>
      <c r="D43" s="244" t="s">
        <v>162</v>
      </c>
      <c r="E43" s="245">
        <v>123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15</v>
      </c>
      <c r="M43" s="247">
        <f>G43*(1+L43/100)</f>
        <v>0</v>
      </c>
      <c r="N43" s="247">
        <v>0</v>
      </c>
      <c r="O43" s="247">
        <f>ROUND(E43*N43,2)</f>
        <v>0</v>
      </c>
      <c r="P43" s="247">
        <v>0</v>
      </c>
      <c r="Q43" s="247">
        <f>ROUND(E43*P43,2)</f>
        <v>0</v>
      </c>
      <c r="R43" s="247" t="s">
        <v>262</v>
      </c>
      <c r="S43" s="247" t="s">
        <v>164</v>
      </c>
      <c r="T43" s="248" t="s">
        <v>164</v>
      </c>
      <c r="U43" s="223">
        <v>0.188</v>
      </c>
      <c r="V43" s="223">
        <f>ROUND(E43*U43,2)</f>
        <v>23.12</v>
      </c>
      <c r="W43" s="223"/>
      <c r="X43" s="223" t="s">
        <v>165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166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33.75" outlineLevel="1" x14ac:dyDescent="0.2">
      <c r="A44" s="242">
        <v>24</v>
      </c>
      <c r="B44" s="243" t="s">
        <v>793</v>
      </c>
      <c r="C44" s="256" t="s">
        <v>794</v>
      </c>
      <c r="D44" s="244" t="s">
        <v>162</v>
      </c>
      <c r="E44" s="245">
        <v>245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15</v>
      </c>
      <c r="M44" s="247">
        <f>G44*(1+L44/100)</f>
        <v>0</v>
      </c>
      <c r="N44" s="247">
        <v>1.4999999999999999E-4</v>
      </c>
      <c r="O44" s="247">
        <f>ROUND(E44*N44,2)</f>
        <v>0.04</v>
      </c>
      <c r="P44" s="247">
        <v>0</v>
      </c>
      <c r="Q44" s="247">
        <f>ROUND(E44*P44,2)</f>
        <v>0</v>
      </c>
      <c r="R44" s="247" t="s">
        <v>193</v>
      </c>
      <c r="S44" s="247" t="s">
        <v>164</v>
      </c>
      <c r="T44" s="248" t="s">
        <v>164</v>
      </c>
      <c r="U44" s="223">
        <v>0</v>
      </c>
      <c r="V44" s="223">
        <f>ROUND(E44*U44,2)</f>
        <v>0</v>
      </c>
      <c r="W44" s="223"/>
      <c r="X44" s="223" t="s">
        <v>194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195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33.75" outlineLevel="1" x14ac:dyDescent="0.2">
      <c r="A45" s="242">
        <v>25</v>
      </c>
      <c r="B45" s="243" t="s">
        <v>795</v>
      </c>
      <c r="C45" s="256" t="s">
        <v>796</v>
      </c>
      <c r="D45" s="244" t="s">
        <v>162</v>
      </c>
      <c r="E45" s="245">
        <v>13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15</v>
      </c>
      <c r="M45" s="247">
        <f>G45*(1+L45/100)</f>
        <v>0</v>
      </c>
      <c r="N45" s="247">
        <v>2.9E-4</v>
      </c>
      <c r="O45" s="247">
        <f>ROUND(E45*N45,2)</f>
        <v>0</v>
      </c>
      <c r="P45" s="247">
        <v>0</v>
      </c>
      <c r="Q45" s="247">
        <f>ROUND(E45*P45,2)</f>
        <v>0</v>
      </c>
      <c r="R45" s="247" t="s">
        <v>193</v>
      </c>
      <c r="S45" s="247" t="s">
        <v>164</v>
      </c>
      <c r="T45" s="248" t="s">
        <v>164</v>
      </c>
      <c r="U45" s="223">
        <v>0</v>
      </c>
      <c r="V45" s="223">
        <f>ROUND(E45*U45,2)</f>
        <v>0</v>
      </c>
      <c r="W45" s="223"/>
      <c r="X45" s="223" t="s">
        <v>194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195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33.75" outlineLevel="1" x14ac:dyDescent="0.2">
      <c r="A46" s="242">
        <v>26</v>
      </c>
      <c r="B46" s="243" t="s">
        <v>797</v>
      </c>
      <c r="C46" s="256" t="s">
        <v>798</v>
      </c>
      <c r="D46" s="244" t="s">
        <v>162</v>
      </c>
      <c r="E46" s="245">
        <v>47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15</v>
      </c>
      <c r="M46" s="247">
        <f>G46*(1+L46/100)</f>
        <v>0</v>
      </c>
      <c r="N46" s="247">
        <v>4.2000000000000002E-4</v>
      </c>
      <c r="O46" s="247">
        <f>ROUND(E46*N46,2)</f>
        <v>0.02</v>
      </c>
      <c r="P46" s="247">
        <v>0</v>
      </c>
      <c r="Q46" s="247">
        <f>ROUND(E46*P46,2)</f>
        <v>0</v>
      </c>
      <c r="R46" s="247" t="s">
        <v>193</v>
      </c>
      <c r="S46" s="247" t="s">
        <v>164</v>
      </c>
      <c r="T46" s="248" t="s">
        <v>164</v>
      </c>
      <c r="U46" s="223">
        <v>0</v>
      </c>
      <c r="V46" s="223">
        <f>ROUND(E46*U46,2)</f>
        <v>0</v>
      </c>
      <c r="W46" s="223"/>
      <c r="X46" s="223" t="s">
        <v>194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195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33.75" outlineLevel="1" x14ac:dyDescent="0.2">
      <c r="A47" s="242">
        <v>27</v>
      </c>
      <c r="B47" s="243" t="s">
        <v>799</v>
      </c>
      <c r="C47" s="256" t="s">
        <v>800</v>
      </c>
      <c r="D47" s="244" t="s">
        <v>162</v>
      </c>
      <c r="E47" s="245">
        <v>57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7">
        <v>7.2000000000000005E-4</v>
      </c>
      <c r="O47" s="247">
        <f>ROUND(E47*N47,2)</f>
        <v>0.04</v>
      </c>
      <c r="P47" s="247">
        <v>0</v>
      </c>
      <c r="Q47" s="247">
        <f>ROUND(E47*P47,2)</f>
        <v>0</v>
      </c>
      <c r="R47" s="247" t="s">
        <v>193</v>
      </c>
      <c r="S47" s="247" t="s">
        <v>164</v>
      </c>
      <c r="T47" s="248" t="s">
        <v>164</v>
      </c>
      <c r="U47" s="223">
        <v>0</v>
      </c>
      <c r="V47" s="223">
        <f>ROUND(E47*U47,2)</f>
        <v>0</v>
      </c>
      <c r="W47" s="223"/>
      <c r="X47" s="223" t="s">
        <v>194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195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33.75" outlineLevel="1" x14ac:dyDescent="0.2">
      <c r="A48" s="242">
        <v>28</v>
      </c>
      <c r="B48" s="243" t="s">
        <v>801</v>
      </c>
      <c r="C48" s="256" t="s">
        <v>802</v>
      </c>
      <c r="D48" s="244" t="s">
        <v>162</v>
      </c>
      <c r="E48" s="245">
        <v>105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7">
        <v>1.15E-3</v>
      </c>
      <c r="O48" s="247">
        <f>ROUND(E48*N48,2)</f>
        <v>0.12</v>
      </c>
      <c r="P48" s="247">
        <v>0</v>
      </c>
      <c r="Q48" s="247">
        <f>ROUND(E48*P48,2)</f>
        <v>0</v>
      </c>
      <c r="R48" s="247" t="s">
        <v>193</v>
      </c>
      <c r="S48" s="247" t="s">
        <v>164</v>
      </c>
      <c r="T48" s="248" t="s">
        <v>164</v>
      </c>
      <c r="U48" s="223">
        <v>0</v>
      </c>
      <c r="V48" s="223">
        <f>ROUND(E48*U48,2)</f>
        <v>0</v>
      </c>
      <c r="W48" s="223"/>
      <c r="X48" s="223" t="s">
        <v>194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195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33.75" outlineLevel="1" x14ac:dyDescent="0.2">
      <c r="A49" s="242">
        <v>29</v>
      </c>
      <c r="B49" s="243" t="s">
        <v>803</v>
      </c>
      <c r="C49" s="256" t="s">
        <v>804</v>
      </c>
      <c r="D49" s="244" t="s">
        <v>162</v>
      </c>
      <c r="E49" s="245">
        <v>5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7">
        <v>1.2600000000000001E-3</v>
      </c>
      <c r="O49" s="247">
        <f>ROUND(E49*N49,2)</f>
        <v>0.01</v>
      </c>
      <c r="P49" s="247">
        <v>0</v>
      </c>
      <c r="Q49" s="247">
        <f>ROUND(E49*P49,2)</f>
        <v>0</v>
      </c>
      <c r="R49" s="247" t="s">
        <v>193</v>
      </c>
      <c r="S49" s="247" t="s">
        <v>164</v>
      </c>
      <c r="T49" s="248" t="s">
        <v>164</v>
      </c>
      <c r="U49" s="223">
        <v>0</v>
      </c>
      <c r="V49" s="223">
        <f>ROUND(E49*U49,2)</f>
        <v>0</v>
      </c>
      <c r="W49" s="223"/>
      <c r="X49" s="223" t="s">
        <v>194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195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33.75" outlineLevel="1" x14ac:dyDescent="0.2">
      <c r="A50" s="232">
        <v>30</v>
      </c>
      <c r="B50" s="233" t="s">
        <v>805</v>
      </c>
      <c r="C50" s="252" t="s">
        <v>806</v>
      </c>
      <c r="D50" s="234" t="s">
        <v>162</v>
      </c>
      <c r="E50" s="235">
        <v>13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15</v>
      </c>
      <c r="M50" s="237">
        <f>G50*(1+L50/100)</f>
        <v>0</v>
      </c>
      <c r="N50" s="237">
        <v>1.39E-3</v>
      </c>
      <c r="O50" s="237">
        <f>ROUND(E50*N50,2)</f>
        <v>0.02</v>
      </c>
      <c r="P50" s="237">
        <v>0</v>
      </c>
      <c r="Q50" s="237">
        <f>ROUND(E50*P50,2)</f>
        <v>0</v>
      </c>
      <c r="R50" s="237" t="s">
        <v>193</v>
      </c>
      <c r="S50" s="237" t="s">
        <v>164</v>
      </c>
      <c r="T50" s="238" t="s">
        <v>164</v>
      </c>
      <c r="U50" s="223">
        <v>0</v>
      </c>
      <c r="V50" s="223">
        <f>ROUND(E50*U50,2)</f>
        <v>0</v>
      </c>
      <c r="W50" s="223"/>
      <c r="X50" s="223" t="s">
        <v>194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195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>
        <v>31</v>
      </c>
      <c r="B51" s="221" t="s">
        <v>542</v>
      </c>
      <c r="C51" s="262" t="s">
        <v>543</v>
      </c>
      <c r="D51" s="222" t="s">
        <v>0</v>
      </c>
      <c r="E51" s="260"/>
      <c r="F51" s="224"/>
      <c r="G51" s="223">
        <f>ROUND(E51*F51,2)</f>
        <v>0</v>
      </c>
      <c r="H51" s="224"/>
      <c r="I51" s="223">
        <f>ROUND(E51*H51,2)</f>
        <v>0</v>
      </c>
      <c r="J51" s="224"/>
      <c r="K51" s="223">
        <f>ROUND(E51*J51,2)</f>
        <v>0</v>
      </c>
      <c r="L51" s="223">
        <v>15</v>
      </c>
      <c r="M51" s="223">
        <f>G51*(1+L51/100)</f>
        <v>0</v>
      </c>
      <c r="N51" s="223">
        <v>0</v>
      </c>
      <c r="O51" s="223">
        <f>ROUND(E51*N51,2)</f>
        <v>0</v>
      </c>
      <c r="P51" s="223">
        <v>0</v>
      </c>
      <c r="Q51" s="223">
        <f>ROUND(E51*P51,2)</f>
        <v>0</v>
      </c>
      <c r="R51" s="223" t="s">
        <v>513</v>
      </c>
      <c r="S51" s="223" t="s">
        <v>164</v>
      </c>
      <c r="T51" s="223" t="s">
        <v>164</v>
      </c>
      <c r="U51" s="223">
        <v>0</v>
      </c>
      <c r="V51" s="223">
        <f>ROUND(E51*U51,2)</f>
        <v>0</v>
      </c>
      <c r="W51" s="223"/>
      <c r="X51" s="223" t="s">
        <v>282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283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63" t="s">
        <v>544</v>
      </c>
      <c r="D52" s="261"/>
      <c r="E52" s="261"/>
      <c r="F52" s="261"/>
      <c r="G52" s="261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6" t="s">
        <v>158</v>
      </c>
      <c r="B53" s="227" t="s">
        <v>97</v>
      </c>
      <c r="C53" s="251" t="s">
        <v>98</v>
      </c>
      <c r="D53" s="228"/>
      <c r="E53" s="229"/>
      <c r="F53" s="230"/>
      <c r="G53" s="230">
        <f>SUMIF(AG54:AG61,"&lt;&gt;NOR",G54:G61)</f>
        <v>0</v>
      </c>
      <c r="H53" s="230"/>
      <c r="I53" s="230">
        <f>SUM(I54:I61)</f>
        <v>0</v>
      </c>
      <c r="J53" s="230"/>
      <c r="K53" s="230">
        <f>SUM(K54:K61)</f>
        <v>0</v>
      </c>
      <c r="L53" s="230"/>
      <c r="M53" s="230">
        <f>SUM(M54:M61)</f>
        <v>0</v>
      </c>
      <c r="N53" s="230"/>
      <c r="O53" s="230">
        <f>SUM(O54:O61)</f>
        <v>0.09</v>
      </c>
      <c r="P53" s="230"/>
      <c r="Q53" s="230">
        <f>SUM(Q54:Q61)</f>
        <v>0</v>
      </c>
      <c r="R53" s="230"/>
      <c r="S53" s="230"/>
      <c r="T53" s="231"/>
      <c r="U53" s="225"/>
      <c r="V53" s="225">
        <f>SUM(V54:V61)</f>
        <v>457.21999999999997</v>
      </c>
      <c r="W53" s="225"/>
      <c r="X53" s="225"/>
      <c r="AG53" t="s">
        <v>159</v>
      </c>
    </row>
    <row r="54" spans="1:60" outlineLevel="1" x14ac:dyDescent="0.2">
      <c r="A54" s="232">
        <v>32</v>
      </c>
      <c r="B54" s="233" t="s">
        <v>807</v>
      </c>
      <c r="C54" s="252" t="s">
        <v>808</v>
      </c>
      <c r="D54" s="234" t="s">
        <v>184</v>
      </c>
      <c r="E54" s="235">
        <v>26</v>
      </c>
      <c r="F54" s="236"/>
      <c r="G54" s="237">
        <f>ROUND(E54*F54,2)</f>
        <v>0</v>
      </c>
      <c r="H54" s="236"/>
      <c r="I54" s="237">
        <f>ROUND(E54*H54,2)</f>
        <v>0</v>
      </c>
      <c r="J54" s="236"/>
      <c r="K54" s="237">
        <f>ROUND(E54*J54,2)</f>
        <v>0</v>
      </c>
      <c r="L54" s="237">
        <v>15</v>
      </c>
      <c r="M54" s="237">
        <f>G54*(1+L54/100)</f>
        <v>0</v>
      </c>
      <c r="N54" s="237">
        <v>5.0000000000000002E-5</v>
      </c>
      <c r="O54" s="237">
        <f>ROUND(E54*N54,2)</f>
        <v>0</v>
      </c>
      <c r="P54" s="237">
        <v>0</v>
      </c>
      <c r="Q54" s="237">
        <f>ROUND(E54*P54,2)</f>
        <v>0</v>
      </c>
      <c r="R54" s="237" t="s">
        <v>513</v>
      </c>
      <c r="S54" s="237" t="s">
        <v>164</v>
      </c>
      <c r="T54" s="238" t="s">
        <v>164</v>
      </c>
      <c r="U54" s="223">
        <v>0.55000000000000004</v>
      </c>
      <c r="V54" s="223">
        <f>ROUND(E54*U54,2)</f>
        <v>14.3</v>
      </c>
      <c r="W54" s="223"/>
      <c r="X54" s="223" t="s">
        <v>165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166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20"/>
      <c r="B55" s="221"/>
      <c r="C55" s="255" t="s">
        <v>809</v>
      </c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170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9" t="str">
        <f>C55</f>
        <v>Montáž manžety ke stěně nebo stropu pomocí rozpěrné hmoždinky se šroubem. Cena obsahuje i dodávku manžety a spojovacích prostředků.</v>
      </c>
      <c r="BB55" s="213"/>
      <c r="BC55" s="213"/>
      <c r="BD55" s="213"/>
      <c r="BE55" s="213"/>
      <c r="BF55" s="213"/>
      <c r="BG55" s="213"/>
      <c r="BH55" s="213"/>
    </row>
    <row r="56" spans="1:60" ht="22.5" outlineLevel="1" x14ac:dyDescent="0.2">
      <c r="A56" s="232">
        <v>33</v>
      </c>
      <c r="B56" s="233" t="s">
        <v>810</v>
      </c>
      <c r="C56" s="252" t="s">
        <v>811</v>
      </c>
      <c r="D56" s="234" t="s">
        <v>184</v>
      </c>
      <c r="E56" s="235">
        <v>86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15</v>
      </c>
      <c r="M56" s="237">
        <f>G56*(1+L56/100)</f>
        <v>0</v>
      </c>
      <c r="N56" s="237">
        <v>9.3000000000000005E-4</v>
      </c>
      <c r="O56" s="237">
        <f>ROUND(E56*N56,2)</f>
        <v>0.08</v>
      </c>
      <c r="P56" s="237">
        <v>0</v>
      </c>
      <c r="Q56" s="237">
        <f>ROUND(E56*P56,2)</f>
        <v>0</v>
      </c>
      <c r="R56" s="237" t="s">
        <v>739</v>
      </c>
      <c r="S56" s="237" t="s">
        <v>164</v>
      </c>
      <c r="T56" s="238" t="s">
        <v>199</v>
      </c>
      <c r="U56" s="223">
        <v>4.82</v>
      </c>
      <c r="V56" s="223">
        <f>ROUND(E56*U56,2)</f>
        <v>414.52</v>
      </c>
      <c r="W56" s="223"/>
      <c r="X56" s="223" t="s">
        <v>165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166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3" t="s">
        <v>812</v>
      </c>
      <c r="D57" s="239"/>
      <c r="E57" s="239"/>
      <c r="F57" s="239"/>
      <c r="G57" s="239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168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1" x14ac:dyDescent="0.2">
      <c r="A58" s="232">
        <v>34</v>
      </c>
      <c r="B58" s="233" t="s">
        <v>813</v>
      </c>
      <c r="C58" s="252" t="s">
        <v>814</v>
      </c>
      <c r="D58" s="234" t="s">
        <v>815</v>
      </c>
      <c r="E58" s="235">
        <v>142</v>
      </c>
      <c r="F58" s="236"/>
      <c r="G58" s="237">
        <f>ROUND(E58*F58,2)</f>
        <v>0</v>
      </c>
      <c r="H58" s="236"/>
      <c r="I58" s="237">
        <f>ROUND(E58*H58,2)</f>
        <v>0</v>
      </c>
      <c r="J58" s="236"/>
      <c r="K58" s="237">
        <f>ROUND(E58*J58,2)</f>
        <v>0</v>
      </c>
      <c r="L58" s="237">
        <v>15</v>
      </c>
      <c r="M58" s="237">
        <f>G58*(1+L58/100)</f>
        <v>0</v>
      </c>
      <c r="N58" s="237">
        <v>5.0000000000000002E-5</v>
      </c>
      <c r="O58" s="237">
        <f>ROUND(E58*N58,2)</f>
        <v>0.01</v>
      </c>
      <c r="P58" s="237">
        <v>0</v>
      </c>
      <c r="Q58" s="237">
        <f>ROUND(E58*P58,2)</f>
        <v>0</v>
      </c>
      <c r="R58" s="237" t="s">
        <v>513</v>
      </c>
      <c r="S58" s="237" t="s">
        <v>198</v>
      </c>
      <c r="T58" s="238" t="s">
        <v>816</v>
      </c>
      <c r="U58" s="223">
        <v>0.2</v>
      </c>
      <c r="V58" s="223">
        <f>ROUND(E58*U58,2)</f>
        <v>28.4</v>
      </c>
      <c r="W58" s="223"/>
      <c r="X58" s="223" t="s">
        <v>299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300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2.5" outlineLevel="1" x14ac:dyDescent="0.2">
      <c r="A59" s="220"/>
      <c r="B59" s="221"/>
      <c r="C59" s="255" t="s">
        <v>809</v>
      </c>
      <c r="D59" s="241"/>
      <c r="E59" s="241"/>
      <c r="F59" s="241"/>
      <c r="G59" s="241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170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49" t="str">
        <f>C59</f>
        <v>Montáž manžety ke stěně nebo stropu pomocí rozpěrné hmoždinky se šroubem. Cena obsahuje i dodávku manžety a spojovacích prostředků.</v>
      </c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>
        <v>35</v>
      </c>
      <c r="B60" s="221" t="s">
        <v>817</v>
      </c>
      <c r="C60" s="262" t="s">
        <v>818</v>
      </c>
      <c r="D60" s="222" t="s">
        <v>0</v>
      </c>
      <c r="E60" s="260"/>
      <c r="F60" s="224"/>
      <c r="G60" s="223">
        <f>ROUND(E60*F60,2)</f>
        <v>0</v>
      </c>
      <c r="H60" s="224"/>
      <c r="I60" s="223">
        <f>ROUND(E60*H60,2)</f>
        <v>0</v>
      </c>
      <c r="J60" s="224"/>
      <c r="K60" s="223">
        <f>ROUND(E60*J60,2)</f>
        <v>0</v>
      </c>
      <c r="L60" s="223">
        <v>15</v>
      </c>
      <c r="M60" s="223">
        <f>G60*(1+L60/100)</f>
        <v>0</v>
      </c>
      <c r="N60" s="223">
        <v>0</v>
      </c>
      <c r="O60" s="223">
        <f>ROUND(E60*N60,2)</f>
        <v>0</v>
      </c>
      <c r="P60" s="223">
        <v>0</v>
      </c>
      <c r="Q60" s="223">
        <f>ROUND(E60*P60,2)</f>
        <v>0</v>
      </c>
      <c r="R60" s="223" t="s">
        <v>819</v>
      </c>
      <c r="S60" s="223" t="s">
        <v>164</v>
      </c>
      <c r="T60" s="223" t="s">
        <v>164</v>
      </c>
      <c r="U60" s="223">
        <v>0</v>
      </c>
      <c r="V60" s="223">
        <f>ROUND(E60*U60,2)</f>
        <v>0</v>
      </c>
      <c r="W60" s="223"/>
      <c r="X60" s="223" t="s">
        <v>282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283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63" t="s">
        <v>820</v>
      </c>
      <c r="D61" s="261"/>
      <c r="E61" s="261"/>
      <c r="F61" s="261"/>
      <c r="G61" s="261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168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6" t="s">
        <v>158</v>
      </c>
      <c r="B62" s="227" t="s">
        <v>99</v>
      </c>
      <c r="C62" s="251" t="s">
        <v>100</v>
      </c>
      <c r="D62" s="228"/>
      <c r="E62" s="229"/>
      <c r="F62" s="230"/>
      <c r="G62" s="230">
        <f>SUMIF(AG63:AG98,"&lt;&gt;NOR",G63:G98)</f>
        <v>0</v>
      </c>
      <c r="H62" s="230"/>
      <c r="I62" s="230">
        <f>SUM(I63:I98)</f>
        <v>0</v>
      </c>
      <c r="J62" s="230"/>
      <c r="K62" s="230">
        <f>SUM(K63:K98)</f>
        <v>0</v>
      </c>
      <c r="L62" s="230"/>
      <c r="M62" s="230">
        <f>SUM(M63:M98)</f>
        <v>0</v>
      </c>
      <c r="N62" s="230"/>
      <c r="O62" s="230">
        <f>SUM(O63:O98)</f>
        <v>1.36</v>
      </c>
      <c r="P62" s="230"/>
      <c r="Q62" s="230">
        <f>SUM(Q63:Q98)</f>
        <v>0</v>
      </c>
      <c r="R62" s="230"/>
      <c r="S62" s="230"/>
      <c r="T62" s="231"/>
      <c r="U62" s="225"/>
      <c r="V62" s="225">
        <f>SUM(V63:V98)</f>
        <v>442.77</v>
      </c>
      <c r="W62" s="225"/>
      <c r="X62" s="225"/>
      <c r="AG62" t="s">
        <v>159</v>
      </c>
    </row>
    <row r="63" spans="1:60" outlineLevel="1" x14ac:dyDescent="0.2">
      <c r="A63" s="242">
        <v>36</v>
      </c>
      <c r="B63" s="243" t="s">
        <v>821</v>
      </c>
      <c r="C63" s="256" t="s">
        <v>822</v>
      </c>
      <c r="D63" s="244" t="s">
        <v>184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7">
        <v>0</v>
      </c>
      <c r="O63" s="247">
        <f>ROUND(E63*N63,2)</f>
        <v>0</v>
      </c>
      <c r="P63" s="247">
        <v>0</v>
      </c>
      <c r="Q63" s="247">
        <f>ROUND(E63*P63,2)</f>
        <v>0</v>
      </c>
      <c r="R63" s="247" t="s">
        <v>262</v>
      </c>
      <c r="S63" s="247" t="s">
        <v>164</v>
      </c>
      <c r="T63" s="248" t="s">
        <v>164</v>
      </c>
      <c r="U63" s="223">
        <v>0.99199999999999999</v>
      </c>
      <c r="V63" s="223">
        <f>ROUND(E63*U63,2)</f>
        <v>0.99</v>
      </c>
      <c r="W63" s="223"/>
      <c r="X63" s="223" t="s">
        <v>165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166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2">
        <v>37</v>
      </c>
      <c r="B64" s="243" t="s">
        <v>823</v>
      </c>
      <c r="C64" s="256" t="s">
        <v>824</v>
      </c>
      <c r="D64" s="244" t="s">
        <v>184</v>
      </c>
      <c r="E64" s="245">
        <v>9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15</v>
      </c>
      <c r="M64" s="247">
        <f>G64*(1+L64/100)</f>
        <v>0</v>
      </c>
      <c r="N64" s="247">
        <v>0</v>
      </c>
      <c r="O64" s="247">
        <f>ROUND(E64*N64,2)</f>
        <v>0</v>
      </c>
      <c r="P64" s="247">
        <v>0</v>
      </c>
      <c r="Q64" s="247">
        <f>ROUND(E64*P64,2)</f>
        <v>0</v>
      </c>
      <c r="R64" s="247" t="s">
        <v>262</v>
      </c>
      <c r="S64" s="247" t="s">
        <v>164</v>
      </c>
      <c r="T64" s="248" t="s">
        <v>164</v>
      </c>
      <c r="U64" s="223">
        <v>1.1679999999999999</v>
      </c>
      <c r="V64" s="223">
        <f>ROUND(E64*U64,2)</f>
        <v>10.51</v>
      </c>
      <c r="W64" s="223"/>
      <c r="X64" s="223" t="s">
        <v>165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166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1" x14ac:dyDescent="0.2">
      <c r="A65" s="232">
        <v>38</v>
      </c>
      <c r="B65" s="233" t="s">
        <v>825</v>
      </c>
      <c r="C65" s="252" t="s">
        <v>826</v>
      </c>
      <c r="D65" s="234" t="s">
        <v>162</v>
      </c>
      <c r="E65" s="235">
        <v>74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15</v>
      </c>
      <c r="M65" s="237">
        <f>G65*(1+L65/100)</f>
        <v>0</v>
      </c>
      <c r="N65" s="237">
        <v>3.15E-3</v>
      </c>
      <c r="O65" s="237">
        <f>ROUND(E65*N65,2)</f>
        <v>0.23</v>
      </c>
      <c r="P65" s="237">
        <v>0</v>
      </c>
      <c r="Q65" s="237">
        <f>ROUND(E65*P65,2)</f>
        <v>0</v>
      </c>
      <c r="R65" s="237" t="s">
        <v>262</v>
      </c>
      <c r="S65" s="237" t="s">
        <v>164</v>
      </c>
      <c r="T65" s="238" t="s">
        <v>164</v>
      </c>
      <c r="U65" s="223">
        <v>0.50390000000000001</v>
      </c>
      <c r="V65" s="223">
        <f>ROUND(E65*U65,2)</f>
        <v>37.29</v>
      </c>
      <c r="W65" s="223"/>
      <c r="X65" s="223" t="s">
        <v>165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166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3" t="s">
        <v>827</v>
      </c>
      <c r="D66" s="239"/>
      <c r="E66" s="239"/>
      <c r="F66" s="239"/>
      <c r="G66" s="239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168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42">
        <v>39</v>
      </c>
      <c r="B67" s="243" t="s">
        <v>828</v>
      </c>
      <c r="C67" s="256" t="s">
        <v>829</v>
      </c>
      <c r="D67" s="244" t="s">
        <v>184</v>
      </c>
      <c r="E67" s="245">
        <v>4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15</v>
      </c>
      <c r="M67" s="247">
        <f>G67*(1+L67/100)</f>
        <v>0</v>
      </c>
      <c r="N67" s="247">
        <v>1.58E-3</v>
      </c>
      <c r="O67" s="247">
        <f>ROUND(E67*N67,2)</f>
        <v>0.01</v>
      </c>
      <c r="P67" s="247">
        <v>0</v>
      </c>
      <c r="Q67" s="247">
        <f>ROUND(E67*P67,2)</f>
        <v>0</v>
      </c>
      <c r="R67" s="247" t="s">
        <v>262</v>
      </c>
      <c r="S67" s="247" t="s">
        <v>164</v>
      </c>
      <c r="T67" s="248" t="s">
        <v>164</v>
      </c>
      <c r="U67" s="223">
        <v>0.41670000000000001</v>
      </c>
      <c r="V67" s="223">
        <f>ROUND(E67*U67,2)</f>
        <v>1.67</v>
      </c>
      <c r="W67" s="223"/>
      <c r="X67" s="223" t="s">
        <v>165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166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2">
        <v>40</v>
      </c>
      <c r="B68" s="233" t="s">
        <v>830</v>
      </c>
      <c r="C68" s="252" t="s">
        <v>831</v>
      </c>
      <c r="D68" s="234" t="s">
        <v>184</v>
      </c>
      <c r="E68" s="235">
        <v>120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15</v>
      </c>
      <c r="M68" s="237">
        <f>G68*(1+L68/100)</f>
        <v>0</v>
      </c>
      <c r="N68" s="237">
        <v>6.6299999999999996E-3</v>
      </c>
      <c r="O68" s="237">
        <f>ROUND(E68*N68,2)</f>
        <v>0.8</v>
      </c>
      <c r="P68" s="237">
        <v>0</v>
      </c>
      <c r="Q68" s="237">
        <f>ROUND(E68*P68,2)</f>
        <v>0</v>
      </c>
      <c r="R68" s="237" t="s">
        <v>262</v>
      </c>
      <c r="S68" s="237" t="s">
        <v>164</v>
      </c>
      <c r="T68" s="238" t="s">
        <v>164</v>
      </c>
      <c r="U68" s="223">
        <v>0.57299999999999995</v>
      </c>
      <c r="V68" s="223">
        <f>ROUND(E68*U68,2)</f>
        <v>68.760000000000005</v>
      </c>
      <c r="W68" s="223"/>
      <c r="X68" s="223" t="s">
        <v>165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166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5" t="s">
        <v>562</v>
      </c>
      <c r="D69" s="241"/>
      <c r="E69" s="241"/>
      <c r="F69" s="241"/>
      <c r="G69" s="241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170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2">
        <v>41</v>
      </c>
      <c r="B70" s="233" t="s">
        <v>832</v>
      </c>
      <c r="C70" s="252" t="s">
        <v>833</v>
      </c>
      <c r="D70" s="234" t="s">
        <v>162</v>
      </c>
      <c r="E70" s="235">
        <v>63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15</v>
      </c>
      <c r="M70" s="237">
        <f>G70*(1+L70/100)</f>
        <v>0</v>
      </c>
      <c r="N70" s="237">
        <v>6.9999999999999999E-4</v>
      </c>
      <c r="O70" s="237">
        <f>ROUND(E70*N70,2)</f>
        <v>0.04</v>
      </c>
      <c r="P70" s="237">
        <v>0</v>
      </c>
      <c r="Q70" s="237">
        <f>ROUND(E70*P70,2)</f>
        <v>0</v>
      </c>
      <c r="R70" s="237" t="s">
        <v>262</v>
      </c>
      <c r="S70" s="237" t="s">
        <v>164</v>
      </c>
      <c r="T70" s="238" t="s">
        <v>164</v>
      </c>
      <c r="U70" s="223">
        <v>0.45200000000000001</v>
      </c>
      <c r="V70" s="223">
        <f>ROUND(E70*U70,2)</f>
        <v>28.48</v>
      </c>
      <c r="W70" s="223"/>
      <c r="X70" s="223" t="s">
        <v>165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166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3" t="s">
        <v>834</v>
      </c>
      <c r="D71" s="239"/>
      <c r="E71" s="239"/>
      <c r="F71" s="239"/>
      <c r="G71" s="239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168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4" t="s">
        <v>835</v>
      </c>
      <c r="D72" s="240"/>
      <c r="E72" s="240"/>
      <c r="F72" s="240"/>
      <c r="G72" s="240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170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2">
        <v>42</v>
      </c>
      <c r="B73" s="233" t="s">
        <v>836</v>
      </c>
      <c r="C73" s="252" t="s">
        <v>837</v>
      </c>
      <c r="D73" s="234" t="s">
        <v>162</v>
      </c>
      <c r="E73" s="235">
        <v>5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15</v>
      </c>
      <c r="M73" s="237">
        <f>G73*(1+L73/100)</f>
        <v>0</v>
      </c>
      <c r="N73" s="237">
        <v>3.4000000000000002E-4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262</v>
      </c>
      <c r="S73" s="237" t="s">
        <v>164</v>
      </c>
      <c r="T73" s="238" t="s">
        <v>164</v>
      </c>
      <c r="U73" s="223">
        <v>0.32</v>
      </c>
      <c r="V73" s="223">
        <f>ROUND(E73*U73,2)</f>
        <v>1.6</v>
      </c>
      <c r="W73" s="223"/>
      <c r="X73" s="223" t="s">
        <v>165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166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3" t="s">
        <v>834</v>
      </c>
      <c r="D74" s="239"/>
      <c r="E74" s="239"/>
      <c r="F74" s="239"/>
      <c r="G74" s="239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168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4" t="s">
        <v>835</v>
      </c>
      <c r="D75" s="240"/>
      <c r="E75" s="240"/>
      <c r="F75" s="240"/>
      <c r="G75" s="240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170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32">
        <v>43</v>
      </c>
      <c r="B76" s="233" t="s">
        <v>838</v>
      </c>
      <c r="C76" s="252" t="s">
        <v>839</v>
      </c>
      <c r="D76" s="234" t="s">
        <v>162</v>
      </c>
      <c r="E76" s="235">
        <v>30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15</v>
      </c>
      <c r="M76" s="237">
        <f>G76*(1+L76/100)</f>
        <v>0</v>
      </c>
      <c r="N76" s="237">
        <v>4.6999999999999999E-4</v>
      </c>
      <c r="O76" s="237">
        <f>ROUND(E76*N76,2)</f>
        <v>0.01</v>
      </c>
      <c r="P76" s="237">
        <v>0</v>
      </c>
      <c r="Q76" s="237">
        <f>ROUND(E76*P76,2)</f>
        <v>0</v>
      </c>
      <c r="R76" s="237" t="s">
        <v>262</v>
      </c>
      <c r="S76" s="237" t="s">
        <v>164</v>
      </c>
      <c r="T76" s="238" t="s">
        <v>164</v>
      </c>
      <c r="U76" s="223">
        <v>0.35899999999999999</v>
      </c>
      <c r="V76" s="223">
        <f>ROUND(E76*U76,2)</f>
        <v>10.77</v>
      </c>
      <c r="W76" s="223"/>
      <c r="X76" s="223" t="s">
        <v>165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166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3" t="s">
        <v>834</v>
      </c>
      <c r="D77" s="239"/>
      <c r="E77" s="239"/>
      <c r="F77" s="239"/>
      <c r="G77" s="239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168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4" t="s">
        <v>835</v>
      </c>
      <c r="D78" s="240"/>
      <c r="E78" s="240"/>
      <c r="F78" s="240"/>
      <c r="G78" s="240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170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32">
        <v>44</v>
      </c>
      <c r="B79" s="233" t="s">
        <v>840</v>
      </c>
      <c r="C79" s="252" t="s">
        <v>841</v>
      </c>
      <c r="D79" s="234" t="s">
        <v>162</v>
      </c>
      <c r="E79" s="235">
        <v>184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15</v>
      </c>
      <c r="M79" s="237">
        <f>G79*(1+L79/100)</f>
        <v>0</v>
      </c>
      <c r="N79" s="237">
        <v>1.31E-3</v>
      </c>
      <c r="O79" s="237">
        <f>ROUND(E79*N79,2)</f>
        <v>0.24</v>
      </c>
      <c r="P79" s="237">
        <v>0</v>
      </c>
      <c r="Q79" s="237">
        <f>ROUND(E79*P79,2)</f>
        <v>0</v>
      </c>
      <c r="R79" s="237" t="s">
        <v>262</v>
      </c>
      <c r="S79" s="237" t="s">
        <v>164</v>
      </c>
      <c r="T79" s="238" t="s">
        <v>164</v>
      </c>
      <c r="U79" s="223">
        <v>0.79700000000000004</v>
      </c>
      <c r="V79" s="223">
        <f>ROUND(E79*U79,2)</f>
        <v>146.65</v>
      </c>
      <c r="W79" s="223"/>
      <c r="X79" s="223" t="s">
        <v>165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166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3" t="s">
        <v>834</v>
      </c>
      <c r="D80" s="239"/>
      <c r="E80" s="239"/>
      <c r="F80" s="239"/>
      <c r="G80" s="239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168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4" t="s">
        <v>842</v>
      </c>
      <c r="D81" s="240"/>
      <c r="E81" s="240"/>
      <c r="F81" s="240"/>
      <c r="G81" s="240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170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4" t="s">
        <v>843</v>
      </c>
      <c r="D82" s="240"/>
      <c r="E82" s="240"/>
      <c r="F82" s="240"/>
      <c r="G82" s="240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170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2">
        <v>45</v>
      </c>
      <c r="B83" s="233" t="s">
        <v>844</v>
      </c>
      <c r="C83" s="252" t="s">
        <v>845</v>
      </c>
      <c r="D83" s="234" t="s">
        <v>162</v>
      </c>
      <c r="E83" s="235">
        <v>16</v>
      </c>
      <c r="F83" s="236"/>
      <c r="G83" s="237">
        <f>ROUND(E83*F83,2)</f>
        <v>0</v>
      </c>
      <c r="H83" s="236"/>
      <c r="I83" s="237">
        <f>ROUND(E83*H83,2)</f>
        <v>0</v>
      </c>
      <c r="J83" s="236"/>
      <c r="K83" s="237">
        <f>ROUND(E83*J83,2)</f>
        <v>0</v>
      </c>
      <c r="L83" s="237">
        <v>15</v>
      </c>
      <c r="M83" s="237">
        <f>G83*(1+L83/100)</f>
        <v>0</v>
      </c>
      <c r="N83" s="237">
        <v>1.6100000000000001E-3</v>
      </c>
      <c r="O83" s="237">
        <f>ROUND(E83*N83,2)</f>
        <v>0.03</v>
      </c>
      <c r="P83" s="237">
        <v>0</v>
      </c>
      <c r="Q83" s="237">
        <f>ROUND(E83*P83,2)</f>
        <v>0</v>
      </c>
      <c r="R83" s="237" t="s">
        <v>262</v>
      </c>
      <c r="S83" s="237" t="s">
        <v>164</v>
      </c>
      <c r="T83" s="238" t="s">
        <v>164</v>
      </c>
      <c r="U83" s="223">
        <v>0.73899999999999999</v>
      </c>
      <c r="V83" s="223">
        <f>ROUND(E83*U83,2)</f>
        <v>11.82</v>
      </c>
      <c r="W83" s="223"/>
      <c r="X83" s="223" t="s">
        <v>165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166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3" t="s">
        <v>834</v>
      </c>
      <c r="D84" s="239"/>
      <c r="E84" s="239"/>
      <c r="F84" s="239"/>
      <c r="G84" s="239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168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4" t="s">
        <v>842</v>
      </c>
      <c r="D85" s="240"/>
      <c r="E85" s="240"/>
      <c r="F85" s="240"/>
      <c r="G85" s="240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170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4" t="s">
        <v>843</v>
      </c>
      <c r="D86" s="240"/>
      <c r="E86" s="240"/>
      <c r="F86" s="240"/>
      <c r="G86" s="24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170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32">
        <v>46</v>
      </c>
      <c r="B87" s="233" t="s">
        <v>846</v>
      </c>
      <c r="C87" s="252" t="s">
        <v>847</v>
      </c>
      <c r="D87" s="234" t="s">
        <v>184</v>
      </c>
      <c r="E87" s="235">
        <v>59</v>
      </c>
      <c r="F87" s="236"/>
      <c r="G87" s="237">
        <f>ROUND(E87*F87,2)</f>
        <v>0</v>
      </c>
      <c r="H87" s="236"/>
      <c r="I87" s="237">
        <f>ROUND(E87*H87,2)</f>
        <v>0</v>
      </c>
      <c r="J87" s="236"/>
      <c r="K87" s="237">
        <f>ROUND(E87*J87,2)</f>
        <v>0</v>
      </c>
      <c r="L87" s="237">
        <v>15</v>
      </c>
      <c r="M87" s="237">
        <f>G87*(1+L87/100)</f>
        <v>0</v>
      </c>
      <c r="N87" s="237">
        <v>0</v>
      </c>
      <c r="O87" s="237">
        <f>ROUND(E87*N87,2)</f>
        <v>0</v>
      </c>
      <c r="P87" s="237">
        <v>0</v>
      </c>
      <c r="Q87" s="237">
        <f>ROUND(E87*P87,2)</f>
        <v>0</v>
      </c>
      <c r="R87" s="237" t="s">
        <v>262</v>
      </c>
      <c r="S87" s="237" t="s">
        <v>164</v>
      </c>
      <c r="T87" s="238" t="s">
        <v>164</v>
      </c>
      <c r="U87" s="223">
        <v>0.25900000000000001</v>
      </c>
      <c r="V87" s="223">
        <f>ROUND(E87*U87,2)</f>
        <v>15.28</v>
      </c>
      <c r="W87" s="223"/>
      <c r="X87" s="223" t="s">
        <v>165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166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3" t="s">
        <v>848</v>
      </c>
      <c r="D88" s="239"/>
      <c r="E88" s="239"/>
      <c r="F88" s="239"/>
      <c r="G88" s="239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168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2">
        <v>47</v>
      </c>
      <c r="B89" s="243" t="s">
        <v>849</v>
      </c>
      <c r="C89" s="256" t="s">
        <v>850</v>
      </c>
      <c r="D89" s="244" t="s">
        <v>184</v>
      </c>
      <c r="E89" s="245">
        <v>4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15</v>
      </c>
      <c r="M89" s="247">
        <f>G89*(1+L89/100)</f>
        <v>0</v>
      </c>
      <c r="N89" s="247">
        <v>2.7E-4</v>
      </c>
      <c r="O89" s="247">
        <f>ROUND(E89*N89,2)</f>
        <v>0</v>
      </c>
      <c r="P89" s="247">
        <v>0</v>
      </c>
      <c r="Q89" s="247">
        <f>ROUND(E89*P89,2)</f>
        <v>0</v>
      </c>
      <c r="R89" s="247" t="s">
        <v>262</v>
      </c>
      <c r="S89" s="247" t="s">
        <v>164</v>
      </c>
      <c r="T89" s="248" t="s">
        <v>164</v>
      </c>
      <c r="U89" s="223">
        <v>0.33300000000000002</v>
      </c>
      <c r="V89" s="223">
        <f>ROUND(E89*U89,2)</f>
        <v>1.33</v>
      </c>
      <c r="W89" s="223"/>
      <c r="X89" s="223" t="s">
        <v>165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166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2">
        <v>48</v>
      </c>
      <c r="B90" s="243" t="s">
        <v>851</v>
      </c>
      <c r="C90" s="256" t="s">
        <v>852</v>
      </c>
      <c r="D90" s="244" t="s">
        <v>162</v>
      </c>
      <c r="E90" s="245">
        <v>367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15</v>
      </c>
      <c r="M90" s="247">
        <f>G90*(1+L90/100)</f>
        <v>0</v>
      </c>
      <c r="N90" s="247">
        <v>0</v>
      </c>
      <c r="O90" s="247">
        <f>ROUND(E90*N90,2)</f>
        <v>0</v>
      </c>
      <c r="P90" s="247">
        <v>0</v>
      </c>
      <c r="Q90" s="247">
        <f>ROUND(E90*P90,2)</f>
        <v>0</v>
      </c>
      <c r="R90" s="247" t="s">
        <v>262</v>
      </c>
      <c r="S90" s="247" t="s">
        <v>164</v>
      </c>
      <c r="T90" s="248" t="s">
        <v>164</v>
      </c>
      <c r="U90" s="223">
        <v>4.8000000000000001E-2</v>
      </c>
      <c r="V90" s="223">
        <f>ROUND(E90*U90,2)</f>
        <v>17.62</v>
      </c>
      <c r="W90" s="223"/>
      <c r="X90" s="223" t="s">
        <v>165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166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2">
        <v>49</v>
      </c>
      <c r="B91" s="243" t="s">
        <v>853</v>
      </c>
      <c r="C91" s="256" t="s">
        <v>854</v>
      </c>
      <c r="D91" s="244" t="s">
        <v>269</v>
      </c>
      <c r="E91" s="245">
        <v>90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15</v>
      </c>
      <c r="M91" s="247">
        <f>G91*(1+L91/100)</f>
        <v>0</v>
      </c>
      <c r="N91" s="247">
        <v>0</v>
      </c>
      <c r="O91" s="247">
        <f>ROUND(E91*N91,2)</f>
        <v>0</v>
      </c>
      <c r="P91" s="247">
        <v>0</v>
      </c>
      <c r="Q91" s="247">
        <f>ROUND(E91*P91,2)</f>
        <v>0</v>
      </c>
      <c r="R91" s="247"/>
      <c r="S91" s="247" t="s">
        <v>198</v>
      </c>
      <c r="T91" s="248" t="s">
        <v>199</v>
      </c>
      <c r="U91" s="223">
        <v>1</v>
      </c>
      <c r="V91" s="223">
        <f>ROUND(E91*U91,2)</f>
        <v>90</v>
      </c>
      <c r="W91" s="223"/>
      <c r="X91" s="223" t="s">
        <v>165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166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2">
        <v>50</v>
      </c>
      <c r="B92" s="243" t="s">
        <v>855</v>
      </c>
      <c r="C92" s="256" t="s">
        <v>856</v>
      </c>
      <c r="D92" s="244" t="s">
        <v>162</v>
      </c>
      <c r="E92" s="245">
        <v>70</v>
      </c>
      <c r="F92" s="246"/>
      <c r="G92" s="247">
        <f>ROUND(E92*F92,2)</f>
        <v>0</v>
      </c>
      <c r="H92" s="246"/>
      <c r="I92" s="247">
        <f>ROUND(E92*H92,2)</f>
        <v>0</v>
      </c>
      <c r="J92" s="246"/>
      <c r="K92" s="247">
        <f>ROUND(E92*J92,2)</f>
        <v>0</v>
      </c>
      <c r="L92" s="247">
        <v>15</v>
      </c>
      <c r="M92" s="247">
        <f>G92*(1+L92/100)</f>
        <v>0</v>
      </c>
      <c r="N92" s="247">
        <v>0</v>
      </c>
      <c r="O92" s="247">
        <f>ROUND(E92*N92,2)</f>
        <v>0</v>
      </c>
      <c r="P92" s="247">
        <v>0</v>
      </c>
      <c r="Q92" s="247">
        <f>ROUND(E92*P92,2)</f>
        <v>0</v>
      </c>
      <c r="R92" s="247"/>
      <c r="S92" s="247" t="s">
        <v>198</v>
      </c>
      <c r="T92" s="248" t="s">
        <v>199</v>
      </c>
      <c r="U92" s="223">
        <v>0</v>
      </c>
      <c r="V92" s="223">
        <f>ROUND(E92*U92,2)</f>
        <v>0</v>
      </c>
      <c r="W92" s="223"/>
      <c r="X92" s="223" t="s">
        <v>165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166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2">
        <v>51</v>
      </c>
      <c r="B93" s="243" t="s">
        <v>857</v>
      </c>
      <c r="C93" s="256" t="s">
        <v>858</v>
      </c>
      <c r="D93" s="244" t="s">
        <v>162</v>
      </c>
      <c r="E93" s="245">
        <v>30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15</v>
      </c>
      <c r="M93" s="247">
        <f>G93*(1+L93/100)</f>
        <v>0</v>
      </c>
      <c r="N93" s="247">
        <v>0</v>
      </c>
      <c r="O93" s="247">
        <f>ROUND(E93*N93,2)</f>
        <v>0</v>
      </c>
      <c r="P93" s="247">
        <v>0</v>
      </c>
      <c r="Q93" s="247">
        <f>ROUND(E93*P93,2)</f>
        <v>0</v>
      </c>
      <c r="R93" s="247"/>
      <c r="S93" s="247" t="s">
        <v>198</v>
      </c>
      <c r="T93" s="248" t="s">
        <v>199</v>
      </c>
      <c r="U93" s="223">
        <v>0</v>
      </c>
      <c r="V93" s="223">
        <f>ROUND(E93*U93,2)</f>
        <v>0</v>
      </c>
      <c r="W93" s="223"/>
      <c r="X93" s="223" t="s">
        <v>165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166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2">
        <v>52</v>
      </c>
      <c r="B94" s="243" t="s">
        <v>859</v>
      </c>
      <c r="C94" s="256" t="s">
        <v>860</v>
      </c>
      <c r="D94" s="244" t="s">
        <v>272</v>
      </c>
      <c r="E94" s="245">
        <v>5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15</v>
      </c>
      <c r="M94" s="247">
        <f>G94*(1+L94/100)</f>
        <v>0</v>
      </c>
      <c r="N94" s="247">
        <v>0</v>
      </c>
      <c r="O94" s="247">
        <f>ROUND(E94*N94,2)</f>
        <v>0</v>
      </c>
      <c r="P94" s="247">
        <v>0</v>
      </c>
      <c r="Q94" s="247">
        <f>ROUND(E94*P94,2)</f>
        <v>0</v>
      </c>
      <c r="R94" s="247"/>
      <c r="S94" s="247" t="s">
        <v>198</v>
      </c>
      <c r="T94" s="248" t="s">
        <v>199</v>
      </c>
      <c r="U94" s="223">
        <v>0</v>
      </c>
      <c r="V94" s="223">
        <f>ROUND(E94*U94,2)</f>
        <v>0</v>
      </c>
      <c r="W94" s="223"/>
      <c r="X94" s="223" t="s">
        <v>165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166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42">
        <v>53</v>
      </c>
      <c r="B95" s="243" t="s">
        <v>861</v>
      </c>
      <c r="C95" s="256" t="s">
        <v>862</v>
      </c>
      <c r="D95" s="244" t="s">
        <v>184</v>
      </c>
      <c r="E95" s="245">
        <v>5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15</v>
      </c>
      <c r="M95" s="247">
        <f>G95*(1+L95/100)</f>
        <v>0</v>
      </c>
      <c r="N95" s="247">
        <v>3.8000000000000002E-4</v>
      </c>
      <c r="O95" s="247">
        <f>ROUND(E95*N95,2)</f>
        <v>0</v>
      </c>
      <c r="P95" s="247">
        <v>0</v>
      </c>
      <c r="Q95" s="247">
        <f>ROUND(E95*P95,2)</f>
        <v>0</v>
      </c>
      <c r="R95" s="247" t="s">
        <v>193</v>
      </c>
      <c r="S95" s="247" t="s">
        <v>164</v>
      </c>
      <c r="T95" s="248" t="s">
        <v>164</v>
      </c>
      <c r="U95" s="223">
        <v>0</v>
      </c>
      <c r="V95" s="223">
        <f>ROUND(E95*U95,2)</f>
        <v>0</v>
      </c>
      <c r="W95" s="223"/>
      <c r="X95" s="223" t="s">
        <v>194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195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2">
        <v>54</v>
      </c>
      <c r="B96" s="233" t="s">
        <v>863</v>
      </c>
      <c r="C96" s="252" t="s">
        <v>864</v>
      </c>
      <c r="D96" s="234" t="s">
        <v>184</v>
      </c>
      <c r="E96" s="235">
        <v>5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15</v>
      </c>
      <c r="M96" s="237">
        <f>G96*(1+L96/100)</f>
        <v>0</v>
      </c>
      <c r="N96" s="237">
        <v>5.9000000000000003E-4</v>
      </c>
      <c r="O96" s="237">
        <f>ROUND(E96*N96,2)</f>
        <v>0</v>
      </c>
      <c r="P96" s="237">
        <v>0</v>
      </c>
      <c r="Q96" s="237">
        <f>ROUND(E96*P96,2)</f>
        <v>0</v>
      </c>
      <c r="R96" s="237" t="s">
        <v>193</v>
      </c>
      <c r="S96" s="237" t="s">
        <v>164</v>
      </c>
      <c r="T96" s="238" t="s">
        <v>164</v>
      </c>
      <c r="U96" s="223">
        <v>0</v>
      </c>
      <c r="V96" s="223">
        <f>ROUND(E96*U96,2)</f>
        <v>0</v>
      </c>
      <c r="W96" s="223"/>
      <c r="X96" s="223" t="s">
        <v>194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195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>
        <v>55</v>
      </c>
      <c r="B97" s="221" t="s">
        <v>865</v>
      </c>
      <c r="C97" s="262" t="s">
        <v>866</v>
      </c>
      <c r="D97" s="222" t="s">
        <v>0</v>
      </c>
      <c r="E97" s="260"/>
      <c r="F97" s="224"/>
      <c r="G97" s="223">
        <f>ROUND(E97*F97,2)</f>
        <v>0</v>
      </c>
      <c r="H97" s="224"/>
      <c r="I97" s="223">
        <f>ROUND(E97*H97,2)</f>
        <v>0</v>
      </c>
      <c r="J97" s="224"/>
      <c r="K97" s="223">
        <f>ROUND(E97*J97,2)</f>
        <v>0</v>
      </c>
      <c r="L97" s="223">
        <v>15</v>
      </c>
      <c r="M97" s="223">
        <f>G97*(1+L97/100)</f>
        <v>0</v>
      </c>
      <c r="N97" s="223">
        <v>0</v>
      </c>
      <c r="O97" s="223">
        <f>ROUND(E97*N97,2)</f>
        <v>0</v>
      </c>
      <c r="P97" s="223">
        <v>0</v>
      </c>
      <c r="Q97" s="223">
        <f>ROUND(E97*P97,2)</f>
        <v>0</v>
      </c>
      <c r="R97" s="223" t="s">
        <v>262</v>
      </c>
      <c r="S97" s="223" t="s">
        <v>164</v>
      </c>
      <c r="T97" s="223" t="s">
        <v>164</v>
      </c>
      <c r="U97" s="223">
        <v>0</v>
      </c>
      <c r="V97" s="223">
        <f>ROUND(E97*U97,2)</f>
        <v>0</v>
      </c>
      <c r="W97" s="223"/>
      <c r="X97" s="223" t="s">
        <v>282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283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63" t="s">
        <v>820</v>
      </c>
      <c r="D98" s="261"/>
      <c r="E98" s="261"/>
      <c r="F98" s="261"/>
      <c r="G98" s="261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168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6" t="s">
        <v>158</v>
      </c>
      <c r="B99" s="227" t="s">
        <v>101</v>
      </c>
      <c r="C99" s="251" t="s">
        <v>102</v>
      </c>
      <c r="D99" s="228"/>
      <c r="E99" s="229"/>
      <c r="F99" s="230"/>
      <c r="G99" s="230">
        <f>SUMIF(AG100:AG178,"&lt;&gt;NOR",G100:G178)</f>
        <v>0</v>
      </c>
      <c r="H99" s="230"/>
      <c r="I99" s="230">
        <f>SUM(I100:I178)</f>
        <v>0</v>
      </c>
      <c r="J99" s="230"/>
      <c r="K99" s="230">
        <f>SUM(K100:K178)</f>
        <v>0</v>
      </c>
      <c r="L99" s="230"/>
      <c r="M99" s="230">
        <f>SUM(M100:M178)</f>
        <v>0</v>
      </c>
      <c r="N99" s="230"/>
      <c r="O99" s="230">
        <f>SUM(O100:O178)</f>
        <v>1.08</v>
      </c>
      <c r="P99" s="230"/>
      <c r="Q99" s="230">
        <f>SUM(Q100:Q178)</f>
        <v>0.68</v>
      </c>
      <c r="R99" s="230"/>
      <c r="S99" s="230"/>
      <c r="T99" s="231"/>
      <c r="U99" s="225"/>
      <c r="V99" s="225">
        <f>SUM(V100:V178)</f>
        <v>627.37</v>
      </c>
      <c r="W99" s="225"/>
      <c r="X99" s="225"/>
      <c r="AG99" t="s">
        <v>159</v>
      </c>
    </row>
    <row r="100" spans="1:60" ht="22.5" outlineLevel="1" x14ac:dyDescent="0.2">
      <c r="A100" s="242">
        <v>56</v>
      </c>
      <c r="B100" s="243" t="s">
        <v>867</v>
      </c>
      <c r="C100" s="256" t="s">
        <v>868</v>
      </c>
      <c r="D100" s="244" t="s">
        <v>184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15</v>
      </c>
      <c r="M100" s="247">
        <f>G100*(1+L100/100)</f>
        <v>0</v>
      </c>
      <c r="N100" s="247">
        <v>2.3000000000000001E-4</v>
      </c>
      <c r="O100" s="247">
        <f>ROUND(E100*N100,2)</f>
        <v>0</v>
      </c>
      <c r="P100" s="247">
        <v>0</v>
      </c>
      <c r="Q100" s="247">
        <f>ROUND(E100*P100,2)</f>
        <v>0</v>
      </c>
      <c r="R100" s="247" t="s">
        <v>262</v>
      </c>
      <c r="S100" s="247" t="s">
        <v>164</v>
      </c>
      <c r="T100" s="248" t="s">
        <v>164</v>
      </c>
      <c r="U100" s="223">
        <v>1.341</v>
      </c>
      <c r="V100" s="223">
        <f>ROUND(E100*U100,2)</f>
        <v>1.34</v>
      </c>
      <c r="W100" s="223"/>
      <c r="X100" s="223" t="s">
        <v>165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166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2">
        <v>57</v>
      </c>
      <c r="B101" s="243" t="s">
        <v>869</v>
      </c>
      <c r="C101" s="256" t="s">
        <v>870</v>
      </c>
      <c r="D101" s="244" t="s">
        <v>184</v>
      </c>
      <c r="E101" s="245">
        <v>5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15</v>
      </c>
      <c r="M101" s="247">
        <f>G101*(1+L101/100)</f>
        <v>0</v>
      </c>
      <c r="N101" s="247">
        <v>8.0000000000000004E-4</v>
      </c>
      <c r="O101" s="247">
        <f>ROUND(E101*N101,2)</f>
        <v>0</v>
      </c>
      <c r="P101" s="247">
        <v>0</v>
      </c>
      <c r="Q101" s="247">
        <f>ROUND(E101*P101,2)</f>
        <v>0</v>
      </c>
      <c r="R101" s="247" t="s">
        <v>262</v>
      </c>
      <c r="S101" s="247" t="s">
        <v>164</v>
      </c>
      <c r="T101" s="248" t="s">
        <v>164</v>
      </c>
      <c r="U101" s="223">
        <v>0.59399999999999997</v>
      </c>
      <c r="V101" s="223">
        <f>ROUND(E101*U101,2)</f>
        <v>2.97</v>
      </c>
      <c r="W101" s="223"/>
      <c r="X101" s="223" t="s">
        <v>165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166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2">
        <v>58</v>
      </c>
      <c r="B102" s="243" t="s">
        <v>871</v>
      </c>
      <c r="C102" s="256" t="s">
        <v>872</v>
      </c>
      <c r="D102" s="244" t="s">
        <v>184</v>
      </c>
      <c r="E102" s="245">
        <v>10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15</v>
      </c>
      <c r="M102" s="247">
        <f>G102*(1+L102/100)</f>
        <v>0</v>
      </c>
      <c r="N102" s="247">
        <v>1.47E-3</v>
      </c>
      <c r="O102" s="247">
        <f>ROUND(E102*N102,2)</f>
        <v>0.01</v>
      </c>
      <c r="P102" s="247">
        <v>0</v>
      </c>
      <c r="Q102" s="247">
        <f>ROUND(E102*P102,2)</f>
        <v>0</v>
      </c>
      <c r="R102" s="247" t="s">
        <v>262</v>
      </c>
      <c r="S102" s="247" t="s">
        <v>164</v>
      </c>
      <c r="T102" s="248" t="s">
        <v>164</v>
      </c>
      <c r="U102" s="223">
        <v>0.90600000000000003</v>
      </c>
      <c r="V102" s="223">
        <f>ROUND(E102*U102,2)</f>
        <v>9.06</v>
      </c>
      <c r="W102" s="223"/>
      <c r="X102" s="223" t="s">
        <v>165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166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2">
        <v>59</v>
      </c>
      <c r="B103" s="243" t="s">
        <v>873</v>
      </c>
      <c r="C103" s="256" t="s">
        <v>874</v>
      </c>
      <c r="D103" s="244" t="s">
        <v>184</v>
      </c>
      <c r="E103" s="245">
        <v>4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15</v>
      </c>
      <c r="M103" s="247">
        <f>G103*(1+L103/100)</f>
        <v>0</v>
      </c>
      <c r="N103" s="247">
        <v>3.65E-3</v>
      </c>
      <c r="O103" s="247">
        <f>ROUND(E103*N103,2)</f>
        <v>0.01</v>
      </c>
      <c r="P103" s="247">
        <v>0</v>
      </c>
      <c r="Q103" s="247">
        <f>ROUND(E103*P103,2)</f>
        <v>0</v>
      </c>
      <c r="R103" s="247" t="s">
        <v>262</v>
      </c>
      <c r="S103" s="247" t="s">
        <v>164</v>
      </c>
      <c r="T103" s="248" t="s">
        <v>164</v>
      </c>
      <c r="U103" s="223">
        <v>1.26</v>
      </c>
      <c r="V103" s="223">
        <f>ROUND(E103*U103,2)</f>
        <v>5.04</v>
      </c>
      <c r="W103" s="223"/>
      <c r="X103" s="223" t="s">
        <v>165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166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42">
        <v>60</v>
      </c>
      <c r="B104" s="243" t="s">
        <v>875</v>
      </c>
      <c r="C104" s="256" t="s">
        <v>876</v>
      </c>
      <c r="D104" s="244" t="s">
        <v>184</v>
      </c>
      <c r="E104" s="245">
        <v>59</v>
      </c>
      <c r="F104" s="246"/>
      <c r="G104" s="247">
        <f>ROUND(E104*F104,2)</f>
        <v>0</v>
      </c>
      <c r="H104" s="246"/>
      <c r="I104" s="247">
        <f>ROUND(E104*H104,2)</f>
        <v>0</v>
      </c>
      <c r="J104" s="246"/>
      <c r="K104" s="247">
        <f>ROUND(E104*J104,2)</f>
        <v>0</v>
      </c>
      <c r="L104" s="247">
        <v>15</v>
      </c>
      <c r="M104" s="247">
        <f>G104*(1+L104/100)</f>
        <v>0</v>
      </c>
      <c r="N104" s="247">
        <v>0</v>
      </c>
      <c r="O104" s="247">
        <f>ROUND(E104*N104,2)</f>
        <v>0</v>
      </c>
      <c r="P104" s="247">
        <v>0</v>
      </c>
      <c r="Q104" s="247">
        <f>ROUND(E104*P104,2)</f>
        <v>0</v>
      </c>
      <c r="R104" s="247" t="s">
        <v>262</v>
      </c>
      <c r="S104" s="247" t="s">
        <v>164</v>
      </c>
      <c r="T104" s="248" t="s">
        <v>164</v>
      </c>
      <c r="U104" s="223">
        <v>0.16145000000000001</v>
      </c>
      <c r="V104" s="223">
        <f>ROUND(E104*U104,2)</f>
        <v>9.5299999999999994</v>
      </c>
      <c r="W104" s="223"/>
      <c r="X104" s="223" t="s">
        <v>165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166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42">
        <v>61</v>
      </c>
      <c r="B105" s="243" t="s">
        <v>877</v>
      </c>
      <c r="C105" s="256" t="s">
        <v>878</v>
      </c>
      <c r="D105" s="244" t="s">
        <v>184</v>
      </c>
      <c r="E105" s="245">
        <v>118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15</v>
      </c>
      <c r="M105" s="247">
        <f>G105*(1+L105/100)</f>
        <v>0</v>
      </c>
      <c r="N105" s="247">
        <v>0</v>
      </c>
      <c r="O105" s="247">
        <f>ROUND(E105*N105,2)</f>
        <v>0</v>
      </c>
      <c r="P105" s="247">
        <v>0</v>
      </c>
      <c r="Q105" s="247">
        <f>ROUND(E105*P105,2)</f>
        <v>0</v>
      </c>
      <c r="R105" s="247" t="s">
        <v>262</v>
      </c>
      <c r="S105" s="247" t="s">
        <v>164</v>
      </c>
      <c r="T105" s="248" t="s">
        <v>164</v>
      </c>
      <c r="U105" s="223">
        <v>0.17696999999999999</v>
      </c>
      <c r="V105" s="223">
        <f>ROUND(E105*U105,2)</f>
        <v>20.88</v>
      </c>
      <c r="W105" s="223"/>
      <c r="X105" s="223" t="s">
        <v>165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166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1" x14ac:dyDescent="0.2">
      <c r="A106" s="232">
        <v>62</v>
      </c>
      <c r="B106" s="233" t="s">
        <v>879</v>
      </c>
      <c r="C106" s="252" t="s">
        <v>880</v>
      </c>
      <c r="D106" s="234" t="s">
        <v>184</v>
      </c>
      <c r="E106" s="235">
        <v>5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15</v>
      </c>
      <c r="M106" s="237">
        <f>G106*(1+L106/100)</f>
        <v>0</v>
      </c>
      <c r="N106" s="237">
        <v>5.1999999999999995E-4</v>
      </c>
      <c r="O106" s="237">
        <f>ROUND(E106*N106,2)</f>
        <v>0</v>
      </c>
      <c r="P106" s="237">
        <v>0</v>
      </c>
      <c r="Q106" s="237">
        <f>ROUND(E106*P106,2)</f>
        <v>0</v>
      </c>
      <c r="R106" s="237" t="s">
        <v>262</v>
      </c>
      <c r="S106" s="237" t="s">
        <v>164</v>
      </c>
      <c r="T106" s="238" t="s">
        <v>164</v>
      </c>
      <c r="U106" s="223">
        <v>0.35926000000000002</v>
      </c>
      <c r="V106" s="223">
        <f>ROUND(E106*U106,2)</f>
        <v>1.8</v>
      </c>
      <c r="W106" s="223"/>
      <c r="X106" s="223" t="s">
        <v>165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166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5" t="s">
        <v>562</v>
      </c>
      <c r="D107" s="241"/>
      <c r="E107" s="241"/>
      <c r="F107" s="241"/>
      <c r="G107" s="241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170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1" x14ac:dyDescent="0.2">
      <c r="A108" s="232">
        <v>63</v>
      </c>
      <c r="B108" s="233" t="s">
        <v>881</v>
      </c>
      <c r="C108" s="252" t="s">
        <v>882</v>
      </c>
      <c r="D108" s="234" t="s">
        <v>184</v>
      </c>
      <c r="E108" s="235">
        <v>20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15</v>
      </c>
      <c r="M108" s="237">
        <f>G108*(1+L108/100)</f>
        <v>0</v>
      </c>
      <c r="N108" s="237">
        <v>7.6000000000000004E-4</v>
      </c>
      <c r="O108" s="237">
        <f>ROUND(E108*N108,2)</f>
        <v>0.02</v>
      </c>
      <c r="P108" s="237">
        <v>0</v>
      </c>
      <c r="Q108" s="237">
        <f>ROUND(E108*P108,2)</f>
        <v>0</v>
      </c>
      <c r="R108" s="237" t="s">
        <v>262</v>
      </c>
      <c r="S108" s="237" t="s">
        <v>164</v>
      </c>
      <c r="T108" s="238" t="s">
        <v>164</v>
      </c>
      <c r="U108" s="223">
        <v>0.43275000000000002</v>
      </c>
      <c r="V108" s="223">
        <f>ROUND(E108*U108,2)</f>
        <v>8.66</v>
      </c>
      <c r="W108" s="223"/>
      <c r="X108" s="223" t="s">
        <v>165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166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5" t="s">
        <v>562</v>
      </c>
      <c r="D109" s="241"/>
      <c r="E109" s="241"/>
      <c r="F109" s="241"/>
      <c r="G109" s="241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170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1" x14ac:dyDescent="0.2">
      <c r="A110" s="232">
        <v>64</v>
      </c>
      <c r="B110" s="233" t="s">
        <v>883</v>
      </c>
      <c r="C110" s="252" t="s">
        <v>884</v>
      </c>
      <c r="D110" s="234" t="s">
        <v>184</v>
      </c>
      <c r="E110" s="235">
        <v>30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15</v>
      </c>
      <c r="M110" s="237">
        <f>G110*(1+L110/100)</f>
        <v>0</v>
      </c>
      <c r="N110" s="237">
        <v>1.0200000000000001E-3</v>
      </c>
      <c r="O110" s="237">
        <f>ROUND(E110*N110,2)</f>
        <v>0.03</v>
      </c>
      <c r="P110" s="237">
        <v>0</v>
      </c>
      <c r="Q110" s="237">
        <f>ROUND(E110*P110,2)</f>
        <v>0</v>
      </c>
      <c r="R110" s="237" t="s">
        <v>262</v>
      </c>
      <c r="S110" s="237" t="s">
        <v>164</v>
      </c>
      <c r="T110" s="238" t="s">
        <v>164</v>
      </c>
      <c r="U110" s="223">
        <v>0.50622</v>
      </c>
      <c r="V110" s="223">
        <f>ROUND(E110*U110,2)</f>
        <v>15.19</v>
      </c>
      <c r="W110" s="223"/>
      <c r="X110" s="223" t="s">
        <v>165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166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5" t="s">
        <v>562</v>
      </c>
      <c r="D111" s="241"/>
      <c r="E111" s="241"/>
      <c r="F111" s="241"/>
      <c r="G111" s="241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170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2">
        <v>65</v>
      </c>
      <c r="B112" s="233" t="s">
        <v>885</v>
      </c>
      <c r="C112" s="252" t="s">
        <v>886</v>
      </c>
      <c r="D112" s="234" t="s">
        <v>162</v>
      </c>
      <c r="E112" s="235">
        <v>325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15</v>
      </c>
      <c r="M112" s="237">
        <f>G112*(1+L112/100)</f>
        <v>0</v>
      </c>
      <c r="N112" s="237">
        <v>4.2999999999999999E-4</v>
      </c>
      <c r="O112" s="237">
        <f>ROUND(E112*N112,2)</f>
        <v>0.14000000000000001</v>
      </c>
      <c r="P112" s="237">
        <v>0</v>
      </c>
      <c r="Q112" s="237">
        <f>ROUND(E112*P112,2)</f>
        <v>0</v>
      </c>
      <c r="R112" s="237" t="s">
        <v>262</v>
      </c>
      <c r="S112" s="237" t="s">
        <v>164</v>
      </c>
      <c r="T112" s="238" t="s">
        <v>164</v>
      </c>
      <c r="U112" s="223">
        <v>0.27889999999999998</v>
      </c>
      <c r="V112" s="223">
        <f>ROUND(E112*U112,2)</f>
        <v>90.64</v>
      </c>
      <c r="W112" s="223"/>
      <c r="X112" s="223" t="s">
        <v>165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166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3" t="s">
        <v>561</v>
      </c>
      <c r="D113" s="239"/>
      <c r="E113" s="239"/>
      <c r="F113" s="239"/>
      <c r="G113" s="239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168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4" t="s">
        <v>562</v>
      </c>
      <c r="D114" s="240"/>
      <c r="E114" s="240"/>
      <c r="F114" s="240"/>
      <c r="G114" s="240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170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2">
        <v>66</v>
      </c>
      <c r="B115" s="233" t="s">
        <v>887</v>
      </c>
      <c r="C115" s="252" t="s">
        <v>888</v>
      </c>
      <c r="D115" s="234" t="s">
        <v>162</v>
      </c>
      <c r="E115" s="235">
        <v>25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15</v>
      </c>
      <c r="M115" s="237">
        <f>G115*(1+L115/100)</f>
        <v>0</v>
      </c>
      <c r="N115" s="237">
        <v>5.2999999999999998E-4</v>
      </c>
      <c r="O115" s="237">
        <f>ROUND(E115*N115,2)</f>
        <v>0.01</v>
      </c>
      <c r="P115" s="237">
        <v>0</v>
      </c>
      <c r="Q115" s="237">
        <f>ROUND(E115*P115,2)</f>
        <v>0</v>
      </c>
      <c r="R115" s="237" t="s">
        <v>262</v>
      </c>
      <c r="S115" s="237" t="s">
        <v>164</v>
      </c>
      <c r="T115" s="238" t="s">
        <v>164</v>
      </c>
      <c r="U115" s="223">
        <v>0.29730000000000001</v>
      </c>
      <c r="V115" s="223">
        <f>ROUND(E115*U115,2)</f>
        <v>7.43</v>
      </c>
      <c r="W115" s="223"/>
      <c r="X115" s="223" t="s">
        <v>165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166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3" t="s">
        <v>561</v>
      </c>
      <c r="D116" s="239"/>
      <c r="E116" s="239"/>
      <c r="F116" s="239"/>
      <c r="G116" s="239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4" t="s">
        <v>577</v>
      </c>
      <c r="D117" s="240"/>
      <c r="E117" s="240"/>
      <c r="F117" s="240"/>
      <c r="G117" s="240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170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4" t="s">
        <v>562</v>
      </c>
      <c r="D118" s="240"/>
      <c r="E118" s="240"/>
      <c r="F118" s="240"/>
      <c r="G118" s="24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170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32">
        <v>67</v>
      </c>
      <c r="B119" s="233" t="s">
        <v>889</v>
      </c>
      <c r="C119" s="252" t="s">
        <v>890</v>
      </c>
      <c r="D119" s="234" t="s">
        <v>162</v>
      </c>
      <c r="E119" s="235">
        <v>81</v>
      </c>
      <c r="F119" s="236"/>
      <c r="G119" s="237">
        <f>ROUND(E119*F119,2)</f>
        <v>0</v>
      </c>
      <c r="H119" s="236"/>
      <c r="I119" s="237">
        <f>ROUND(E119*H119,2)</f>
        <v>0</v>
      </c>
      <c r="J119" s="236"/>
      <c r="K119" s="237">
        <f>ROUND(E119*J119,2)</f>
        <v>0</v>
      </c>
      <c r="L119" s="237">
        <v>15</v>
      </c>
      <c r="M119" s="237">
        <f>G119*(1+L119/100)</f>
        <v>0</v>
      </c>
      <c r="N119" s="237">
        <v>7.2999999999999996E-4</v>
      </c>
      <c r="O119" s="237">
        <f>ROUND(E119*N119,2)</f>
        <v>0.06</v>
      </c>
      <c r="P119" s="237">
        <v>0</v>
      </c>
      <c r="Q119" s="237">
        <f>ROUND(E119*P119,2)</f>
        <v>0</v>
      </c>
      <c r="R119" s="237" t="s">
        <v>262</v>
      </c>
      <c r="S119" s="237" t="s">
        <v>164</v>
      </c>
      <c r="T119" s="238" t="s">
        <v>164</v>
      </c>
      <c r="U119" s="223">
        <v>0.33279999999999998</v>
      </c>
      <c r="V119" s="223">
        <f>ROUND(E119*U119,2)</f>
        <v>26.96</v>
      </c>
      <c r="W119" s="223"/>
      <c r="X119" s="223" t="s">
        <v>165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166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3" t="s">
        <v>561</v>
      </c>
      <c r="D120" s="239"/>
      <c r="E120" s="239"/>
      <c r="F120" s="239"/>
      <c r="G120" s="239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168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4" t="s">
        <v>577</v>
      </c>
      <c r="D121" s="240"/>
      <c r="E121" s="240"/>
      <c r="F121" s="240"/>
      <c r="G121" s="240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170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4" t="s">
        <v>562</v>
      </c>
      <c r="D122" s="240"/>
      <c r="E122" s="240"/>
      <c r="F122" s="240"/>
      <c r="G122" s="240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170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32">
        <v>68</v>
      </c>
      <c r="B123" s="233" t="s">
        <v>891</v>
      </c>
      <c r="C123" s="252" t="s">
        <v>892</v>
      </c>
      <c r="D123" s="234" t="s">
        <v>162</v>
      </c>
      <c r="E123" s="235">
        <v>132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15</v>
      </c>
      <c r="M123" s="237">
        <f>G123*(1+L123/100)</f>
        <v>0</v>
      </c>
      <c r="N123" s="237">
        <v>1.0200000000000001E-3</v>
      </c>
      <c r="O123" s="237">
        <f>ROUND(E123*N123,2)</f>
        <v>0.13</v>
      </c>
      <c r="P123" s="237">
        <v>0</v>
      </c>
      <c r="Q123" s="237">
        <f>ROUND(E123*P123,2)</f>
        <v>0</v>
      </c>
      <c r="R123" s="237" t="s">
        <v>262</v>
      </c>
      <c r="S123" s="237" t="s">
        <v>164</v>
      </c>
      <c r="T123" s="238" t="s">
        <v>164</v>
      </c>
      <c r="U123" s="223">
        <v>0.38469999999999999</v>
      </c>
      <c r="V123" s="223">
        <f>ROUND(E123*U123,2)</f>
        <v>50.78</v>
      </c>
      <c r="W123" s="223"/>
      <c r="X123" s="223" t="s">
        <v>165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166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3" t="s">
        <v>561</v>
      </c>
      <c r="D124" s="239"/>
      <c r="E124" s="239"/>
      <c r="F124" s="239"/>
      <c r="G124" s="239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168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4" t="s">
        <v>577</v>
      </c>
      <c r="D125" s="240"/>
      <c r="E125" s="240"/>
      <c r="F125" s="240"/>
      <c r="G125" s="240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170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54" t="s">
        <v>562</v>
      </c>
      <c r="D126" s="240"/>
      <c r="E126" s="240"/>
      <c r="F126" s="240"/>
      <c r="G126" s="240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170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2">
        <v>69</v>
      </c>
      <c r="B127" s="233" t="s">
        <v>893</v>
      </c>
      <c r="C127" s="252" t="s">
        <v>894</v>
      </c>
      <c r="D127" s="234" t="s">
        <v>162</v>
      </c>
      <c r="E127" s="235">
        <v>225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15</v>
      </c>
      <c r="M127" s="237">
        <f>G127*(1+L127/100)</f>
        <v>0</v>
      </c>
      <c r="N127" s="237">
        <v>1.3799999999999999E-3</v>
      </c>
      <c r="O127" s="237">
        <f>ROUND(E127*N127,2)</f>
        <v>0.31</v>
      </c>
      <c r="P127" s="237">
        <v>0</v>
      </c>
      <c r="Q127" s="237">
        <f>ROUND(E127*P127,2)</f>
        <v>0</v>
      </c>
      <c r="R127" s="237" t="s">
        <v>262</v>
      </c>
      <c r="S127" s="237" t="s">
        <v>164</v>
      </c>
      <c r="T127" s="238" t="s">
        <v>164</v>
      </c>
      <c r="U127" s="223">
        <v>0.47670000000000001</v>
      </c>
      <c r="V127" s="223">
        <f>ROUND(E127*U127,2)</f>
        <v>107.26</v>
      </c>
      <c r="W127" s="223"/>
      <c r="X127" s="223" t="s">
        <v>165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166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53" t="s">
        <v>561</v>
      </c>
      <c r="D128" s="239"/>
      <c r="E128" s="239"/>
      <c r="F128" s="239"/>
      <c r="G128" s="239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168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4" t="s">
        <v>577</v>
      </c>
      <c r="D129" s="240"/>
      <c r="E129" s="240"/>
      <c r="F129" s="240"/>
      <c r="G129" s="240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170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4" t="s">
        <v>562</v>
      </c>
      <c r="D130" s="240"/>
      <c r="E130" s="240"/>
      <c r="F130" s="240"/>
      <c r="G130" s="240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170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2.5" outlineLevel="1" x14ac:dyDescent="0.2">
      <c r="A131" s="232">
        <v>70</v>
      </c>
      <c r="B131" s="233" t="s">
        <v>895</v>
      </c>
      <c r="C131" s="252" t="s">
        <v>896</v>
      </c>
      <c r="D131" s="234" t="s">
        <v>162</v>
      </c>
      <c r="E131" s="235">
        <v>17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15</v>
      </c>
      <c r="M131" s="237">
        <f>G131*(1+L131/100)</f>
        <v>0</v>
      </c>
      <c r="N131" s="237">
        <v>2.0999999999999999E-3</v>
      </c>
      <c r="O131" s="237">
        <f>ROUND(E131*N131,2)</f>
        <v>0.04</v>
      </c>
      <c r="P131" s="237">
        <v>0</v>
      </c>
      <c r="Q131" s="237">
        <f>ROUND(E131*P131,2)</f>
        <v>0</v>
      </c>
      <c r="R131" s="237" t="s">
        <v>262</v>
      </c>
      <c r="S131" s="237" t="s">
        <v>164</v>
      </c>
      <c r="T131" s="238" t="s">
        <v>164</v>
      </c>
      <c r="U131" s="223">
        <v>0.56179999999999997</v>
      </c>
      <c r="V131" s="223">
        <f>ROUND(E131*U131,2)</f>
        <v>9.5500000000000007</v>
      </c>
      <c r="W131" s="223"/>
      <c r="X131" s="223" t="s">
        <v>165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166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3" t="s">
        <v>561</v>
      </c>
      <c r="D132" s="239"/>
      <c r="E132" s="239"/>
      <c r="F132" s="239"/>
      <c r="G132" s="239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168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4" t="s">
        <v>577</v>
      </c>
      <c r="D133" s="240"/>
      <c r="E133" s="240"/>
      <c r="F133" s="240"/>
      <c r="G133" s="240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170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4" t="s">
        <v>562</v>
      </c>
      <c r="D134" s="240"/>
      <c r="E134" s="240"/>
      <c r="F134" s="240"/>
      <c r="G134" s="240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170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32">
        <v>71</v>
      </c>
      <c r="B135" s="233" t="s">
        <v>897</v>
      </c>
      <c r="C135" s="252" t="s">
        <v>898</v>
      </c>
      <c r="D135" s="234" t="s">
        <v>162</v>
      </c>
      <c r="E135" s="235">
        <v>62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15</v>
      </c>
      <c r="M135" s="237">
        <f>G135*(1+L135/100)</f>
        <v>0</v>
      </c>
      <c r="N135" s="237">
        <v>2.5699999999999998E-3</v>
      </c>
      <c r="O135" s="237">
        <f>ROUND(E135*N135,2)</f>
        <v>0.16</v>
      </c>
      <c r="P135" s="237">
        <v>0</v>
      </c>
      <c r="Q135" s="237">
        <f>ROUND(E135*P135,2)</f>
        <v>0</v>
      </c>
      <c r="R135" s="237" t="s">
        <v>262</v>
      </c>
      <c r="S135" s="237" t="s">
        <v>164</v>
      </c>
      <c r="T135" s="238" t="s">
        <v>164</v>
      </c>
      <c r="U135" s="223">
        <v>0.59899999999999998</v>
      </c>
      <c r="V135" s="223">
        <f>ROUND(E135*U135,2)</f>
        <v>37.14</v>
      </c>
      <c r="W135" s="223"/>
      <c r="X135" s="223" t="s">
        <v>165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166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3" t="s">
        <v>561</v>
      </c>
      <c r="D136" s="239"/>
      <c r="E136" s="239"/>
      <c r="F136" s="239"/>
      <c r="G136" s="239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168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4" t="s">
        <v>577</v>
      </c>
      <c r="D137" s="240"/>
      <c r="E137" s="240"/>
      <c r="F137" s="240"/>
      <c r="G137" s="240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170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4" t="s">
        <v>562</v>
      </c>
      <c r="D138" s="240"/>
      <c r="E138" s="240"/>
      <c r="F138" s="240"/>
      <c r="G138" s="240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170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2">
        <v>72</v>
      </c>
      <c r="B139" s="243" t="s">
        <v>899</v>
      </c>
      <c r="C139" s="256" t="s">
        <v>900</v>
      </c>
      <c r="D139" s="244" t="s">
        <v>184</v>
      </c>
      <c r="E139" s="245">
        <v>6</v>
      </c>
      <c r="F139" s="246"/>
      <c r="G139" s="247">
        <f>ROUND(E139*F139,2)</f>
        <v>0</v>
      </c>
      <c r="H139" s="246"/>
      <c r="I139" s="247">
        <f>ROUND(E139*H139,2)</f>
        <v>0</v>
      </c>
      <c r="J139" s="246"/>
      <c r="K139" s="247">
        <f>ROUND(E139*J139,2)</f>
        <v>0</v>
      </c>
      <c r="L139" s="247">
        <v>15</v>
      </c>
      <c r="M139" s="247">
        <f>G139*(1+L139/100)</f>
        <v>0</v>
      </c>
      <c r="N139" s="247">
        <v>0</v>
      </c>
      <c r="O139" s="247">
        <f>ROUND(E139*N139,2)</f>
        <v>0</v>
      </c>
      <c r="P139" s="247">
        <v>0</v>
      </c>
      <c r="Q139" s="247">
        <f>ROUND(E139*P139,2)</f>
        <v>0</v>
      </c>
      <c r="R139" s="247" t="s">
        <v>262</v>
      </c>
      <c r="S139" s="247" t="s">
        <v>164</v>
      </c>
      <c r="T139" s="248" t="s">
        <v>164</v>
      </c>
      <c r="U139" s="223">
        <v>0.55900000000000005</v>
      </c>
      <c r="V139" s="223">
        <f>ROUND(E139*U139,2)</f>
        <v>3.35</v>
      </c>
      <c r="W139" s="223"/>
      <c r="X139" s="223" t="s">
        <v>165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166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2">
        <v>73</v>
      </c>
      <c r="B140" s="233" t="s">
        <v>901</v>
      </c>
      <c r="C140" s="252" t="s">
        <v>902</v>
      </c>
      <c r="D140" s="234" t="s">
        <v>184</v>
      </c>
      <c r="E140" s="235">
        <v>30</v>
      </c>
      <c r="F140" s="236"/>
      <c r="G140" s="237">
        <f>ROUND(E140*F140,2)</f>
        <v>0</v>
      </c>
      <c r="H140" s="236"/>
      <c r="I140" s="237">
        <f>ROUND(E140*H140,2)</f>
        <v>0</v>
      </c>
      <c r="J140" s="236"/>
      <c r="K140" s="237">
        <f>ROUND(E140*J140,2)</f>
        <v>0</v>
      </c>
      <c r="L140" s="237">
        <v>15</v>
      </c>
      <c r="M140" s="237">
        <f>G140*(1+L140/100)</f>
        <v>0</v>
      </c>
      <c r="N140" s="237">
        <v>0</v>
      </c>
      <c r="O140" s="237">
        <f>ROUND(E140*N140,2)</f>
        <v>0</v>
      </c>
      <c r="P140" s="237">
        <v>0</v>
      </c>
      <c r="Q140" s="237">
        <f>ROUND(E140*P140,2)</f>
        <v>0</v>
      </c>
      <c r="R140" s="237" t="s">
        <v>262</v>
      </c>
      <c r="S140" s="237" t="s">
        <v>164</v>
      </c>
      <c r="T140" s="238" t="s">
        <v>164</v>
      </c>
      <c r="U140" s="223">
        <v>0.16500000000000001</v>
      </c>
      <c r="V140" s="223">
        <f>ROUND(E140*U140,2)</f>
        <v>4.95</v>
      </c>
      <c r="W140" s="223"/>
      <c r="X140" s="223" t="s">
        <v>165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166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3" t="s">
        <v>903</v>
      </c>
      <c r="D141" s="239"/>
      <c r="E141" s="239"/>
      <c r="F141" s="239"/>
      <c r="G141" s="239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168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22.5" outlineLevel="1" x14ac:dyDescent="0.2">
      <c r="A142" s="242">
        <v>74</v>
      </c>
      <c r="B142" s="243" t="s">
        <v>904</v>
      </c>
      <c r="C142" s="256" t="s">
        <v>905</v>
      </c>
      <c r="D142" s="244" t="s">
        <v>184</v>
      </c>
      <c r="E142" s="245">
        <v>1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15</v>
      </c>
      <c r="M142" s="247">
        <f>G142*(1+L142/100)</f>
        <v>0</v>
      </c>
      <c r="N142" s="247">
        <v>2.7550000000000002E-2</v>
      </c>
      <c r="O142" s="247">
        <f>ROUND(E142*N142,2)</f>
        <v>0.03</v>
      </c>
      <c r="P142" s="247">
        <v>0</v>
      </c>
      <c r="Q142" s="247">
        <f>ROUND(E142*P142,2)</f>
        <v>0</v>
      </c>
      <c r="R142" s="247" t="s">
        <v>262</v>
      </c>
      <c r="S142" s="247" t="s">
        <v>164</v>
      </c>
      <c r="T142" s="248" t="s">
        <v>164</v>
      </c>
      <c r="U142" s="223">
        <v>0.502</v>
      </c>
      <c r="V142" s="223">
        <f>ROUND(E142*U142,2)</f>
        <v>0.5</v>
      </c>
      <c r="W142" s="223"/>
      <c r="X142" s="223" t="s">
        <v>165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166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42">
        <v>75</v>
      </c>
      <c r="B143" s="243" t="s">
        <v>906</v>
      </c>
      <c r="C143" s="256" t="s">
        <v>907</v>
      </c>
      <c r="D143" s="244" t="s">
        <v>184</v>
      </c>
      <c r="E143" s="245">
        <v>2</v>
      </c>
      <c r="F143" s="246"/>
      <c r="G143" s="247">
        <f>ROUND(E143*F143,2)</f>
        <v>0</v>
      </c>
      <c r="H143" s="246"/>
      <c r="I143" s="247">
        <f>ROUND(E143*H143,2)</f>
        <v>0</v>
      </c>
      <c r="J143" s="246"/>
      <c r="K143" s="247">
        <f>ROUND(E143*J143,2)</f>
        <v>0</v>
      </c>
      <c r="L143" s="247">
        <v>15</v>
      </c>
      <c r="M143" s="247">
        <f>G143*(1+L143/100)</f>
        <v>0</v>
      </c>
      <c r="N143" s="247">
        <v>9.3799999999999994E-3</v>
      </c>
      <c r="O143" s="247">
        <f>ROUND(E143*N143,2)</f>
        <v>0.02</v>
      </c>
      <c r="P143" s="247">
        <v>0</v>
      </c>
      <c r="Q143" s="247">
        <f>ROUND(E143*P143,2)</f>
        <v>0</v>
      </c>
      <c r="R143" s="247" t="s">
        <v>262</v>
      </c>
      <c r="S143" s="247" t="s">
        <v>164</v>
      </c>
      <c r="T143" s="248" t="s">
        <v>164</v>
      </c>
      <c r="U143" s="223">
        <v>0.30199999999999999</v>
      </c>
      <c r="V143" s="223">
        <f>ROUND(E143*U143,2)</f>
        <v>0.6</v>
      </c>
      <c r="W143" s="223"/>
      <c r="X143" s="223" t="s">
        <v>165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166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42">
        <v>76</v>
      </c>
      <c r="B144" s="243" t="s">
        <v>908</v>
      </c>
      <c r="C144" s="256" t="s">
        <v>909</v>
      </c>
      <c r="D144" s="244" t="s">
        <v>184</v>
      </c>
      <c r="E144" s="245">
        <v>1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15</v>
      </c>
      <c r="M144" s="247">
        <f>G144*(1+L144/100)</f>
        <v>0</v>
      </c>
      <c r="N144" s="247">
        <v>3.1119999999999998E-2</v>
      </c>
      <c r="O144" s="247">
        <f>ROUND(E144*N144,2)</f>
        <v>0.03</v>
      </c>
      <c r="P144" s="247">
        <v>0</v>
      </c>
      <c r="Q144" s="247">
        <f>ROUND(E144*P144,2)</f>
        <v>0</v>
      </c>
      <c r="R144" s="247" t="s">
        <v>262</v>
      </c>
      <c r="S144" s="247" t="s">
        <v>164</v>
      </c>
      <c r="T144" s="248" t="s">
        <v>164</v>
      </c>
      <c r="U144" s="223">
        <v>1.488</v>
      </c>
      <c r="V144" s="223">
        <f>ROUND(E144*U144,2)</f>
        <v>1.49</v>
      </c>
      <c r="W144" s="223"/>
      <c r="X144" s="223" t="s">
        <v>165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166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2">
        <v>77</v>
      </c>
      <c r="B145" s="243" t="s">
        <v>910</v>
      </c>
      <c r="C145" s="256" t="s">
        <v>911</v>
      </c>
      <c r="D145" s="244" t="s">
        <v>184</v>
      </c>
      <c r="E145" s="245">
        <v>1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15</v>
      </c>
      <c r="M145" s="247">
        <f>G145*(1+L145/100)</f>
        <v>0</v>
      </c>
      <c r="N145" s="247">
        <v>6.9499999999999996E-3</v>
      </c>
      <c r="O145" s="247">
        <f>ROUND(E145*N145,2)</f>
        <v>0.01</v>
      </c>
      <c r="P145" s="247">
        <v>0</v>
      </c>
      <c r="Q145" s="247">
        <f>ROUND(E145*P145,2)</f>
        <v>0</v>
      </c>
      <c r="R145" s="247" t="s">
        <v>262</v>
      </c>
      <c r="S145" s="247" t="s">
        <v>164</v>
      </c>
      <c r="T145" s="248" t="s">
        <v>164</v>
      </c>
      <c r="U145" s="223">
        <v>1.272</v>
      </c>
      <c r="V145" s="223">
        <f>ROUND(E145*U145,2)</f>
        <v>1.27</v>
      </c>
      <c r="W145" s="223"/>
      <c r="X145" s="223" t="s">
        <v>165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166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42">
        <v>78</v>
      </c>
      <c r="B146" s="243" t="s">
        <v>912</v>
      </c>
      <c r="C146" s="256" t="s">
        <v>913</v>
      </c>
      <c r="D146" s="244" t="s">
        <v>184</v>
      </c>
      <c r="E146" s="245">
        <v>5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15</v>
      </c>
      <c r="M146" s="247">
        <f>G146*(1+L146/100)</f>
        <v>0</v>
      </c>
      <c r="N146" s="247">
        <v>1.2999999999999999E-4</v>
      </c>
      <c r="O146" s="247">
        <f>ROUND(E146*N146,2)</f>
        <v>0</v>
      </c>
      <c r="P146" s="247">
        <v>0</v>
      </c>
      <c r="Q146" s="247">
        <f>ROUND(E146*P146,2)</f>
        <v>0</v>
      </c>
      <c r="R146" s="247" t="s">
        <v>262</v>
      </c>
      <c r="S146" s="247" t="s">
        <v>164</v>
      </c>
      <c r="T146" s="248" t="s">
        <v>164</v>
      </c>
      <c r="U146" s="223">
        <v>8.3000000000000004E-2</v>
      </c>
      <c r="V146" s="223">
        <f>ROUND(E146*U146,2)</f>
        <v>0.42</v>
      </c>
      <c r="W146" s="223"/>
      <c r="X146" s="223" t="s">
        <v>165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166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2">
        <v>79</v>
      </c>
      <c r="B147" s="243" t="s">
        <v>914</v>
      </c>
      <c r="C147" s="256" t="s">
        <v>915</v>
      </c>
      <c r="D147" s="244" t="s">
        <v>184</v>
      </c>
      <c r="E147" s="245">
        <v>2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15</v>
      </c>
      <c r="M147" s="247">
        <f>G147*(1+L147/100)</f>
        <v>0</v>
      </c>
      <c r="N147" s="247">
        <v>3.1E-4</v>
      </c>
      <c r="O147" s="247">
        <f>ROUND(E147*N147,2)</f>
        <v>0</v>
      </c>
      <c r="P147" s="247">
        <v>0</v>
      </c>
      <c r="Q147" s="247">
        <f>ROUND(E147*P147,2)</f>
        <v>0</v>
      </c>
      <c r="R147" s="247" t="s">
        <v>262</v>
      </c>
      <c r="S147" s="247" t="s">
        <v>164</v>
      </c>
      <c r="T147" s="248" t="s">
        <v>164</v>
      </c>
      <c r="U147" s="223">
        <v>0.20699999999999999</v>
      </c>
      <c r="V147" s="223">
        <f>ROUND(E147*U147,2)</f>
        <v>0.41</v>
      </c>
      <c r="W147" s="223"/>
      <c r="X147" s="223" t="s">
        <v>165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166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2">
        <v>80</v>
      </c>
      <c r="B148" s="243" t="s">
        <v>916</v>
      </c>
      <c r="C148" s="256" t="s">
        <v>917</v>
      </c>
      <c r="D148" s="244" t="s">
        <v>184</v>
      </c>
      <c r="E148" s="245">
        <v>8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15</v>
      </c>
      <c r="M148" s="247">
        <f>G148*(1+L148/100)</f>
        <v>0</v>
      </c>
      <c r="N148" s="247">
        <v>3.1099999999999999E-3</v>
      </c>
      <c r="O148" s="247">
        <f>ROUND(E148*N148,2)</f>
        <v>0.02</v>
      </c>
      <c r="P148" s="247">
        <v>0</v>
      </c>
      <c r="Q148" s="247">
        <f>ROUND(E148*P148,2)</f>
        <v>0</v>
      </c>
      <c r="R148" s="247" t="s">
        <v>262</v>
      </c>
      <c r="S148" s="247" t="s">
        <v>164</v>
      </c>
      <c r="T148" s="248" t="s">
        <v>164</v>
      </c>
      <c r="U148" s="223">
        <v>0.53800000000000003</v>
      </c>
      <c r="V148" s="223">
        <f>ROUND(E148*U148,2)</f>
        <v>4.3</v>
      </c>
      <c r="W148" s="223"/>
      <c r="X148" s="223" t="s">
        <v>165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166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42">
        <v>81</v>
      </c>
      <c r="B149" s="243" t="s">
        <v>918</v>
      </c>
      <c r="C149" s="256" t="s">
        <v>919</v>
      </c>
      <c r="D149" s="244" t="s">
        <v>184</v>
      </c>
      <c r="E149" s="245">
        <v>1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15</v>
      </c>
      <c r="M149" s="247">
        <f>G149*(1+L149/100)</f>
        <v>0</v>
      </c>
      <c r="N149" s="247">
        <v>8.0000000000000004E-4</v>
      </c>
      <c r="O149" s="247">
        <f>ROUND(E149*N149,2)</f>
        <v>0</v>
      </c>
      <c r="P149" s="247">
        <v>0</v>
      </c>
      <c r="Q149" s="247">
        <f>ROUND(E149*P149,2)</f>
        <v>0</v>
      </c>
      <c r="R149" s="247" t="s">
        <v>262</v>
      </c>
      <c r="S149" s="247" t="s">
        <v>164</v>
      </c>
      <c r="T149" s="248" t="s">
        <v>164</v>
      </c>
      <c r="U149" s="223">
        <v>0.26900000000000002</v>
      </c>
      <c r="V149" s="223">
        <f>ROUND(E149*U149,2)</f>
        <v>0.27</v>
      </c>
      <c r="W149" s="223"/>
      <c r="X149" s="223" t="s">
        <v>165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166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ht="22.5" outlineLevel="1" x14ac:dyDescent="0.2">
      <c r="A150" s="242">
        <v>82</v>
      </c>
      <c r="B150" s="243" t="s">
        <v>920</v>
      </c>
      <c r="C150" s="256" t="s">
        <v>921</v>
      </c>
      <c r="D150" s="244" t="s">
        <v>184</v>
      </c>
      <c r="E150" s="245">
        <v>10</v>
      </c>
      <c r="F150" s="246"/>
      <c r="G150" s="247">
        <f>ROUND(E150*F150,2)</f>
        <v>0</v>
      </c>
      <c r="H150" s="246"/>
      <c r="I150" s="247">
        <f>ROUND(E150*H150,2)</f>
        <v>0</v>
      </c>
      <c r="J150" s="246"/>
      <c r="K150" s="247">
        <f>ROUND(E150*J150,2)</f>
        <v>0</v>
      </c>
      <c r="L150" s="247">
        <v>15</v>
      </c>
      <c r="M150" s="247">
        <f>G150*(1+L150/100)</f>
        <v>0</v>
      </c>
      <c r="N150" s="247">
        <v>1.1800000000000001E-3</v>
      </c>
      <c r="O150" s="247">
        <f>ROUND(E150*N150,2)</f>
        <v>0.01</v>
      </c>
      <c r="P150" s="247">
        <v>0</v>
      </c>
      <c r="Q150" s="247">
        <f>ROUND(E150*P150,2)</f>
        <v>0</v>
      </c>
      <c r="R150" s="247" t="s">
        <v>262</v>
      </c>
      <c r="S150" s="247" t="s">
        <v>164</v>
      </c>
      <c r="T150" s="248" t="s">
        <v>164</v>
      </c>
      <c r="U150" s="223">
        <v>0.35099999999999998</v>
      </c>
      <c r="V150" s="223">
        <f>ROUND(E150*U150,2)</f>
        <v>3.51</v>
      </c>
      <c r="W150" s="223"/>
      <c r="X150" s="223" t="s">
        <v>165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166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2">
        <v>83</v>
      </c>
      <c r="B151" s="243" t="s">
        <v>922</v>
      </c>
      <c r="C151" s="256" t="s">
        <v>923</v>
      </c>
      <c r="D151" s="244" t="s">
        <v>184</v>
      </c>
      <c r="E151" s="245">
        <v>1</v>
      </c>
      <c r="F151" s="246"/>
      <c r="G151" s="247">
        <f>ROUND(E151*F151,2)</f>
        <v>0</v>
      </c>
      <c r="H151" s="246"/>
      <c r="I151" s="247">
        <f>ROUND(E151*H151,2)</f>
        <v>0</v>
      </c>
      <c r="J151" s="246"/>
      <c r="K151" s="247">
        <f>ROUND(E151*J151,2)</f>
        <v>0</v>
      </c>
      <c r="L151" s="247">
        <v>15</v>
      </c>
      <c r="M151" s="247">
        <f>G151*(1+L151/100)</f>
        <v>0</v>
      </c>
      <c r="N151" s="247">
        <v>6.9999999999999999E-4</v>
      </c>
      <c r="O151" s="247">
        <f>ROUND(E151*N151,2)</f>
        <v>0</v>
      </c>
      <c r="P151" s="247">
        <v>0</v>
      </c>
      <c r="Q151" s="247">
        <f>ROUND(E151*P151,2)</f>
        <v>0</v>
      </c>
      <c r="R151" s="247" t="s">
        <v>262</v>
      </c>
      <c r="S151" s="247" t="s">
        <v>164</v>
      </c>
      <c r="T151" s="248" t="s">
        <v>164</v>
      </c>
      <c r="U151" s="223">
        <v>0.26900000000000002</v>
      </c>
      <c r="V151" s="223">
        <f>ROUND(E151*U151,2)</f>
        <v>0.27</v>
      </c>
      <c r="W151" s="223"/>
      <c r="X151" s="223" t="s">
        <v>165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166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2.5" outlineLevel="1" x14ac:dyDescent="0.2">
      <c r="A152" s="242">
        <v>84</v>
      </c>
      <c r="B152" s="243" t="s">
        <v>924</v>
      </c>
      <c r="C152" s="256" t="s">
        <v>925</v>
      </c>
      <c r="D152" s="244" t="s">
        <v>184</v>
      </c>
      <c r="E152" s="245">
        <v>1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15</v>
      </c>
      <c r="M152" s="247">
        <f>G152*(1+L152/100)</f>
        <v>0</v>
      </c>
      <c r="N152" s="247">
        <v>4.6999999999999999E-4</v>
      </c>
      <c r="O152" s="247">
        <f>ROUND(E152*N152,2)</f>
        <v>0</v>
      </c>
      <c r="P152" s="247">
        <v>0</v>
      </c>
      <c r="Q152" s="247">
        <f>ROUND(E152*P152,2)</f>
        <v>0</v>
      </c>
      <c r="R152" s="247" t="s">
        <v>262</v>
      </c>
      <c r="S152" s="247" t="s">
        <v>164</v>
      </c>
      <c r="T152" s="248" t="s">
        <v>164</v>
      </c>
      <c r="U152" s="223">
        <v>0.64100000000000001</v>
      </c>
      <c r="V152" s="223">
        <f>ROUND(E152*U152,2)</f>
        <v>0.64</v>
      </c>
      <c r="W152" s="223"/>
      <c r="X152" s="223" t="s">
        <v>165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166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42">
        <v>85</v>
      </c>
      <c r="B153" s="243" t="s">
        <v>926</v>
      </c>
      <c r="C153" s="256" t="s">
        <v>927</v>
      </c>
      <c r="D153" s="244" t="s">
        <v>184</v>
      </c>
      <c r="E153" s="245">
        <v>1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15</v>
      </c>
      <c r="M153" s="247">
        <f>G153*(1+L153/100)</f>
        <v>0</v>
      </c>
      <c r="N153" s="247">
        <v>5.5000000000000003E-4</v>
      </c>
      <c r="O153" s="247">
        <f>ROUND(E153*N153,2)</f>
        <v>0</v>
      </c>
      <c r="P153" s="247">
        <v>0</v>
      </c>
      <c r="Q153" s="247">
        <f>ROUND(E153*P153,2)</f>
        <v>0</v>
      </c>
      <c r="R153" s="247" t="s">
        <v>262</v>
      </c>
      <c r="S153" s="247" t="s">
        <v>164</v>
      </c>
      <c r="T153" s="248" t="s">
        <v>164</v>
      </c>
      <c r="U153" s="223">
        <v>0.26900000000000002</v>
      </c>
      <c r="V153" s="223">
        <f>ROUND(E153*U153,2)</f>
        <v>0.27</v>
      </c>
      <c r="W153" s="223"/>
      <c r="X153" s="223" t="s">
        <v>165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166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42">
        <v>86</v>
      </c>
      <c r="B154" s="243" t="s">
        <v>928</v>
      </c>
      <c r="C154" s="256" t="s">
        <v>929</v>
      </c>
      <c r="D154" s="244" t="s">
        <v>184</v>
      </c>
      <c r="E154" s="245">
        <v>5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15</v>
      </c>
      <c r="M154" s="247">
        <f>G154*(1+L154/100)</f>
        <v>0</v>
      </c>
      <c r="N154" s="247">
        <v>0</v>
      </c>
      <c r="O154" s="247">
        <f>ROUND(E154*N154,2)</f>
        <v>0</v>
      </c>
      <c r="P154" s="247">
        <v>0</v>
      </c>
      <c r="Q154" s="247">
        <f>ROUND(E154*P154,2)</f>
        <v>0</v>
      </c>
      <c r="R154" s="247" t="s">
        <v>262</v>
      </c>
      <c r="S154" s="247" t="s">
        <v>164</v>
      </c>
      <c r="T154" s="248" t="s">
        <v>164</v>
      </c>
      <c r="U154" s="223">
        <v>0.16500000000000001</v>
      </c>
      <c r="V154" s="223">
        <f>ROUND(E154*U154,2)</f>
        <v>0.83</v>
      </c>
      <c r="W154" s="223"/>
      <c r="X154" s="223" t="s">
        <v>165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166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2">
        <v>87</v>
      </c>
      <c r="B155" s="243" t="s">
        <v>930</v>
      </c>
      <c r="C155" s="256" t="s">
        <v>931</v>
      </c>
      <c r="D155" s="244" t="s">
        <v>184</v>
      </c>
      <c r="E155" s="245">
        <v>120</v>
      </c>
      <c r="F155" s="246"/>
      <c r="G155" s="247">
        <f>ROUND(E155*F155,2)</f>
        <v>0</v>
      </c>
      <c r="H155" s="246"/>
      <c r="I155" s="247">
        <f>ROUND(E155*H155,2)</f>
        <v>0</v>
      </c>
      <c r="J155" s="246"/>
      <c r="K155" s="247">
        <f>ROUND(E155*J155,2)</f>
        <v>0</v>
      </c>
      <c r="L155" s="247">
        <v>15</v>
      </c>
      <c r="M155" s="247">
        <f>G155*(1+L155/100)</f>
        <v>0</v>
      </c>
      <c r="N155" s="247">
        <v>0</v>
      </c>
      <c r="O155" s="247">
        <f>ROUND(E155*N155,2)</f>
        <v>0</v>
      </c>
      <c r="P155" s="247">
        <v>5.4900000000000001E-3</v>
      </c>
      <c r="Q155" s="247">
        <f>ROUND(E155*P155,2)</f>
        <v>0.66</v>
      </c>
      <c r="R155" s="247" t="s">
        <v>262</v>
      </c>
      <c r="S155" s="247" t="s">
        <v>164</v>
      </c>
      <c r="T155" s="248" t="s">
        <v>164</v>
      </c>
      <c r="U155" s="223">
        <v>6.2E-2</v>
      </c>
      <c r="V155" s="223">
        <f>ROUND(E155*U155,2)</f>
        <v>7.44</v>
      </c>
      <c r="W155" s="223"/>
      <c r="X155" s="223" t="s">
        <v>165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166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2">
        <v>88</v>
      </c>
      <c r="B156" s="243" t="s">
        <v>932</v>
      </c>
      <c r="C156" s="256" t="s">
        <v>933</v>
      </c>
      <c r="D156" s="244" t="s">
        <v>184</v>
      </c>
      <c r="E156" s="245">
        <v>2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15</v>
      </c>
      <c r="M156" s="247">
        <f>G156*(1+L156/100)</f>
        <v>0</v>
      </c>
      <c r="N156" s="247">
        <v>0</v>
      </c>
      <c r="O156" s="247">
        <f>ROUND(E156*N156,2)</f>
        <v>0</v>
      </c>
      <c r="P156" s="247">
        <v>8.8500000000000002E-3</v>
      </c>
      <c r="Q156" s="247">
        <f>ROUND(E156*P156,2)</f>
        <v>0.02</v>
      </c>
      <c r="R156" s="247" t="s">
        <v>262</v>
      </c>
      <c r="S156" s="247" t="s">
        <v>164</v>
      </c>
      <c r="T156" s="248" t="s">
        <v>164</v>
      </c>
      <c r="U156" s="223">
        <v>7.1999999999999995E-2</v>
      </c>
      <c r="V156" s="223">
        <f>ROUND(E156*U156,2)</f>
        <v>0.14000000000000001</v>
      </c>
      <c r="W156" s="223"/>
      <c r="X156" s="223" t="s">
        <v>165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166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42">
        <v>89</v>
      </c>
      <c r="B157" s="243" t="s">
        <v>934</v>
      </c>
      <c r="C157" s="256" t="s">
        <v>935</v>
      </c>
      <c r="D157" s="244" t="s">
        <v>184</v>
      </c>
      <c r="E157" s="245">
        <v>120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15</v>
      </c>
      <c r="M157" s="247">
        <f>G157*(1+L157/100)</f>
        <v>0</v>
      </c>
      <c r="N157" s="247">
        <v>2.0000000000000002E-5</v>
      </c>
      <c r="O157" s="247">
        <f>ROUND(E157*N157,2)</f>
        <v>0</v>
      </c>
      <c r="P157" s="247">
        <v>0</v>
      </c>
      <c r="Q157" s="247">
        <f>ROUND(E157*P157,2)</f>
        <v>0</v>
      </c>
      <c r="R157" s="247" t="s">
        <v>262</v>
      </c>
      <c r="S157" s="247" t="s">
        <v>164</v>
      </c>
      <c r="T157" s="248" t="s">
        <v>164</v>
      </c>
      <c r="U157" s="223">
        <v>0.153</v>
      </c>
      <c r="V157" s="223">
        <f>ROUND(E157*U157,2)</f>
        <v>18.36</v>
      </c>
      <c r="W157" s="223"/>
      <c r="X157" s="223" t="s">
        <v>165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166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42">
        <v>90</v>
      </c>
      <c r="B158" s="243" t="s">
        <v>936</v>
      </c>
      <c r="C158" s="256" t="s">
        <v>937</v>
      </c>
      <c r="D158" s="244" t="s">
        <v>184</v>
      </c>
      <c r="E158" s="245">
        <v>2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15</v>
      </c>
      <c r="M158" s="247">
        <f>G158*(1+L158/100)</f>
        <v>0</v>
      </c>
      <c r="N158" s="247">
        <v>4.0000000000000003E-5</v>
      </c>
      <c r="O158" s="247">
        <f>ROUND(E158*N158,2)</f>
        <v>0</v>
      </c>
      <c r="P158" s="247">
        <v>0</v>
      </c>
      <c r="Q158" s="247">
        <f>ROUND(E158*P158,2)</f>
        <v>0</v>
      </c>
      <c r="R158" s="247" t="s">
        <v>262</v>
      </c>
      <c r="S158" s="247" t="s">
        <v>164</v>
      </c>
      <c r="T158" s="248" t="s">
        <v>164</v>
      </c>
      <c r="U158" s="223">
        <v>0.26600000000000001</v>
      </c>
      <c r="V158" s="223">
        <f>ROUND(E158*U158,2)</f>
        <v>0.53</v>
      </c>
      <c r="W158" s="223"/>
      <c r="X158" s="223" t="s">
        <v>165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166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32">
        <v>91</v>
      </c>
      <c r="B159" s="233" t="s">
        <v>938</v>
      </c>
      <c r="C159" s="252" t="s">
        <v>939</v>
      </c>
      <c r="D159" s="234" t="s">
        <v>162</v>
      </c>
      <c r="E159" s="235">
        <v>563</v>
      </c>
      <c r="F159" s="236"/>
      <c r="G159" s="237">
        <f>ROUND(E159*F159,2)</f>
        <v>0</v>
      </c>
      <c r="H159" s="236"/>
      <c r="I159" s="237">
        <f>ROUND(E159*H159,2)</f>
        <v>0</v>
      </c>
      <c r="J159" s="236"/>
      <c r="K159" s="237">
        <f>ROUND(E159*J159,2)</f>
        <v>0</v>
      </c>
      <c r="L159" s="237">
        <v>15</v>
      </c>
      <c r="M159" s="237">
        <f>G159*(1+L159/100)</f>
        <v>0</v>
      </c>
      <c r="N159" s="237">
        <v>0</v>
      </c>
      <c r="O159" s="237">
        <f>ROUND(E159*N159,2)</f>
        <v>0</v>
      </c>
      <c r="P159" s="237">
        <v>0</v>
      </c>
      <c r="Q159" s="237">
        <f>ROUND(E159*P159,2)</f>
        <v>0</v>
      </c>
      <c r="R159" s="237" t="s">
        <v>262</v>
      </c>
      <c r="S159" s="237" t="s">
        <v>164</v>
      </c>
      <c r="T159" s="238" t="s">
        <v>164</v>
      </c>
      <c r="U159" s="223">
        <v>2.9000000000000001E-2</v>
      </c>
      <c r="V159" s="223">
        <f>ROUND(E159*U159,2)</f>
        <v>16.329999999999998</v>
      </c>
      <c r="W159" s="223"/>
      <c r="X159" s="223" t="s">
        <v>165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166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5" t="s">
        <v>597</v>
      </c>
      <c r="D160" s="241"/>
      <c r="E160" s="241"/>
      <c r="F160" s="241"/>
      <c r="G160" s="241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170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2">
        <v>92</v>
      </c>
      <c r="B161" s="233" t="s">
        <v>940</v>
      </c>
      <c r="C161" s="252" t="s">
        <v>941</v>
      </c>
      <c r="D161" s="234" t="s">
        <v>162</v>
      </c>
      <c r="E161" s="235">
        <v>225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15</v>
      </c>
      <c r="M161" s="237">
        <f>G161*(1+L161/100)</f>
        <v>0</v>
      </c>
      <c r="N161" s="237">
        <v>0</v>
      </c>
      <c r="O161" s="237">
        <f>ROUND(E161*N161,2)</f>
        <v>0</v>
      </c>
      <c r="P161" s="237">
        <v>0</v>
      </c>
      <c r="Q161" s="237">
        <f>ROUND(E161*P161,2)</f>
        <v>0</v>
      </c>
      <c r="R161" s="237" t="s">
        <v>262</v>
      </c>
      <c r="S161" s="237" t="s">
        <v>164</v>
      </c>
      <c r="T161" s="238" t="s">
        <v>164</v>
      </c>
      <c r="U161" s="223">
        <v>3.1E-2</v>
      </c>
      <c r="V161" s="223">
        <f>ROUND(E161*U161,2)</f>
        <v>6.98</v>
      </c>
      <c r="W161" s="223"/>
      <c r="X161" s="223" t="s">
        <v>165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166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5" t="s">
        <v>597</v>
      </c>
      <c r="D162" s="241"/>
      <c r="E162" s="241"/>
      <c r="F162" s="241"/>
      <c r="G162" s="241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170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2">
        <v>93</v>
      </c>
      <c r="B163" s="233" t="s">
        <v>942</v>
      </c>
      <c r="C163" s="252" t="s">
        <v>943</v>
      </c>
      <c r="D163" s="234" t="s">
        <v>162</v>
      </c>
      <c r="E163" s="235">
        <v>17</v>
      </c>
      <c r="F163" s="236"/>
      <c r="G163" s="237">
        <f>ROUND(E163*F163,2)</f>
        <v>0</v>
      </c>
      <c r="H163" s="236"/>
      <c r="I163" s="237">
        <f>ROUND(E163*H163,2)</f>
        <v>0</v>
      </c>
      <c r="J163" s="236"/>
      <c r="K163" s="237">
        <f>ROUND(E163*J163,2)</f>
        <v>0</v>
      </c>
      <c r="L163" s="237">
        <v>15</v>
      </c>
      <c r="M163" s="237">
        <f>G163*(1+L163/100)</f>
        <v>0</v>
      </c>
      <c r="N163" s="237">
        <v>0</v>
      </c>
      <c r="O163" s="237">
        <f>ROUND(E163*N163,2)</f>
        <v>0</v>
      </c>
      <c r="P163" s="237">
        <v>0</v>
      </c>
      <c r="Q163" s="237">
        <f>ROUND(E163*P163,2)</f>
        <v>0</v>
      </c>
      <c r="R163" s="237" t="s">
        <v>262</v>
      </c>
      <c r="S163" s="237" t="s">
        <v>164</v>
      </c>
      <c r="T163" s="238" t="s">
        <v>164</v>
      </c>
      <c r="U163" s="223">
        <v>4.2000000000000003E-2</v>
      </c>
      <c r="V163" s="223">
        <f>ROUND(E163*U163,2)</f>
        <v>0.71</v>
      </c>
      <c r="W163" s="223"/>
      <c r="X163" s="223" t="s">
        <v>165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166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5" t="s">
        <v>597</v>
      </c>
      <c r="D164" s="241"/>
      <c r="E164" s="241"/>
      <c r="F164" s="241"/>
      <c r="G164" s="241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170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32">
        <v>94</v>
      </c>
      <c r="B165" s="233" t="s">
        <v>944</v>
      </c>
      <c r="C165" s="252" t="s">
        <v>945</v>
      </c>
      <c r="D165" s="234" t="s">
        <v>162</v>
      </c>
      <c r="E165" s="235">
        <v>62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15</v>
      </c>
      <c r="M165" s="237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7" t="s">
        <v>262</v>
      </c>
      <c r="S165" s="237" t="s">
        <v>164</v>
      </c>
      <c r="T165" s="238" t="s">
        <v>164</v>
      </c>
      <c r="U165" s="223">
        <v>0.05</v>
      </c>
      <c r="V165" s="223">
        <f>ROUND(E165*U165,2)</f>
        <v>3.1</v>
      </c>
      <c r="W165" s="223"/>
      <c r="X165" s="223" t="s">
        <v>165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166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5" t="s">
        <v>597</v>
      </c>
      <c r="D166" s="241"/>
      <c r="E166" s="241"/>
      <c r="F166" s="241"/>
      <c r="G166" s="241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170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2">
        <v>95</v>
      </c>
      <c r="B167" s="233" t="s">
        <v>946</v>
      </c>
      <c r="C167" s="252" t="s">
        <v>947</v>
      </c>
      <c r="D167" s="234" t="s">
        <v>162</v>
      </c>
      <c r="E167" s="235">
        <v>867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15</v>
      </c>
      <c r="M167" s="237">
        <f>G167*(1+L167/100)</f>
        <v>0</v>
      </c>
      <c r="N167" s="237">
        <v>1.0000000000000001E-5</v>
      </c>
      <c r="O167" s="237">
        <f>ROUND(E167*N167,2)</f>
        <v>0.01</v>
      </c>
      <c r="P167" s="237">
        <v>0</v>
      </c>
      <c r="Q167" s="237">
        <f>ROUND(E167*P167,2)</f>
        <v>0</v>
      </c>
      <c r="R167" s="237" t="s">
        <v>262</v>
      </c>
      <c r="S167" s="237" t="s">
        <v>164</v>
      </c>
      <c r="T167" s="238" t="s">
        <v>164</v>
      </c>
      <c r="U167" s="223">
        <v>6.2E-2</v>
      </c>
      <c r="V167" s="223">
        <f>ROUND(E167*U167,2)</f>
        <v>53.75</v>
      </c>
      <c r="W167" s="223"/>
      <c r="X167" s="223" t="s">
        <v>165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166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55" t="s">
        <v>948</v>
      </c>
      <c r="D168" s="241"/>
      <c r="E168" s="241"/>
      <c r="F168" s="241"/>
      <c r="G168" s="241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170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2.5" outlineLevel="1" x14ac:dyDescent="0.2">
      <c r="A169" s="242">
        <v>96</v>
      </c>
      <c r="B169" s="243" t="s">
        <v>665</v>
      </c>
      <c r="C169" s="256" t="s">
        <v>949</v>
      </c>
      <c r="D169" s="244" t="s">
        <v>184</v>
      </c>
      <c r="E169" s="245">
        <v>5</v>
      </c>
      <c r="F169" s="246"/>
      <c r="G169" s="247">
        <f>ROUND(E169*F169,2)</f>
        <v>0</v>
      </c>
      <c r="H169" s="246"/>
      <c r="I169" s="247">
        <f>ROUND(E169*H169,2)</f>
        <v>0</v>
      </c>
      <c r="J169" s="246"/>
      <c r="K169" s="247">
        <f>ROUND(E169*J169,2)</f>
        <v>0</v>
      </c>
      <c r="L169" s="247">
        <v>15</v>
      </c>
      <c r="M169" s="247">
        <f>G169*(1+L169/100)</f>
        <v>0</v>
      </c>
      <c r="N169" s="247">
        <v>1E-3</v>
      </c>
      <c r="O169" s="247">
        <f>ROUND(E169*N169,2)</f>
        <v>0.01</v>
      </c>
      <c r="P169" s="247">
        <v>0</v>
      </c>
      <c r="Q169" s="247">
        <f>ROUND(E169*P169,2)</f>
        <v>0</v>
      </c>
      <c r="R169" s="247" t="s">
        <v>432</v>
      </c>
      <c r="S169" s="247" t="s">
        <v>164</v>
      </c>
      <c r="T169" s="248" t="s">
        <v>164</v>
      </c>
      <c r="U169" s="223">
        <v>9.2999999999999999E-2</v>
      </c>
      <c r="V169" s="223">
        <f>ROUND(E169*U169,2)</f>
        <v>0.47</v>
      </c>
      <c r="W169" s="223"/>
      <c r="X169" s="223" t="s">
        <v>165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166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42">
        <v>97</v>
      </c>
      <c r="B170" s="243" t="s">
        <v>667</v>
      </c>
      <c r="C170" s="256" t="s">
        <v>950</v>
      </c>
      <c r="D170" s="244" t="s">
        <v>184</v>
      </c>
      <c r="E170" s="245">
        <v>10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15</v>
      </c>
      <c r="M170" s="247">
        <f>G170*(1+L170/100)</f>
        <v>0</v>
      </c>
      <c r="N170" s="247">
        <v>1.5E-3</v>
      </c>
      <c r="O170" s="247">
        <f>ROUND(E170*N170,2)</f>
        <v>0.02</v>
      </c>
      <c r="P170" s="247">
        <v>0</v>
      </c>
      <c r="Q170" s="247">
        <f>ROUND(E170*P170,2)</f>
        <v>0</v>
      </c>
      <c r="R170" s="247" t="s">
        <v>432</v>
      </c>
      <c r="S170" s="247" t="s">
        <v>164</v>
      </c>
      <c r="T170" s="248" t="s">
        <v>164</v>
      </c>
      <c r="U170" s="223">
        <v>0.16500000000000001</v>
      </c>
      <c r="V170" s="223">
        <f>ROUND(E170*U170,2)</f>
        <v>1.65</v>
      </c>
      <c r="W170" s="223"/>
      <c r="X170" s="223" t="s">
        <v>165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166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22.5" outlineLevel="1" x14ac:dyDescent="0.2">
      <c r="A171" s="242">
        <v>98</v>
      </c>
      <c r="B171" s="243" t="s">
        <v>951</v>
      </c>
      <c r="C171" s="256" t="s">
        <v>952</v>
      </c>
      <c r="D171" s="244" t="s">
        <v>269</v>
      </c>
      <c r="E171" s="245">
        <v>90</v>
      </c>
      <c r="F171" s="246"/>
      <c r="G171" s="247">
        <f>ROUND(E171*F171,2)</f>
        <v>0</v>
      </c>
      <c r="H171" s="246"/>
      <c r="I171" s="247">
        <f>ROUND(E171*H171,2)</f>
        <v>0</v>
      </c>
      <c r="J171" s="246"/>
      <c r="K171" s="247">
        <f>ROUND(E171*J171,2)</f>
        <v>0</v>
      </c>
      <c r="L171" s="247">
        <v>15</v>
      </c>
      <c r="M171" s="247">
        <f>G171*(1+L171/100)</f>
        <v>0</v>
      </c>
      <c r="N171" s="247">
        <v>0</v>
      </c>
      <c r="O171" s="247">
        <f>ROUND(E171*N171,2)</f>
        <v>0</v>
      </c>
      <c r="P171" s="247">
        <v>0</v>
      </c>
      <c r="Q171" s="247">
        <f>ROUND(E171*P171,2)</f>
        <v>0</v>
      </c>
      <c r="R171" s="247"/>
      <c r="S171" s="247" t="s">
        <v>198</v>
      </c>
      <c r="T171" s="248" t="s">
        <v>199</v>
      </c>
      <c r="U171" s="223">
        <v>1</v>
      </c>
      <c r="V171" s="223">
        <f>ROUND(E171*U171,2)</f>
        <v>90</v>
      </c>
      <c r="W171" s="223"/>
      <c r="X171" s="223" t="s">
        <v>165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166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2">
        <v>99</v>
      </c>
      <c r="B172" s="243" t="s">
        <v>953</v>
      </c>
      <c r="C172" s="256" t="s">
        <v>954</v>
      </c>
      <c r="D172" s="244" t="s">
        <v>162</v>
      </c>
      <c r="E172" s="245">
        <v>517</v>
      </c>
      <c r="F172" s="246"/>
      <c r="G172" s="247">
        <f>ROUND(E172*F172,2)</f>
        <v>0</v>
      </c>
      <c r="H172" s="246"/>
      <c r="I172" s="247">
        <f>ROUND(E172*H172,2)</f>
        <v>0</v>
      </c>
      <c r="J172" s="246"/>
      <c r="K172" s="247">
        <f>ROUND(E172*J172,2)</f>
        <v>0</v>
      </c>
      <c r="L172" s="247">
        <v>15</v>
      </c>
      <c r="M172" s="247">
        <f>G172*(1+L172/100)</f>
        <v>0</v>
      </c>
      <c r="N172" s="247">
        <v>0</v>
      </c>
      <c r="O172" s="247">
        <f>ROUND(E172*N172,2)</f>
        <v>0</v>
      </c>
      <c r="P172" s="247">
        <v>0</v>
      </c>
      <c r="Q172" s="247">
        <f>ROUND(E172*P172,2)</f>
        <v>0</v>
      </c>
      <c r="R172" s="247"/>
      <c r="S172" s="247" t="s">
        <v>198</v>
      </c>
      <c r="T172" s="248" t="s">
        <v>199</v>
      </c>
      <c r="U172" s="223">
        <v>0</v>
      </c>
      <c r="V172" s="223">
        <f>ROUND(E172*U172,2)</f>
        <v>0</v>
      </c>
      <c r="W172" s="223"/>
      <c r="X172" s="223" t="s">
        <v>165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166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2">
        <v>100</v>
      </c>
      <c r="B173" s="243" t="s">
        <v>955</v>
      </c>
      <c r="C173" s="256" t="s">
        <v>956</v>
      </c>
      <c r="D173" s="244" t="s">
        <v>184</v>
      </c>
      <c r="E173" s="245">
        <v>1</v>
      </c>
      <c r="F173" s="246"/>
      <c r="G173" s="247">
        <f>ROUND(E173*F173,2)</f>
        <v>0</v>
      </c>
      <c r="H173" s="246"/>
      <c r="I173" s="247">
        <f>ROUND(E173*H173,2)</f>
        <v>0</v>
      </c>
      <c r="J173" s="246"/>
      <c r="K173" s="247">
        <f>ROUND(E173*J173,2)</f>
        <v>0</v>
      </c>
      <c r="L173" s="247">
        <v>15</v>
      </c>
      <c r="M173" s="247">
        <f>G173*(1+L173/100)</f>
        <v>0</v>
      </c>
      <c r="N173" s="247">
        <v>1.6000000000000001E-3</v>
      </c>
      <c r="O173" s="247">
        <f>ROUND(E173*N173,2)</f>
        <v>0</v>
      </c>
      <c r="P173" s="247">
        <v>0</v>
      </c>
      <c r="Q173" s="247">
        <f>ROUND(E173*P173,2)</f>
        <v>0</v>
      </c>
      <c r="R173" s="247"/>
      <c r="S173" s="247" t="s">
        <v>198</v>
      </c>
      <c r="T173" s="248" t="s">
        <v>164</v>
      </c>
      <c r="U173" s="223">
        <v>0.6</v>
      </c>
      <c r="V173" s="223">
        <f>ROUND(E173*U173,2)</f>
        <v>0.6</v>
      </c>
      <c r="W173" s="223"/>
      <c r="X173" s="223" t="s">
        <v>165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166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2">
        <v>101</v>
      </c>
      <c r="B174" s="233" t="s">
        <v>957</v>
      </c>
      <c r="C174" s="252" t="s">
        <v>958</v>
      </c>
      <c r="D174" s="234" t="s">
        <v>555</v>
      </c>
      <c r="E174" s="235">
        <v>1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15</v>
      </c>
      <c r="M174" s="237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7"/>
      <c r="S174" s="237" t="s">
        <v>198</v>
      </c>
      <c r="T174" s="238" t="s">
        <v>199</v>
      </c>
      <c r="U174" s="223">
        <v>0</v>
      </c>
      <c r="V174" s="223">
        <f>ROUND(E174*U174,2)</f>
        <v>0</v>
      </c>
      <c r="W174" s="223"/>
      <c r="X174" s="223" t="s">
        <v>194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195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55" t="s">
        <v>959</v>
      </c>
      <c r="D175" s="241"/>
      <c r="E175" s="241"/>
      <c r="F175" s="241"/>
      <c r="G175" s="241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170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4" t="s">
        <v>960</v>
      </c>
      <c r="D176" s="240"/>
      <c r="E176" s="240"/>
      <c r="F176" s="240"/>
      <c r="G176" s="240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170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>
        <v>102</v>
      </c>
      <c r="B177" s="221" t="s">
        <v>961</v>
      </c>
      <c r="C177" s="262" t="s">
        <v>962</v>
      </c>
      <c r="D177" s="222" t="s">
        <v>0</v>
      </c>
      <c r="E177" s="260"/>
      <c r="F177" s="224"/>
      <c r="G177" s="223">
        <f>ROUND(E177*F177,2)</f>
        <v>0</v>
      </c>
      <c r="H177" s="224"/>
      <c r="I177" s="223">
        <f>ROUND(E177*H177,2)</f>
        <v>0</v>
      </c>
      <c r="J177" s="224"/>
      <c r="K177" s="223">
        <f>ROUND(E177*J177,2)</f>
        <v>0</v>
      </c>
      <c r="L177" s="223">
        <v>15</v>
      </c>
      <c r="M177" s="223">
        <f>G177*(1+L177/100)</f>
        <v>0</v>
      </c>
      <c r="N177" s="223">
        <v>0</v>
      </c>
      <c r="O177" s="223">
        <f>ROUND(E177*N177,2)</f>
        <v>0</v>
      </c>
      <c r="P177" s="223">
        <v>0</v>
      </c>
      <c r="Q177" s="223">
        <f>ROUND(E177*P177,2)</f>
        <v>0</v>
      </c>
      <c r="R177" s="223" t="s">
        <v>262</v>
      </c>
      <c r="S177" s="223" t="s">
        <v>164</v>
      </c>
      <c r="T177" s="223" t="s">
        <v>164</v>
      </c>
      <c r="U177" s="223">
        <v>0</v>
      </c>
      <c r="V177" s="223">
        <f>ROUND(E177*U177,2)</f>
        <v>0</v>
      </c>
      <c r="W177" s="223"/>
      <c r="X177" s="223" t="s">
        <v>282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283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63" t="s">
        <v>963</v>
      </c>
      <c r="D178" s="261"/>
      <c r="E178" s="261"/>
      <c r="F178" s="261"/>
      <c r="G178" s="261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168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x14ac:dyDescent="0.2">
      <c r="A179" s="226" t="s">
        <v>158</v>
      </c>
      <c r="B179" s="227" t="s">
        <v>103</v>
      </c>
      <c r="C179" s="251" t="s">
        <v>104</v>
      </c>
      <c r="D179" s="228"/>
      <c r="E179" s="229"/>
      <c r="F179" s="230"/>
      <c r="G179" s="230">
        <f>SUMIF(AG180:AG190,"&lt;&gt;NOR",G180:G190)</f>
        <v>0</v>
      </c>
      <c r="H179" s="230"/>
      <c r="I179" s="230">
        <f>SUM(I180:I190)</f>
        <v>0</v>
      </c>
      <c r="J179" s="230"/>
      <c r="K179" s="230">
        <f>SUM(K180:K190)</f>
        <v>0</v>
      </c>
      <c r="L179" s="230"/>
      <c r="M179" s="230">
        <f>SUM(M180:M190)</f>
        <v>0</v>
      </c>
      <c r="N179" s="230"/>
      <c r="O179" s="230">
        <f>SUM(O180:O190)</f>
        <v>0.54999999999999993</v>
      </c>
      <c r="P179" s="230"/>
      <c r="Q179" s="230">
        <f>SUM(Q180:Q190)</f>
        <v>0</v>
      </c>
      <c r="R179" s="230"/>
      <c r="S179" s="230"/>
      <c r="T179" s="231"/>
      <c r="U179" s="225"/>
      <c r="V179" s="225">
        <f>SUM(V180:V190)</f>
        <v>19.420000000000002</v>
      </c>
      <c r="W179" s="225"/>
      <c r="X179" s="225"/>
      <c r="AG179" t="s">
        <v>159</v>
      </c>
    </row>
    <row r="180" spans="1:60" ht="22.5" outlineLevel="1" x14ac:dyDescent="0.2">
      <c r="A180" s="232">
        <v>103</v>
      </c>
      <c r="B180" s="233" t="s">
        <v>964</v>
      </c>
      <c r="C180" s="252" t="s">
        <v>965</v>
      </c>
      <c r="D180" s="234" t="s">
        <v>290</v>
      </c>
      <c r="E180" s="235">
        <v>1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15</v>
      </c>
      <c r="M180" s="237">
        <f>G180*(1+L180/100)</f>
        <v>0</v>
      </c>
      <c r="N180" s="237">
        <v>5.7320000000000003E-2</v>
      </c>
      <c r="O180" s="237">
        <f>ROUND(E180*N180,2)</f>
        <v>0.06</v>
      </c>
      <c r="P180" s="237">
        <v>0</v>
      </c>
      <c r="Q180" s="237">
        <f>ROUND(E180*P180,2)</f>
        <v>0</v>
      </c>
      <c r="R180" s="237" t="s">
        <v>262</v>
      </c>
      <c r="S180" s="237" t="s">
        <v>966</v>
      </c>
      <c r="T180" s="238" t="s">
        <v>966</v>
      </c>
      <c r="U180" s="223">
        <v>8.4139999999999997</v>
      </c>
      <c r="V180" s="223">
        <f>ROUND(E180*U180,2)</f>
        <v>8.41</v>
      </c>
      <c r="W180" s="223"/>
      <c r="X180" s="223" t="s">
        <v>165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166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5" t="s">
        <v>967</v>
      </c>
      <c r="D181" s="241"/>
      <c r="E181" s="241"/>
      <c r="F181" s="241"/>
      <c r="G181" s="241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170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2">
        <v>104</v>
      </c>
      <c r="B182" s="243" t="s">
        <v>968</v>
      </c>
      <c r="C182" s="256" t="s">
        <v>969</v>
      </c>
      <c r="D182" s="244" t="s">
        <v>290</v>
      </c>
      <c r="E182" s="245">
        <v>1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15</v>
      </c>
      <c r="M182" s="247">
        <f>G182*(1+L182/100)</f>
        <v>0</v>
      </c>
      <c r="N182" s="247">
        <v>1.34E-2</v>
      </c>
      <c r="O182" s="247">
        <f>ROUND(E182*N182,2)</f>
        <v>0.01</v>
      </c>
      <c r="P182" s="247">
        <v>0</v>
      </c>
      <c r="Q182" s="247">
        <f>ROUND(E182*P182,2)</f>
        <v>0</v>
      </c>
      <c r="R182" s="247" t="s">
        <v>262</v>
      </c>
      <c r="S182" s="247" t="s">
        <v>164</v>
      </c>
      <c r="T182" s="248" t="s">
        <v>164</v>
      </c>
      <c r="U182" s="223">
        <v>8.2330000000000005</v>
      </c>
      <c r="V182" s="223">
        <f>ROUND(E182*U182,2)</f>
        <v>8.23</v>
      </c>
      <c r="W182" s="223"/>
      <c r="X182" s="223" t="s">
        <v>165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166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42">
        <v>105</v>
      </c>
      <c r="B183" s="243" t="s">
        <v>970</v>
      </c>
      <c r="C183" s="256" t="s">
        <v>971</v>
      </c>
      <c r="D183" s="244" t="s">
        <v>290</v>
      </c>
      <c r="E183" s="245">
        <v>1</v>
      </c>
      <c r="F183" s="246"/>
      <c r="G183" s="247">
        <f>ROUND(E183*F183,2)</f>
        <v>0</v>
      </c>
      <c r="H183" s="246"/>
      <c r="I183" s="247">
        <f>ROUND(E183*H183,2)</f>
        <v>0</v>
      </c>
      <c r="J183" s="246"/>
      <c r="K183" s="247">
        <f>ROUND(E183*J183,2)</f>
        <v>0</v>
      </c>
      <c r="L183" s="247">
        <v>15</v>
      </c>
      <c r="M183" s="247">
        <f>G183*(1+L183/100)</f>
        <v>0</v>
      </c>
      <c r="N183" s="247">
        <v>5.2999999999999998E-4</v>
      </c>
      <c r="O183" s="247">
        <f>ROUND(E183*N183,2)</f>
        <v>0</v>
      </c>
      <c r="P183" s="247">
        <v>0</v>
      </c>
      <c r="Q183" s="247">
        <f>ROUND(E183*P183,2)</f>
        <v>0</v>
      </c>
      <c r="R183" s="247" t="s">
        <v>432</v>
      </c>
      <c r="S183" s="247" t="s">
        <v>164</v>
      </c>
      <c r="T183" s="248" t="s">
        <v>164</v>
      </c>
      <c r="U183" s="223">
        <v>0.23899999999999999</v>
      </c>
      <c r="V183" s="223">
        <f>ROUND(E183*U183,2)</f>
        <v>0.24</v>
      </c>
      <c r="W183" s="223"/>
      <c r="X183" s="223" t="s">
        <v>165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166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42">
        <v>106</v>
      </c>
      <c r="B184" s="243" t="s">
        <v>972</v>
      </c>
      <c r="C184" s="256" t="s">
        <v>973</v>
      </c>
      <c r="D184" s="244" t="s">
        <v>184</v>
      </c>
      <c r="E184" s="245">
        <v>1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15</v>
      </c>
      <c r="M184" s="247">
        <f>G184*(1+L184/100)</f>
        <v>0</v>
      </c>
      <c r="N184" s="247">
        <v>0</v>
      </c>
      <c r="O184" s="247">
        <f>ROUND(E184*N184,2)</f>
        <v>0</v>
      </c>
      <c r="P184" s="247">
        <v>0</v>
      </c>
      <c r="Q184" s="247">
        <f>ROUND(E184*P184,2)</f>
        <v>0</v>
      </c>
      <c r="R184" s="247" t="s">
        <v>432</v>
      </c>
      <c r="S184" s="247" t="s">
        <v>164</v>
      </c>
      <c r="T184" s="248" t="s">
        <v>164</v>
      </c>
      <c r="U184" s="223">
        <v>2.0129999999999999</v>
      </c>
      <c r="V184" s="223">
        <f>ROUND(E184*U184,2)</f>
        <v>2.0099999999999998</v>
      </c>
      <c r="W184" s="223"/>
      <c r="X184" s="223" t="s">
        <v>165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166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2">
        <v>107</v>
      </c>
      <c r="B185" s="243" t="s">
        <v>547</v>
      </c>
      <c r="C185" s="256" t="s">
        <v>548</v>
      </c>
      <c r="D185" s="244" t="s">
        <v>290</v>
      </c>
      <c r="E185" s="245">
        <v>1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15</v>
      </c>
      <c r="M185" s="247">
        <f>G185*(1+L185/100)</f>
        <v>0</v>
      </c>
      <c r="N185" s="247">
        <v>5.9000000000000003E-4</v>
      </c>
      <c r="O185" s="247">
        <f>ROUND(E185*N185,2)</f>
        <v>0</v>
      </c>
      <c r="P185" s="247">
        <v>0</v>
      </c>
      <c r="Q185" s="247">
        <f>ROUND(E185*P185,2)</f>
        <v>0</v>
      </c>
      <c r="R185" s="247" t="s">
        <v>432</v>
      </c>
      <c r="S185" s="247" t="s">
        <v>164</v>
      </c>
      <c r="T185" s="248" t="s">
        <v>164</v>
      </c>
      <c r="U185" s="223">
        <v>0.53</v>
      </c>
      <c r="V185" s="223">
        <f>ROUND(E185*U185,2)</f>
        <v>0.53</v>
      </c>
      <c r="W185" s="223"/>
      <c r="X185" s="223" t="s">
        <v>165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166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ht="56.25" outlineLevel="1" x14ac:dyDescent="0.2">
      <c r="A186" s="242">
        <v>108</v>
      </c>
      <c r="B186" s="243" t="s">
        <v>974</v>
      </c>
      <c r="C186" s="256" t="s">
        <v>975</v>
      </c>
      <c r="D186" s="244" t="s">
        <v>184</v>
      </c>
      <c r="E186" s="245">
        <v>1</v>
      </c>
      <c r="F186" s="246"/>
      <c r="G186" s="247">
        <f>ROUND(E186*F186,2)</f>
        <v>0</v>
      </c>
      <c r="H186" s="246"/>
      <c r="I186" s="247">
        <f>ROUND(E186*H186,2)</f>
        <v>0</v>
      </c>
      <c r="J186" s="246"/>
      <c r="K186" s="247">
        <f>ROUND(E186*J186,2)</f>
        <v>0</v>
      </c>
      <c r="L186" s="247">
        <v>15</v>
      </c>
      <c r="M186" s="247">
        <f>G186*(1+L186/100)</f>
        <v>0</v>
      </c>
      <c r="N186" s="247">
        <v>1.0500000000000001E-2</v>
      </c>
      <c r="O186" s="247">
        <f>ROUND(E186*N186,2)</f>
        <v>0.01</v>
      </c>
      <c r="P186" s="247">
        <v>0</v>
      </c>
      <c r="Q186" s="247">
        <f>ROUND(E186*P186,2)</f>
        <v>0</v>
      </c>
      <c r="R186" s="247" t="s">
        <v>193</v>
      </c>
      <c r="S186" s="247" t="s">
        <v>164</v>
      </c>
      <c r="T186" s="248" t="s">
        <v>164</v>
      </c>
      <c r="U186" s="223">
        <v>0</v>
      </c>
      <c r="V186" s="223">
        <f>ROUND(E186*U186,2)</f>
        <v>0</v>
      </c>
      <c r="W186" s="223"/>
      <c r="X186" s="223" t="s">
        <v>194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195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1" x14ac:dyDescent="0.2">
      <c r="A187" s="242">
        <v>109</v>
      </c>
      <c r="B187" s="243" t="s">
        <v>976</v>
      </c>
      <c r="C187" s="256" t="s">
        <v>977</v>
      </c>
      <c r="D187" s="244" t="s">
        <v>184</v>
      </c>
      <c r="E187" s="245">
        <v>1</v>
      </c>
      <c r="F187" s="246"/>
      <c r="G187" s="247">
        <f>ROUND(E187*F187,2)</f>
        <v>0</v>
      </c>
      <c r="H187" s="246"/>
      <c r="I187" s="247">
        <f>ROUND(E187*H187,2)</f>
        <v>0</v>
      </c>
      <c r="J187" s="246"/>
      <c r="K187" s="247">
        <f>ROUND(E187*J187,2)</f>
        <v>0</v>
      </c>
      <c r="L187" s="247">
        <v>15</v>
      </c>
      <c r="M187" s="247">
        <f>G187*(1+L187/100)</f>
        <v>0</v>
      </c>
      <c r="N187" s="247">
        <v>0.46600000000000003</v>
      </c>
      <c r="O187" s="247">
        <f>ROUND(E187*N187,2)</f>
        <v>0.47</v>
      </c>
      <c r="P187" s="247">
        <v>0</v>
      </c>
      <c r="Q187" s="247">
        <f>ROUND(E187*P187,2)</f>
        <v>0</v>
      </c>
      <c r="R187" s="247"/>
      <c r="S187" s="247" t="s">
        <v>198</v>
      </c>
      <c r="T187" s="248" t="s">
        <v>199</v>
      </c>
      <c r="U187" s="223">
        <v>0</v>
      </c>
      <c r="V187" s="223">
        <f>ROUND(E187*U187,2)</f>
        <v>0</v>
      </c>
      <c r="W187" s="223"/>
      <c r="X187" s="223" t="s">
        <v>194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195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45" outlineLevel="1" x14ac:dyDescent="0.2">
      <c r="A188" s="232">
        <v>110</v>
      </c>
      <c r="B188" s="233" t="s">
        <v>978</v>
      </c>
      <c r="C188" s="252" t="s">
        <v>979</v>
      </c>
      <c r="D188" s="234" t="s">
        <v>184</v>
      </c>
      <c r="E188" s="235">
        <v>1</v>
      </c>
      <c r="F188" s="236"/>
      <c r="G188" s="237">
        <f>ROUND(E188*F188,2)</f>
        <v>0</v>
      </c>
      <c r="H188" s="236"/>
      <c r="I188" s="237">
        <f>ROUND(E188*H188,2)</f>
        <v>0</v>
      </c>
      <c r="J188" s="236"/>
      <c r="K188" s="237">
        <f>ROUND(E188*J188,2)</f>
        <v>0</v>
      </c>
      <c r="L188" s="237">
        <v>15</v>
      </c>
      <c r="M188" s="237">
        <f>G188*(1+L188/100)</f>
        <v>0</v>
      </c>
      <c r="N188" s="237">
        <v>1.8500000000000001E-3</v>
      </c>
      <c r="O188" s="237">
        <f>ROUND(E188*N188,2)</f>
        <v>0</v>
      </c>
      <c r="P188" s="237">
        <v>0</v>
      </c>
      <c r="Q188" s="237">
        <f>ROUND(E188*P188,2)</f>
        <v>0</v>
      </c>
      <c r="R188" s="237" t="s">
        <v>193</v>
      </c>
      <c r="S188" s="237" t="s">
        <v>164</v>
      </c>
      <c r="T188" s="238" t="s">
        <v>164</v>
      </c>
      <c r="U188" s="223">
        <v>0</v>
      </c>
      <c r="V188" s="223">
        <f>ROUND(E188*U188,2)</f>
        <v>0</v>
      </c>
      <c r="W188" s="223"/>
      <c r="X188" s="223" t="s">
        <v>194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195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>
        <v>111</v>
      </c>
      <c r="B189" s="221" t="s">
        <v>980</v>
      </c>
      <c r="C189" s="262" t="s">
        <v>981</v>
      </c>
      <c r="D189" s="222" t="s">
        <v>0</v>
      </c>
      <c r="E189" s="260"/>
      <c r="F189" s="224"/>
      <c r="G189" s="223">
        <f>ROUND(E189*F189,2)</f>
        <v>0</v>
      </c>
      <c r="H189" s="224"/>
      <c r="I189" s="223">
        <f>ROUND(E189*H189,2)</f>
        <v>0</v>
      </c>
      <c r="J189" s="224"/>
      <c r="K189" s="223">
        <f>ROUND(E189*J189,2)</f>
        <v>0</v>
      </c>
      <c r="L189" s="223">
        <v>15</v>
      </c>
      <c r="M189" s="223">
        <f>G189*(1+L189/100)</f>
        <v>0</v>
      </c>
      <c r="N189" s="223">
        <v>0</v>
      </c>
      <c r="O189" s="223">
        <f>ROUND(E189*N189,2)</f>
        <v>0</v>
      </c>
      <c r="P189" s="223">
        <v>0</v>
      </c>
      <c r="Q189" s="223">
        <f>ROUND(E189*P189,2)</f>
        <v>0</v>
      </c>
      <c r="R189" s="223" t="s">
        <v>262</v>
      </c>
      <c r="S189" s="223" t="s">
        <v>164</v>
      </c>
      <c r="T189" s="223" t="s">
        <v>164</v>
      </c>
      <c r="U189" s="223">
        <v>0</v>
      </c>
      <c r="V189" s="223">
        <f>ROUND(E189*U189,2)</f>
        <v>0</v>
      </c>
      <c r="W189" s="223"/>
      <c r="X189" s="223" t="s">
        <v>282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283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63" t="s">
        <v>963</v>
      </c>
      <c r="D190" s="261"/>
      <c r="E190" s="261"/>
      <c r="F190" s="261"/>
      <c r="G190" s="261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168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x14ac:dyDescent="0.2">
      <c r="A191" s="226" t="s">
        <v>158</v>
      </c>
      <c r="B191" s="227" t="s">
        <v>105</v>
      </c>
      <c r="C191" s="251" t="s">
        <v>106</v>
      </c>
      <c r="D191" s="228"/>
      <c r="E191" s="229"/>
      <c r="F191" s="230"/>
      <c r="G191" s="230">
        <f>SUMIF(AG192:AG207,"&lt;&gt;NOR",G192:G207)</f>
        <v>0</v>
      </c>
      <c r="H191" s="230"/>
      <c r="I191" s="230">
        <f>SUM(I192:I207)</f>
        <v>0</v>
      </c>
      <c r="J191" s="230"/>
      <c r="K191" s="230">
        <f>SUM(K192:K207)</f>
        <v>0</v>
      </c>
      <c r="L191" s="230"/>
      <c r="M191" s="230">
        <f>SUM(M192:M207)</f>
        <v>0</v>
      </c>
      <c r="N191" s="230"/>
      <c r="O191" s="230">
        <f>SUM(O192:O207)</f>
        <v>0.76</v>
      </c>
      <c r="P191" s="230"/>
      <c r="Q191" s="230">
        <f>SUM(Q192:Q207)</f>
        <v>1.1399999999999999</v>
      </c>
      <c r="R191" s="230"/>
      <c r="S191" s="230"/>
      <c r="T191" s="231"/>
      <c r="U191" s="225"/>
      <c r="V191" s="225">
        <f>SUM(V192:V207)</f>
        <v>118.61999999999999</v>
      </c>
      <c r="W191" s="225"/>
      <c r="X191" s="225"/>
      <c r="AG191" t="s">
        <v>159</v>
      </c>
    </row>
    <row r="192" spans="1:60" outlineLevel="1" x14ac:dyDescent="0.2">
      <c r="A192" s="242">
        <v>112</v>
      </c>
      <c r="B192" s="243" t="s">
        <v>982</v>
      </c>
      <c r="C192" s="256" t="s">
        <v>983</v>
      </c>
      <c r="D192" s="244" t="s">
        <v>290</v>
      </c>
      <c r="E192" s="245">
        <v>59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15</v>
      </c>
      <c r="M192" s="247">
        <f>G192*(1+L192/100)</f>
        <v>0</v>
      </c>
      <c r="N192" s="247">
        <v>8.0000000000000004E-4</v>
      </c>
      <c r="O192" s="247">
        <f>ROUND(E192*N192,2)</f>
        <v>0.05</v>
      </c>
      <c r="P192" s="247">
        <v>0</v>
      </c>
      <c r="Q192" s="247">
        <f>ROUND(E192*P192,2)</f>
        <v>0</v>
      </c>
      <c r="R192" s="247" t="s">
        <v>262</v>
      </c>
      <c r="S192" s="247" t="s">
        <v>164</v>
      </c>
      <c r="T192" s="248" t="s">
        <v>164</v>
      </c>
      <c r="U192" s="223">
        <v>0.105</v>
      </c>
      <c r="V192" s="223">
        <f>ROUND(E192*U192,2)</f>
        <v>6.2</v>
      </c>
      <c r="W192" s="223"/>
      <c r="X192" s="223" t="s">
        <v>165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166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42">
        <v>113</v>
      </c>
      <c r="B193" s="243" t="s">
        <v>984</v>
      </c>
      <c r="C193" s="256" t="s">
        <v>985</v>
      </c>
      <c r="D193" s="244" t="s">
        <v>184</v>
      </c>
      <c r="E193" s="245">
        <v>59</v>
      </c>
      <c r="F193" s="246"/>
      <c r="G193" s="247">
        <f>ROUND(E193*F193,2)</f>
        <v>0</v>
      </c>
      <c r="H193" s="246"/>
      <c r="I193" s="247">
        <f>ROUND(E193*H193,2)</f>
        <v>0</v>
      </c>
      <c r="J193" s="246"/>
      <c r="K193" s="247">
        <f>ROUND(E193*J193,2)</f>
        <v>0</v>
      </c>
      <c r="L193" s="247">
        <v>15</v>
      </c>
      <c r="M193" s="247">
        <f>G193*(1+L193/100)</f>
        <v>0</v>
      </c>
      <c r="N193" s="247">
        <v>0</v>
      </c>
      <c r="O193" s="247">
        <f>ROUND(E193*N193,2)</f>
        <v>0</v>
      </c>
      <c r="P193" s="247">
        <v>0</v>
      </c>
      <c r="Q193" s="247">
        <f>ROUND(E193*P193,2)</f>
        <v>0</v>
      </c>
      <c r="R193" s="247" t="s">
        <v>262</v>
      </c>
      <c r="S193" s="247" t="s">
        <v>164</v>
      </c>
      <c r="T193" s="248" t="s">
        <v>164</v>
      </c>
      <c r="U193" s="223">
        <v>0.10199999999999999</v>
      </c>
      <c r="V193" s="223">
        <f>ROUND(E193*U193,2)</f>
        <v>6.02</v>
      </c>
      <c r="W193" s="223"/>
      <c r="X193" s="223" t="s">
        <v>165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166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42">
        <v>114</v>
      </c>
      <c r="B194" s="243" t="s">
        <v>986</v>
      </c>
      <c r="C194" s="256" t="s">
        <v>987</v>
      </c>
      <c r="D194" s="244" t="s">
        <v>184</v>
      </c>
      <c r="E194" s="245">
        <v>59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15</v>
      </c>
      <c r="M194" s="247">
        <f>G194*(1+L194/100)</f>
        <v>0</v>
      </c>
      <c r="N194" s="247">
        <v>0</v>
      </c>
      <c r="O194" s="247">
        <f>ROUND(E194*N194,2)</f>
        <v>0</v>
      </c>
      <c r="P194" s="247">
        <v>0</v>
      </c>
      <c r="Q194" s="247">
        <f>ROUND(E194*P194,2)</f>
        <v>0</v>
      </c>
      <c r="R194" s="247" t="s">
        <v>262</v>
      </c>
      <c r="S194" s="247" t="s">
        <v>164</v>
      </c>
      <c r="T194" s="248" t="s">
        <v>164</v>
      </c>
      <c r="U194" s="223">
        <v>3.7999999999999999E-2</v>
      </c>
      <c r="V194" s="223">
        <f>ROUND(E194*U194,2)</f>
        <v>2.2400000000000002</v>
      </c>
      <c r="W194" s="223"/>
      <c r="X194" s="223" t="s">
        <v>165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166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22.5" outlineLevel="1" x14ac:dyDescent="0.2">
      <c r="A195" s="242">
        <v>115</v>
      </c>
      <c r="B195" s="243" t="s">
        <v>988</v>
      </c>
      <c r="C195" s="256" t="s">
        <v>989</v>
      </c>
      <c r="D195" s="244" t="s">
        <v>184</v>
      </c>
      <c r="E195" s="245">
        <v>37</v>
      </c>
      <c r="F195" s="246"/>
      <c r="G195" s="247">
        <f>ROUND(E195*F195,2)</f>
        <v>0</v>
      </c>
      <c r="H195" s="246"/>
      <c r="I195" s="247">
        <f>ROUND(E195*H195,2)</f>
        <v>0</v>
      </c>
      <c r="J195" s="246"/>
      <c r="K195" s="247">
        <f>ROUND(E195*J195,2)</f>
        <v>0</v>
      </c>
      <c r="L195" s="247">
        <v>15</v>
      </c>
      <c r="M195" s="247">
        <f>G195*(1+L195/100)</f>
        <v>0</v>
      </c>
      <c r="N195" s="247">
        <v>5.0000000000000001E-4</v>
      </c>
      <c r="O195" s="247">
        <f>ROUND(E195*N195,2)</f>
        <v>0.02</v>
      </c>
      <c r="P195" s="247">
        <v>0</v>
      </c>
      <c r="Q195" s="247">
        <f>ROUND(E195*P195,2)</f>
        <v>0</v>
      </c>
      <c r="R195" s="247" t="s">
        <v>262</v>
      </c>
      <c r="S195" s="247" t="s">
        <v>164</v>
      </c>
      <c r="T195" s="248" t="s">
        <v>164</v>
      </c>
      <c r="U195" s="223">
        <v>0.74099999999999999</v>
      </c>
      <c r="V195" s="223">
        <f>ROUND(E195*U195,2)</f>
        <v>27.42</v>
      </c>
      <c r="W195" s="223"/>
      <c r="X195" s="223" t="s">
        <v>165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166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42">
        <v>116</v>
      </c>
      <c r="B196" s="243" t="s">
        <v>990</v>
      </c>
      <c r="C196" s="256" t="s">
        <v>991</v>
      </c>
      <c r="D196" s="244" t="s">
        <v>290</v>
      </c>
      <c r="E196" s="245">
        <v>59</v>
      </c>
      <c r="F196" s="246"/>
      <c r="G196" s="247">
        <f>ROUND(E196*F196,2)</f>
        <v>0</v>
      </c>
      <c r="H196" s="246"/>
      <c r="I196" s="247">
        <f>ROUND(E196*H196,2)</f>
        <v>0</v>
      </c>
      <c r="J196" s="246"/>
      <c r="K196" s="247">
        <f>ROUND(E196*J196,2)</f>
        <v>0</v>
      </c>
      <c r="L196" s="247">
        <v>15</v>
      </c>
      <c r="M196" s="247">
        <f>G196*(1+L196/100)</f>
        <v>0</v>
      </c>
      <c r="N196" s="247">
        <v>0</v>
      </c>
      <c r="O196" s="247">
        <f>ROUND(E196*N196,2)</f>
        <v>0</v>
      </c>
      <c r="P196" s="247">
        <v>1.933E-2</v>
      </c>
      <c r="Q196" s="247">
        <f>ROUND(E196*P196,2)</f>
        <v>1.1399999999999999</v>
      </c>
      <c r="R196" s="247" t="s">
        <v>262</v>
      </c>
      <c r="S196" s="247" t="s">
        <v>164</v>
      </c>
      <c r="T196" s="248" t="s">
        <v>164</v>
      </c>
      <c r="U196" s="223">
        <v>0.59</v>
      </c>
      <c r="V196" s="223">
        <f>ROUND(E196*U196,2)</f>
        <v>34.81</v>
      </c>
      <c r="W196" s="223"/>
      <c r="X196" s="223" t="s">
        <v>165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166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42">
        <v>117</v>
      </c>
      <c r="B197" s="243" t="s">
        <v>992</v>
      </c>
      <c r="C197" s="256" t="s">
        <v>993</v>
      </c>
      <c r="D197" s="244" t="s">
        <v>290</v>
      </c>
      <c r="E197" s="245">
        <v>22</v>
      </c>
      <c r="F197" s="246"/>
      <c r="G197" s="247">
        <f>ROUND(E197*F197,2)</f>
        <v>0</v>
      </c>
      <c r="H197" s="246"/>
      <c r="I197" s="247">
        <f>ROUND(E197*H197,2)</f>
        <v>0</v>
      </c>
      <c r="J197" s="246"/>
      <c r="K197" s="247">
        <f>ROUND(E197*J197,2)</f>
        <v>0</v>
      </c>
      <c r="L197" s="247">
        <v>15</v>
      </c>
      <c r="M197" s="247">
        <f>G197*(1+L197/100)</f>
        <v>0</v>
      </c>
      <c r="N197" s="247">
        <v>1.8600000000000001E-3</v>
      </c>
      <c r="O197" s="247">
        <f>ROUND(E197*N197,2)</f>
        <v>0.04</v>
      </c>
      <c r="P197" s="247">
        <v>0</v>
      </c>
      <c r="Q197" s="247">
        <f>ROUND(E197*P197,2)</f>
        <v>0</v>
      </c>
      <c r="R197" s="247" t="s">
        <v>262</v>
      </c>
      <c r="S197" s="247" t="s">
        <v>164</v>
      </c>
      <c r="T197" s="248" t="s">
        <v>164</v>
      </c>
      <c r="U197" s="223">
        <v>1.3340000000000001</v>
      </c>
      <c r="V197" s="223">
        <f>ROUND(E197*U197,2)</f>
        <v>29.35</v>
      </c>
      <c r="W197" s="223"/>
      <c r="X197" s="223" t="s">
        <v>165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166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2">
        <v>118</v>
      </c>
      <c r="B198" s="243" t="s">
        <v>994</v>
      </c>
      <c r="C198" s="256" t="s">
        <v>995</v>
      </c>
      <c r="D198" s="244" t="s">
        <v>184</v>
      </c>
      <c r="E198" s="245">
        <v>59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15</v>
      </c>
      <c r="M198" s="247">
        <f>G198*(1+L198/100)</f>
        <v>0</v>
      </c>
      <c r="N198" s="247">
        <v>0</v>
      </c>
      <c r="O198" s="247">
        <f>ROUND(E198*N198,2)</f>
        <v>0</v>
      </c>
      <c r="P198" s="247">
        <v>0</v>
      </c>
      <c r="Q198" s="247">
        <f>ROUND(E198*P198,2)</f>
        <v>0</v>
      </c>
      <c r="R198" s="247" t="s">
        <v>262</v>
      </c>
      <c r="S198" s="247" t="s">
        <v>164</v>
      </c>
      <c r="T198" s="248" t="s">
        <v>164</v>
      </c>
      <c r="U198" s="223">
        <v>8.1000000000000003E-2</v>
      </c>
      <c r="V198" s="223">
        <f>ROUND(E198*U198,2)</f>
        <v>4.78</v>
      </c>
      <c r="W198" s="223"/>
      <c r="X198" s="223" t="s">
        <v>165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166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42">
        <v>119</v>
      </c>
      <c r="B199" s="243" t="s">
        <v>996</v>
      </c>
      <c r="C199" s="256" t="s">
        <v>997</v>
      </c>
      <c r="D199" s="244" t="s">
        <v>290</v>
      </c>
      <c r="E199" s="245">
        <v>59</v>
      </c>
      <c r="F199" s="246"/>
      <c r="G199" s="247">
        <f>ROUND(E199*F199,2)</f>
        <v>0</v>
      </c>
      <c r="H199" s="246"/>
      <c r="I199" s="247">
        <f>ROUND(E199*H199,2)</f>
        <v>0</v>
      </c>
      <c r="J199" s="246"/>
      <c r="K199" s="247">
        <f>ROUND(E199*J199,2)</f>
        <v>0</v>
      </c>
      <c r="L199" s="247">
        <v>15</v>
      </c>
      <c r="M199" s="247">
        <f>G199*(1+L199/100)</f>
        <v>0</v>
      </c>
      <c r="N199" s="247">
        <v>2.4000000000000001E-4</v>
      </c>
      <c r="O199" s="247">
        <f>ROUND(E199*N199,2)</f>
        <v>0.01</v>
      </c>
      <c r="P199" s="247">
        <v>0</v>
      </c>
      <c r="Q199" s="247">
        <f>ROUND(E199*P199,2)</f>
        <v>0</v>
      </c>
      <c r="R199" s="247" t="s">
        <v>262</v>
      </c>
      <c r="S199" s="247" t="s">
        <v>164</v>
      </c>
      <c r="T199" s="248" t="s">
        <v>164</v>
      </c>
      <c r="U199" s="223">
        <v>0.124</v>
      </c>
      <c r="V199" s="223">
        <f>ROUND(E199*U199,2)</f>
        <v>7.32</v>
      </c>
      <c r="W199" s="223"/>
      <c r="X199" s="223" t="s">
        <v>165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166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42">
        <v>120</v>
      </c>
      <c r="B200" s="243" t="s">
        <v>998</v>
      </c>
      <c r="C200" s="256" t="s">
        <v>999</v>
      </c>
      <c r="D200" s="244" t="s">
        <v>184</v>
      </c>
      <c r="E200" s="245">
        <v>1</v>
      </c>
      <c r="F200" s="246"/>
      <c r="G200" s="247">
        <f>ROUND(E200*F200,2)</f>
        <v>0</v>
      </c>
      <c r="H200" s="246"/>
      <c r="I200" s="247">
        <f>ROUND(E200*H200,2)</f>
        <v>0</v>
      </c>
      <c r="J200" s="246"/>
      <c r="K200" s="247">
        <f>ROUND(E200*J200,2)</f>
        <v>0</v>
      </c>
      <c r="L200" s="247">
        <v>15</v>
      </c>
      <c r="M200" s="247">
        <f>G200*(1+L200/100)</f>
        <v>0</v>
      </c>
      <c r="N200" s="247">
        <v>1.8000000000000001E-4</v>
      </c>
      <c r="O200" s="247">
        <f>ROUND(E200*N200,2)</f>
        <v>0</v>
      </c>
      <c r="P200" s="247">
        <v>0</v>
      </c>
      <c r="Q200" s="247">
        <f>ROUND(E200*P200,2)</f>
        <v>0</v>
      </c>
      <c r="R200" s="247" t="s">
        <v>262</v>
      </c>
      <c r="S200" s="247" t="s">
        <v>164</v>
      </c>
      <c r="T200" s="248" t="s">
        <v>164</v>
      </c>
      <c r="U200" s="223">
        <v>0.47599999999999998</v>
      </c>
      <c r="V200" s="223">
        <f>ROUND(E200*U200,2)</f>
        <v>0.48</v>
      </c>
      <c r="W200" s="223"/>
      <c r="X200" s="223" t="s">
        <v>165</v>
      </c>
      <c r="Y200" s="213"/>
      <c r="Z200" s="213"/>
      <c r="AA200" s="213"/>
      <c r="AB200" s="213"/>
      <c r="AC200" s="213"/>
      <c r="AD200" s="213"/>
      <c r="AE200" s="213"/>
      <c r="AF200" s="213"/>
      <c r="AG200" s="213" t="s">
        <v>166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42">
        <v>121</v>
      </c>
      <c r="B201" s="243" t="s">
        <v>1000</v>
      </c>
      <c r="C201" s="256" t="s">
        <v>1001</v>
      </c>
      <c r="D201" s="244" t="s">
        <v>272</v>
      </c>
      <c r="E201" s="245">
        <v>59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15</v>
      </c>
      <c r="M201" s="247">
        <f>G201*(1+L201/100)</f>
        <v>0</v>
      </c>
      <c r="N201" s="247">
        <v>0</v>
      </c>
      <c r="O201" s="247">
        <f>ROUND(E201*N201,2)</f>
        <v>0</v>
      </c>
      <c r="P201" s="247">
        <v>0</v>
      </c>
      <c r="Q201" s="247">
        <f>ROUND(E201*P201,2)</f>
        <v>0</v>
      </c>
      <c r="R201" s="247"/>
      <c r="S201" s="247" t="s">
        <v>198</v>
      </c>
      <c r="T201" s="248" t="s">
        <v>199</v>
      </c>
      <c r="U201" s="223">
        <v>0</v>
      </c>
      <c r="V201" s="223">
        <f>ROUND(E201*U201,2)</f>
        <v>0</v>
      </c>
      <c r="W201" s="223"/>
      <c r="X201" s="223" t="s">
        <v>165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166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22.5" outlineLevel="1" x14ac:dyDescent="0.2">
      <c r="A202" s="242">
        <v>122</v>
      </c>
      <c r="B202" s="243" t="s">
        <v>1002</v>
      </c>
      <c r="C202" s="256" t="s">
        <v>1003</v>
      </c>
      <c r="D202" s="244" t="s">
        <v>184</v>
      </c>
      <c r="E202" s="245">
        <v>1</v>
      </c>
      <c r="F202" s="246"/>
      <c r="G202" s="247">
        <f>ROUND(E202*F202,2)</f>
        <v>0</v>
      </c>
      <c r="H202" s="246"/>
      <c r="I202" s="247">
        <f>ROUND(E202*H202,2)</f>
        <v>0</v>
      </c>
      <c r="J202" s="246"/>
      <c r="K202" s="247">
        <f>ROUND(E202*J202,2)</f>
        <v>0</v>
      </c>
      <c r="L202" s="247">
        <v>15</v>
      </c>
      <c r="M202" s="247">
        <f>G202*(1+L202/100)</f>
        <v>0</v>
      </c>
      <c r="N202" s="247">
        <v>1.2999999999999999E-3</v>
      </c>
      <c r="O202" s="247">
        <f>ROUND(E202*N202,2)</f>
        <v>0</v>
      </c>
      <c r="P202" s="247">
        <v>0</v>
      </c>
      <c r="Q202" s="247">
        <f>ROUND(E202*P202,2)</f>
        <v>0</v>
      </c>
      <c r="R202" s="247" t="s">
        <v>193</v>
      </c>
      <c r="S202" s="247" t="s">
        <v>164</v>
      </c>
      <c r="T202" s="248" t="s">
        <v>164</v>
      </c>
      <c r="U202" s="223">
        <v>0</v>
      </c>
      <c r="V202" s="223">
        <f>ROUND(E202*U202,2)</f>
        <v>0</v>
      </c>
      <c r="W202" s="223"/>
      <c r="X202" s="223" t="s">
        <v>194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195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2">
        <v>123</v>
      </c>
      <c r="B203" s="243" t="s">
        <v>1004</v>
      </c>
      <c r="C203" s="256" t="s">
        <v>1005</v>
      </c>
      <c r="D203" s="244" t="s">
        <v>184</v>
      </c>
      <c r="E203" s="245">
        <v>59</v>
      </c>
      <c r="F203" s="246"/>
      <c r="G203" s="247">
        <f>ROUND(E203*F203,2)</f>
        <v>0</v>
      </c>
      <c r="H203" s="246"/>
      <c r="I203" s="247">
        <f>ROUND(E203*H203,2)</f>
        <v>0</v>
      </c>
      <c r="J203" s="246"/>
      <c r="K203" s="247">
        <f>ROUND(E203*J203,2)</f>
        <v>0</v>
      </c>
      <c r="L203" s="247">
        <v>15</v>
      </c>
      <c r="M203" s="247">
        <f>G203*(1+L203/100)</f>
        <v>0</v>
      </c>
      <c r="N203" s="247">
        <v>4.4000000000000002E-4</v>
      </c>
      <c r="O203" s="247">
        <f>ROUND(E203*N203,2)</f>
        <v>0.03</v>
      </c>
      <c r="P203" s="247">
        <v>0</v>
      </c>
      <c r="Q203" s="247">
        <f>ROUND(E203*P203,2)</f>
        <v>0</v>
      </c>
      <c r="R203" s="247" t="s">
        <v>193</v>
      </c>
      <c r="S203" s="247" t="s">
        <v>164</v>
      </c>
      <c r="T203" s="248" t="s">
        <v>164</v>
      </c>
      <c r="U203" s="223">
        <v>0</v>
      </c>
      <c r="V203" s="223">
        <f>ROUND(E203*U203,2)</f>
        <v>0</v>
      </c>
      <c r="W203" s="223"/>
      <c r="X203" s="223" t="s">
        <v>194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195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42">
        <v>124</v>
      </c>
      <c r="B204" s="243" t="s">
        <v>1006</v>
      </c>
      <c r="C204" s="256" t="s">
        <v>1007</v>
      </c>
      <c r="D204" s="244" t="s">
        <v>184</v>
      </c>
      <c r="E204" s="245">
        <v>22</v>
      </c>
      <c r="F204" s="246"/>
      <c r="G204" s="247">
        <f>ROUND(E204*F204,2)</f>
        <v>0</v>
      </c>
      <c r="H204" s="246"/>
      <c r="I204" s="247">
        <f>ROUND(E204*H204,2)</f>
        <v>0</v>
      </c>
      <c r="J204" s="246"/>
      <c r="K204" s="247">
        <f>ROUND(E204*J204,2)</f>
        <v>0</v>
      </c>
      <c r="L204" s="247">
        <v>15</v>
      </c>
      <c r="M204" s="247">
        <f>G204*(1+L204/100)</f>
        <v>0</v>
      </c>
      <c r="N204" s="247">
        <v>2.5000000000000001E-3</v>
      </c>
      <c r="O204" s="247">
        <f>ROUND(E204*N204,2)</f>
        <v>0.06</v>
      </c>
      <c r="P204" s="247">
        <v>0</v>
      </c>
      <c r="Q204" s="247">
        <f>ROUND(E204*P204,2)</f>
        <v>0</v>
      </c>
      <c r="R204" s="247" t="s">
        <v>193</v>
      </c>
      <c r="S204" s="247" t="s">
        <v>164</v>
      </c>
      <c r="T204" s="248" t="s">
        <v>164</v>
      </c>
      <c r="U204" s="223">
        <v>0</v>
      </c>
      <c r="V204" s="223">
        <f>ROUND(E204*U204,2)</f>
        <v>0</v>
      </c>
      <c r="W204" s="223"/>
      <c r="X204" s="223" t="s">
        <v>194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195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3.75" outlineLevel="1" x14ac:dyDescent="0.2">
      <c r="A205" s="232">
        <v>125</v>
      </c>
      <c r="B205" s="233" t="s">
        <v>1008</v>
      </c>
      <c r="C205" s="252" t="s">
        <v>1009</v>
      </c>
      <c r="D205" s="234" t="s">
        <v>184</v>
      </c>
      <c r="E205" s="235">
        <v>22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15</v>
      </c>
      <c r="M205" s="237">
        <f>G205*(1+L205/100)</f>
        <v>0</v>
      </c>
      <c r="N205" s="237">
        <v>2.5000000000000001E-2</v>
      </c>
      <c r="O205" s="237">
        <f>ROUND(E205*N205,2)</f>
        <v>0.55000000000000004</v>
      </c>
      <c r="P205" s="237">
        <v>0</v>
      </c>
      <c r="Q205" s="237">
        <f>ROUND(E205*P205,2)</f>
        <v>0</v>
      </c>
      <c r="R205" s="237" t="s">
        <v>193</v>
      </c>
      <c r="S205" s="237" t="s">
        <v>164</v>
      </c>
      <c r="T205" s="238" t="s">
        <v>164</v>
      </c>
      <c r="U205" s="223">
        <v>0</v>
      </c>
      <c r="V205" s="223">
        <f>ROUND(E205*U205,2)</f>
        <v>0</v>
      </c>
      <c r="W205" s="223"/>
      <c r="X205" s="223" t="s">
        <v>194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195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>
        <v>126</v>
      </c>
      <c r="B206" s="221" t="s">
        <v>1010</v>
      </c>
      <c r="C206" s="262" t="s">
        <v>1011</v>
      </c>
      <c r="D206" s="222" t="s">
        <v>0</v>
      </c>
      <c r="E206" s="260"/>
      <c r="F206" s="224"/>
      <c r="G206" s="223">
        <f>ROUND(E206*F206,2)</f>
        <v>0</v>
      </c>
      <c r="H206" s="224"/>
      <c r="I206" s="223">
        <f>ROUND(E206*H206,2)</f>
        <v>0</v>
      </c>
      <c r="J206" s="224"/>
      <c r="K206" s="223">
        <f>ROUND(E206*J206,2)</f>
        <v>0</v>
      </c>
      <c r="L206" s="223">
        <v>15</v>
      </c>
      <c r="M206" s="223">
        <f>G206*(1+L206/100)</f>
        <v>0</v>
      </c>
      <c r="N206" s="223">
        <v>0</v>
      </c>
      <c r="O206" s="223">
        <f>ROUND(E206*N206,2)</f>
        <v>0</v>
      </c>
      <c r="P206" s="223">
        <v>0</v>
      </c>
      <c r="Q206" s="223">
        <f>ROUND(E206*P206,2)</f>
        <v>0</v>
      </c>
      <c r="R206" s="223" t="s">
        <v>262</v>
      </c>
      <c r="S206" s="223" t="s">
        <v>164</v>
      </c>
      <c r="T206" s="223" t="s">
        <v>164</v>
      </c>
      <c r="U206" s="223">
        <v>0</v>
      </c>
      <c r="V206" s="223">
        <f>ROUND(E206*U206,2)</f>
        <v>0</v>
      </c>
      <c r="W206" s="223"/>
      <c r="X206" s="223" t="s">
        <v>282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283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63" t="s">
        <v>963</v>
      </c>
      <c r="D207" s="261"/>
      <c r="E207" s="261"/>
      <c r="F207" s="261"/>
      <c r="G207" s="261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168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x14ac:dyDescent="0.2">
      <c r="A208" s="226" t="s">
        <v>158</v>
      </c>
      <c r="B208" s="227" t="s">
        <v>115</v>
      </c>
      <c r="C208" s="251" t="s">
        <v>116</v>
      </c>
      <c r="D208" s="228"/>
      <c r="E208" s="229"/>
      <c r="F208" s="230"/>
      <c r="G208" s="230">
        <f>SUMIF(AG209:AG225,"&lt;&gt;NOR",G209:G225)</f>
        <v>0</v>
      </c>
      <c r="H208" s="230"/>
      <c r="I208" s="230">
        <f>SUM(I209:I225)</f>
        <v>0</v>
      </c>
      <c r="J208" s="230"/>
      <c r="K208" s="230">
        <f>SUM(K209:K225)</f>
        <v>0</v>
      </c>
      <c r="L208" s="230"/>
      <c r="M208" s="230">
        <f>SUM(M209:M225)</f>
        <v>0</v>
      </c>
      <c r="N208" s="230"/>
      <c r="O208" s="230">
        <f>SUM(O209:O225)</f>
        <v>0.22000000000000003</v>
      </c>
      <c r="P208" s="230"/>
      <c r="Q208" s="230">
        <f>SUM(Q209:Q225)</f>
        <v>0</v>
      </c>
      <c r="R208" s="230"/>
      <c r="S208" s="230"/>
      <c r="T208" s="231"/>
      <c r="U208" s="225"/>
      <c r="V208" s="225">
        <f>SUM(V209:V225)</f>
        <v>84.64</v>
      </c>
      <c r="W208" s="225"/>
      <c r="X208" s="225"/>
      <c r="AG208" t="s">
        <v>159</v>
      </c>
    </row>
    <row r="209" spans="1:60" outlineLevel="1" x14ac:dyDescent="0.2">
      <c r="A209" s="232">
        <v>127</v>
      </c>
      <c r="B209" s="233" t="s">
        <v>1012</v>
      </c>
      <c r="C209" s="252" t="s">
        <v>1013</v>
      </c>
      <c r="D209" s="234" t="s">
        <v>162</v>
      </c>
      <c r="E209" s="235">
        <v>18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15</v>
      </c>
      <c r="M209" s="237">
        <f>G209*(1+L209/100)</f>
        <v>0</v>
      </c>
      <c r="N209" s="237">
        <v>0</v>
      </c>
      <c r="O209" s="237">
        <f>ROUND(E209*N209,2)</f>
        <v>0</v>
      </c>
      <c r="P209" s="237">
        <v>0</v>
      </c>
      <c r="Q209" s="237">
        <f>ROUND(E209*P209,2)</f>
        <v>0</v>
      </c>
      <c r="R209" s="237" t="s">
        <v>739</v>
      </c>
      <c r="S209" s="237" t="s">
        <v>164</v>
      </c>
      <c r="T209" s="238" t="s">
        <v>164</v>
      </c>
      <c r="U209" s="223">
        <v>1.15E-2</v>
      </c>
      <c r="V209" s="223">
        <f>ROUND(E209*U209,2)</f>
        <v>0.21</v>
      </c>
      <c r="W209" s="223"/>
      <c r="X209" s="223" t="s">
        <v>165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166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3" t="s">
        <v>1014</v>
      </c>
      <c r="D210" s="239"/>
      <c r="E210" s="239"/>
      <c r="F210" s="239"/>
      <c r="G210" s="239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168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2">
        <v>128</v>
      </c>
      <c r="B211" s="233" t="s">
        <v>1015</v>
      </c>
      <c r="C211" s="252" t="s">
        <v>1016</v>
      </c>
      <c r="D211" s="234" t="s">
        <v>162</v>
      </c>
      <c r="E211" s="235">
        <v>7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15</v>
      </c>
      <c r="M211" s="237">
        <f>G211*(1+L211/100)</f>
        <v>0</v>
      </c>
      <c r="N211" s="237">
        <v>0</v>
      </c>
      <c r="O211" s="237">
        <f>ROUND(E211*N211,2)</f>
        <v>0</v>
      </c>
      <c r="P211" s="237">
        <v>0</v>
      </c>
      <c r="Q211" s="237">
        <f>ROUND(E211*P211,2)</f>
        <v>0</v>
      </c>
      <c r="R211" s="237" t="s">
        <v>739</v>
      </c>
      <c r="S211" s="237" t="s">
        <v>164</v>
      </c>
      <c r="T211" s="238" t="s">
        <v>164</v>
      </c>
      <c r="U211" s="223">
        <v>1.15E-2</v>
      </c>
      <c r="V211" s="223">
        <f>ROUND(E211*U211,2)</f>
        <v>0.08</v>
      </c>
      <c r="W211" s="223"/>
      <c r="X211" s="223" t="s">
        <v>165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166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3" t="s">
        <v>1014</v>
      </c>
      <c r="D212" s="239"/>
      <c r="E212" s="239"/>
      <c r="F212" s="239"/>
      <c r="G212" s="239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168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2">
        <v>129</v>
      </c>
      <c r="B213" s="233" t="s">
        <v>1017</v>
      </c>
      <c r="C213" s="252" t="s">
        <v>1018</v>
      </c>
      <c r="D213" s="234" t="s">
        <v>162</v>
      </c>
      <c r="E213" s="235">
        <v>40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15</v>
      </c>
      <c r="M213" s="237">
        <f>G213*(1+L213/100)</f>
        <v>0</v>
      </c>
      <c r="N213" s="237">
        <v>0</v>
      </c>
      <c r="O213" s="237">
        <f>ROUND(E213*N213,2)</f>
        <v>0</v>
      </c>
      <c r="P213" s="237">
        <v>0</v>
      </c>
      <c r="Q213" s="237">
        <f>ROUND(E213*P213,2)</f>
        <v>0</v>
      </c>
      <c r="R213" s="237" t="s">
        <v>739</v>
      </c>
      <c r="S213" s="237" t="s">
        <v>164</v>
      </c>
      <c r="T213" s="238" t="s">
        <v>164</v>
      </c>
      <c r="U213" s="223">
        <v>1.21E-2</v>
      </c>
      <c r="V213" s="223">
        <f>ROUND(E213*U213,2)</f>
        <v>0.48</v>
      </c>
      <c r="W213" s="223"/>
      <c r="X213" s="223" t="s">
        <v>165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166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3" t="s">
        <v>1014</v>
      </c>
      <c r="D214" s="239"/>
      <c r="E214" s="239"/>
      <c r="F214" s="239"/>
      <c r="G214" s="239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168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32">
        <v>130</v>
      </c>
      <c r="B215" s="233" t="s">
        <v>1019</v>
      </c>
      <c r="C215" s="252" t="s">
        <v>1020</v>
      </c>
      <c r="D215" s="234" t="s">
        <v>162</v>
      </c>
      <c r="E215" s="235">
        <v>8</v>
      </c>
      <c r="F215" s="236"/>
      <c r="G215" s="237">
        <f>ROUND(E215*F215,2)</f>
        <v>0</v>
      </c>
      <c r="H215" s="236"/>
      <c r="I215" s="237">
        <f>ROUND(E215*H215,2)</f>
        <v>0</v>
      </c>
      <c r="J215" s="236"/>
      <c r="K215" s="237">
        <f>ROUND(E215*J215,2)</f>
        <v>0</v>
      </c>
      <c r="L215" s="237">
        <v>15</v>
      </c>
      <c r="M215" s="237">
        <f>G215*(1+L215/100)</f>
        <v>0</v>
      </c>
      <c r="N215" s="237">
        <v>0</v>
      </c>
      <c r="O215" s="237">
        <f>ROUND(E215*N215,2)</f>
        <v>0</v>
      </c>
      <c r="P215" s="237">
        <v>0</v>
      </c>
      <c r="Q215" s="237">
        <f>ROUND(E215*P215,2)</f>
        <v>0</v>
      </c>
      <c r="R215" s="237" t="s">
        <v>739</v>
      </c>
      <c r="S215" s="237" t="s">
        <v>164</v>
      </c>
      <c r="T215" s="238" t="s">
        <v>164</v>
      </c>
      <c r="U215" s="223">
        <v>1.23E-2</v>
      </c>
      <c r="V215" s="223">
        <f>ROUND(E215*U215,2)</f>
        <v>0.1</v>
      </c>
      <c r="W215" s="223"/>
      <c r="X215" s="223" t="s">
        <v>165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166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3" t="s">
        <v>1014</v>
      </c>
      <c r="D216" s="239"/>
      <c r="E216" s="239"/>
      <c r="F216" s="239"/>
      <c r="G216" s="239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168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2">
        <v>131</v>
      </c>
      <c r="B217" s="233" t="s">
        <v>1021</v>
      </c>
      <c r="C217" s="252" t="s">
        <v>1022</v>
      </c>
      <c r="D217" s="234" t="s">
        <v>162</v>
      </c>
      <c r="E217" s="235">
        <v>33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15</v>
      </c>
      <c r="M217" s="237">
        <f>G217*(1+L217/100)</f>
        <v>0</v>
      </c>
      <c r="N217" s="237">
        <v>0</v>
      </c>
      <c r="O217" s="237">
        <f>ROUND(E217*N217,2)</f>
        <v>0</v>
      </c>
      <c r="P217" s="237">
        <v>0</v>
      </c>
      <c r="Q217" s="237">
        <f>ROUND(E217*P217,2)</f>
        <v>0</v>
      </c>
      <c r="R217" s="237" t="s">
        <v>739</v>
      </c>
      <c r="S217" s="237" t="s">
        <v>164</v>
      </c>
      <c r="T217" s="238" t="s">
        <v>164</v>
      </c>
      <c r="U217" s="223">
        <v>1.2500000000000001E-2</v>
      </c>
      <c r="V217" s="223">
        <f>ROUND(E217*U217,2)</f>
        <v>0.41</v>
      </c>
      <c r="W217" s="223"/>
      <c r="X217" s="223" t="s">
        <v>165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166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53" t="s">
        <v>1014</v>
      </c>
      <c r="D218" s="239"/>
      <c r="E218" s="239"/>
      <c r="F218" s="239"/>
      <c r="G218" s="239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168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42">
        <v>132</v>
      </c>
      <c r="B219" s="243" t="s">
        <v>736</v>
      </c>
      <c r="C219" s="256" t="s">
        <v>737</v>
      </c>
      <c r="D219" s="244" t="s">
        <v>738</v>
      </c>
      <c r="E219" s="245">
        <v>160</v>
      </c>
      <c r="F219" s="246"/>
      <c r="G219" s="247">
        <f>ROUND(E219*F219,2)</f>
        <v>0</v>
      </c>
      <c r="H219" s="246"/>
      <c r="I219" s="247">
        <f>ROUND(E219*H219,2)</f>
        <v>0</v>
      </c>
      <c r="J219" s="246"/>
      <c r="K219" s="247">
        <f>ROUND(E219*J219,2)</f>
        <v>0</v>
      </c>
      <c r="L219" s="247">
        <v>15</v>
      </c>
      <c r="M219" s="247">
        <f>G219*(1+L219/100)</f>
        <v>0</v>
      </c>
      <c r="N219" s="247">
        <v>6.0000000000000002E-5</v>
      </c>
      <c r="O219" s="247">
        <f>ROUND(E219*N219,2)</f>
        <v>0.01</v>
      </c>
      <c r="P219" s="247">
        <v>0</v>
      </c>
      <c r="Q219" s="247">
        <f>ROUND(E219*P219,2)</f>
        <v>0</v>
      </c>
      <c r="R219" s="247" t="s">
        <v>739</v>
      </c>
      <c r="S219" s="247" t="s">
        <v>164</v>
      </c>
      <c r="T219" s="248" t="s">
        <v>164</v>
      </c>
      <c r="U219" s="223">
        <v>0.42599999999999999</v>
      </c>
      <c r="V219" s="223">
        <f>ROUND(E219*U219,2)</f>
        <v>68.16</v>
      </c>
      <c r="W219" s="223"/>
      <c r="X219" s="223" t="s">
        <v>165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166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42">
        <v>133</v>
      </c>
      <c r="B220" s="243" t="s">
        <v>1023</v>
      </c>
      <c r="C220" s="256" t="s">
        <v>1024</v>
      </c>
      <c r="D220" s="244" t="s">
        <v>738</v>
      </c>
      <c r="E220" s="245">
        <v>50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15</v>
      </c>
      <c r="M220" s="247">
        <f>G220*(1+L220/100)</f>
        <v>0</v>
      </c>
      <c r="N220" s="247">
        <v>6.0000000000000002E-5</v>
      </c>
      <c r="O220" s="247">
        <f>ROUND(E220*N220,2)</f>
        <v>0</v>
      </c>
      <c r="P220" s="247">
        <v>0</v>
      </c>
      <c r="Q220" s="247">
        <f>ROUND(E220*P220,2)</f>
        <v>0</v>
      </c>
      <c r="R220" s="247" t="s">
        <v>739</v>
      </c>
      <c r="S220" s="247" t="s">
        <v>164</v>
      </c>
      <c r="T220" s="248" t="s">
        <v>164</v>
      </c>
      <c r="U220" s="223">
        <v>0.30399999999999999</v>
      </c>
      <c r="V220" s="223">
        <f>ROUND(E220*U220,2)</f>
        <v>15.2</v>
      </c>
      <c r="W220" s="223"/>
      <c r="X220" s="223" t="s">
        <v>165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166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42">
        <v>134</v>
      </c>
      <c r="B221" s="243" t="s">
        <v>1025</v>
      </c>
      <c r="C221" s="256" t="s">
        <v>1026</v>
      </c>
      <c r="D221" s="244" t="s">
        <v>272</v>
      </c>
      <c r="E221" s="245">
        <v>55</v>
      </c>
      <c r="F221" s="246"/>
      <c r="G221" s="247">
        <f>ROUND(E221*F221,2)</f>
        <v>0</v>
      </c>
      <c r="H221" s="246"/>
      <c r="I221" s="247">
        <f>ROUND(E221*H221,2)</f>
        <v>0</v>
      </c>
      <c r="J221" s="246"/>
      <c r="K221" s="247">
        <f>ROUND(E221*J221,2)</f>
        <v>0</v>
      </c>
      <c r="L221" s="247">
        <v>15</v>
      </c>
      <c r="M221" s="247">
        <f>G221*(1+L221/100)</f>
        <v>0</v>
      </c>
      <c r="N221" s="247">
        <v>0</v>
      </c>
      <c r="O221" s="247">
        <f>ROUND(E221*N221,2)</f>
        <v>0</v>
      </c>
      <c r="P221" s="247">
        <v>0</v>
      </c>
      <c r="Q221" s="247">
        <f>ROUND(E221*P221,2)</f>
        <v>0</v>
      </c>
      <c r="R221" s="247"/>
      <c r="S221" s="247" t="s">
        <v>198</v>
      </c>
      <c r="T221" s="248" t="s">
        <v>199</v>
      </c>
      <c r="U221" s="223">
        <v>0</v>
      </c>
      <c r="V221" s="223">
        <f>ROUND(E221*U221,2)</f>
        <v>0</v>
      </c>
      <c r="W221" s="223"/>
      <c r="X221" s="223" t="s">
        <v>165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166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42">
        <v>135</v>
      </c>
      <c r="B222" s="243" t="s">
        <v>740</v>
      </c>
      <c r="C222" s="256" t="s">
        <v>1027</v>
      </c>
      <c r="D222" s="244" t="s">
        <v>738</v>
      </c>
      <c r="E222" s="245">
        <v>160</v>
      </c>
      <c r="F222" s="246"/>
      <c r="G222" s="247">
        <f>ROUND(E222*F222,2)</f>
        <v>0</v>
      </c>
      <c r="H222" s="246"/>
      <c r="I222" s="247">
        <f>ROUND(E222*H222,2)</f>
        <v>0</v>
      </c>
      <c r="J222" s="246"/>
      <c r="K222" s="247">
        <f>ROUND(E222*J222,2)</f>
        <v>0</v>
      </c>
      <c r="L222" s="247">
        <v>15</v>
      </c>
      <c r="M222" s="247">
        <f>G222*(1+L222/100)</f>
        <v>0</v>
      </c>
      <c r="N222" s="247">
        <v>1E-3</v>
      </c>
      <c r="O222" s="247">
        <f>ROUND(E222*N222,2)</f>
        <v>0.16</v>
      </c>
      <c r="P222" s="247">
        <v>0</v>
      </c>
      <c r="Q222" s="247">
        <f>ROUND(E222*P222,2)</f>
        <v>0</v>
      </c>
      <c r="R222" s="247" t="s">
        <v>193</v>
      </c>
      <c r="S222" s="247" t="s">
        <v>164</v>
      </c>
      <c r="T222" s="248" t="s">
        <v>164</v>
      </c>
      <c r="U222" s="223">
        <v>0</v>
      </c>
      <c r="V222" s="223">
        <f>ROUND(E222*U222,2)</f>
        <v>0</v>
      </c>
      <c r="W222" s="223"/>
      <c r="X222" s="223" t="s">
        <v>194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195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2">
        <v>136</v>
      </c>
      <c r="B223" s="233" t="s">
        <v>1028</v>
      </c>
      <c r="C223" s="252" t="s">
        <v>741</v>
      </c>
      <c r="D223" s="234" t="s">
        <v>738</v>
      </c>
      <c r="E223" s="235">
        <v>50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15</v>
      </c>
      <c r="M223" s="237">
        <f>G223*(1+L223/100)</f>
        <v>0</v>
      </c>
      <c r="N223" s="237">
        <v>1E-3</v>
      </c>
      <c r="O223" s="237">
        <f>ROUND(E223*N223,2)</f>
        <v>0.05</v>
      </c>
      <c r="P223" s="237">
        <v>0</v>
      </c>
      <c r="Q223" s="237">
        <f>ROUND(E223*P223,2)</f>
        <v>0</v>
      </c>
      <c r="R223" s="237" t="s">
        <v>193</v>
      </c>
      <c r="S223" s="237" t="s">
        <v>164</v>
      </c>
      <c r="T223" s="238" t="s">
        <v>164</v>
      </c>
      <c r="U223" s="223">
        <v>0</v>
      </c>
      <c r="V223" s="223">
        <f>ROUND(E223*U223,2)</f>
        <v>0</v>
      </c>
      <c r="W223" s="223"/>
      <c r="X223" s="223" t="s">
        <v>194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195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>
        <v>137</v>
      </c>
      <c r="B224" s="221" t="s">
        <v>742</v>
      </c>
      <c r="C224" s="262" t="s">
        <v>743</v>
      </c>
      <c r="D224" s="222" t="s">
        <v>0</v>
      </c>
      <c r="E224" s="260"/>
      <c r="F224" s="224"/>
      <c r="G224" s="223">
        <f>ROUND(E224*F224,2)</f>
        <v>0</v>
      </c>
      <c r="H224" s="224"/>
      <c r="I224" s="223">
        <f>ROUND(E224*H224,2)</f>
        <v>0</v>
      </c>
      <c r="J224" s="224"/>
      <c r="K224" s="223">
        <f>ROUND(E224*J224,2)</f>
        <v>0</v>
      </c>
      <c r="L224" s="223">
        <v>15</v>
      </c>
      <c r="M224" s="223">
        <f>G224*(1+L224/100)</f>
        <v>0</v>
      </c>
      <c r="N224" s="223">
        <v>0</v>
      </c>
      <c r="O224" s="223">
        <f>ROUND(E224*N224,2)</f>
        <v>0</v>
      </c>
      <c r="P224" s="223">
        <v>0</v>
      </c>
      <c r="Q224" s="223">
        <f>ROUND(E224*P224,2)</f>
        <v>0</v>
      </c>
      <c r="R224" s="223" t="s">
        <v>739</v>
      </c>
      <c r="S224" s="223" t="s">
        <v>164</v>
      </c>
      <c r="T224" s="223" t="s">
        <v>164</v>
      </c>
      <c r="U224" s="223">
        <v>0</v>
      </c>
      <c r="V224" s="223">
        <f>ROUND(E224*U224,2)</f>
        <v>0</v>
      </c>
      <c r="W224" s="223"/>
      <c r="X224" s="223" t="s">
        <v>282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283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63" t="s">
        <v>544</v>
      </c>
      <c r="D225" s="261"/>
      <c r="E225" s="261"/>
      <c r="F225" s="261"/>
      <c r="G225" s="261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168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x14ac:dyDescent="0.2">
      <c r="A226" s="226" t="s">
        <v>158</v>
      </c>
      <c r="B226" s="227" t="s">
        <v>121</v>
      </c>
      <c r="C226" s="251" t="s">
        <v>122</v>
      </c>
      <c r="D226" s="228"/>
      <c r="E226" s="229"/>
      <c r="F226" s="230"/>
      <c r="G226" s="230">
        <f>SUMIF(AG227:AG230,"&lt;&gt;NOR",G227:G230)</f>
        <v>0</v>
      </c>
      <c r="H226" s="230"/>
      <c r="I226" s="230">
        <f>SUM(I227:I230)</f>
        <v>0</v>
      </c>
      <c r="J226" s="230"/>
      <c r="K226" s="230">
        <f>SUM(K227:K230)</f>
        <v>0</v>
      </c>
      <c r="L226" s="230"/>
      <c r="M226" s="230">
        <f>SUM(M227:M230)</f>
        <v>0</v>
      </c>
      <c r="N226" s="230"/>
      <c r="O226" s="230">
        <f>SUM(O227:O230)</f>
        <v>0.13</v>
      </c>
      <c r="P226" s="230"/>
      <c r="Q226" s="230">
        <f>SUM(Q227:Q230)</f>
        <v>0</v>
      </c>
      <c r="R226" s="230"/>
      <c r="S226" s="230"/>
      <c r="T226" s="231"/>
      <c r="U226" s="225"/>
      <c r="V226" s="225">
        <f>SUM(V227:V230)</f>
        <v>179.32999999999998</v>
      </c>
      <c r="W226" s="225"/>
      <c r="X226" s="225"/>
      <c r="AG226" t="s">
        <v>159</v>
      </c>
    </row>
    <row r="227" spans="1:60" ht="22.5" outlineLevel="1" x14ac:dyDescent="0.2">
      <c r="A227" s="242">
        <v>138</v>
      </c>
      <c r="B227" s="243" t="s">
        <v>1029</v>
      </c>
      <c r="C227" s="256" t="s">
        <v>1030</v>
      </c>
      <c r="D227" s="244" t="s">
        <v>184</v>
      </c>
      <c r="E227" s="245">
        <v>59</v>
      </c>
      <c r="F227" s="246"/>
      <c r="G227" s="247">
        <f>ROUND(E227*F227,2)</f>
        <v>0</v>
      </c>
      <c r="H227" s="246"/>
      <c r="I227" s="247">
        <f>ROUND(E227*H227,2)</f>
        <v>0</v>
      </c>
      <c r="J227" s="246"/>
      <c r="K227" s="247">
        <f>ROUND(E227*J227,2)</f>
        <v>0</v>
      </c>
      <c r="L227" s="247">
        <v>15</v>
      </c>
      <c r="M227" s="247">
        <f>G227*(1+L227/100)</f>
        <v>0</v>
      </c>
      <c r="N227" s="247">
        <v>2.5000000000000001E-4</v>
      </c>
      <c r="O227" s="247">
        <f>ROUND(E227*N227,2)</f>
        <v>0.01</v>
      </c>
      <c r="P227" s="247">
        <v>0</v>
      </c>
      <c r="Q227" s="247">
        <f>ROUND(E227*P227,2)</f>
        <v>0</v>
      </c>
      <c r="R227" s="247" t="s">
        <v>121</v>
      </c>
      <c r="S227" s="247" t="s">
        <v>164</v>
      </c>
      <c r="T227" s="248" t="s">
        <v>164</v>
      </c>
      <c r="U227" s="223">
        <v>0.26</v>
      </c>
      <c r="V227" s="223">
        <f>ROUND(E227*U227,2)</f>
        <v>15.34</v>
      </c>
      <c r="W227" s="223"/>
      <c r="X227" s="223" t="s">
        <v>165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166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2">
        <v>139</v>
      </c>
      <c r="B228" s="243" t="s">
        <v>1031</v>
      </c>
      <c r="C228" s="256" t="s">
        <v>1032</v>
      </c>
      <c r="D228" s="244" t="s">
        <v>162</v>
      </c>
      <c r="E228" s="245">
        <v>200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15</v>
      </c>
      <c r="M228" s="247">
        <f>G228*(1+L228/100)</f>
        <v>0</v>
      </c>
      <c r="N228" s="247">
        <v>1.7000000000000001E-4</v>
      </c>
      <c r="O228" s="247">
        <f>ROUND(E228*N228,2)</f>
        <v>0.03</v>
      </c>
      <c r="P228" s="247">
        <v>0</v>
      </c>
      <c r="Q228" s="247">
        <f>ROUND(E228*P228,2)</f>
        <v>0</v>
      </c>
      <c r="R228" s="247" t="s">
        <v>121</v>
      </c>
      <c r="S228" s="247" t="s">
        <v>164</v>
      </c>
      <c r="T228" s="248" t="s">
        <v>164</v>
      </c>
      <c r="U228" s="223">
        <v>0.05</v>
      </c>
      <c r="V228" s="223">
        <f>ROUND(E228*U228,2)</f>
        <v>10</v>
      </c>
      <c r="W228" s="223"/>
      <c r="X228" s="223" t="s">
        <v>165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166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42">
        <v>140</v>
      </c>
      <c r="B229" s="243" t="s">
        <v>1033</v>
      </c>
      <c r="C229" s="256" t="s">
        <v>1034</v>
      </c>
      <c r="D229" s="244" t="s">
        <v>184</v>
      </c>
      <c r="E229" s="245">
        <v>59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15</v>
      </c>
      <c r="M229" s="247">
        <f>G229*(1+L229/100)</f>
        <v>0</v>
      </c>
      <c r="N229" s="247">
        <v>1.5E-3</v>
      </c>
      <c r="O229" s="247">
        <f>ROUND(E229*N229,2)</f>
        <v>0.09</v>
      </c>
      <c r="P229" s="247">
        <v>0</v>
      </c>
      <c r="Q229" s="247">
        <f>ROUND(E229*P229,2)</f>
        <v>0</v>
      </c>
      <c r="R229" s="247"/>
      <c r="S229" s="247" t="s">
        <v>164</v>
      </c>
      <c r="T229" s="248" t="s">
        <v>164</v>
      </c>
      <c r="U229" s="223">
        <v>1.61</v>
      </c>
      <c r="V229" s="223">
        <f>ROUND(E229*U229,2)</f>
        <v>94.99</v>
      </c>
      <c r="W229" s="223"/>
      <c r="X229" s="223" t="s">
        <v>165</v>
      </c>
      <c r="Y229" s="213"/>
      <c r="Z229" s="213"/>
      <c r="AA229" s="213"/>
      <c r="AB229" s="213"/>
      <c r="AC229" s="213"/>
      <c r="AD229" s="213"/>
      <c r="AE229" s="213"/>
      <c r="AF229" s="213"/>
      <c r="AG229" s="213" t="s">
        <v>166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42">
        <v>141</v>
      </c>
      <c r="B230" s="243" t="s">
        <v>1035</v>
      </c>
      <c r="C230" s="256" t="s">
        <v>1036</v>
      </c>
      <c r="D230" s="244" t="s">
        <v>1037</v>
      </c>
      <c r="E230" s="245">
        <v>59</v>
      </c>
      <c r="F230" s="246"/>
      <c r="G230" s="247">
        <f>ROUND(E230*F230,2)</f>
        <v>0</v>
      </c>
      <c r="H230" s="246"/>
      <c r="I230" s="247">
        <f>ROUND(E230*H230,2)</f>
        <v>0</v>
      </c>
      <c r="J230" s="246"/>
      <c r="K230" s="247">
        <f>ROUND(E230*J230,2)</f>
        <v>0</v>
      </c>
      <c r="L230" s="247">
        <v>15</v>
      </c>
      <c r="M230" s="247">
        <f>G230*(1+L230/100)</f>
        <v>0</v>
      </c>
      <c r="N230" s="247">
        <v>0</v>
      </c>
      <c r="O230" s="247">
        <f>ROUND(E230*N230,2)</f>
        <v>0</v>
      </c>
      <c r="P230" s="247">
        <v>0</v>
      </c>
      <c r="Q230" s="247">
        <f>ROUND(E230*P230,2)</f>
        <v>0</v>
      </c>
      <c r="R230" s="247"/>
      <c r="S230" s="247" t="s">
        <v>198</v>
      </c>
      <c r="T230" s="248" t="s">
        <v>241</v>
      </c>
      <c r="U230" s="223">
        <v>1</v>
      </c>
      <c r="V230" s="223">
        <f>ROUND(E230*U230,2)</f>
        <v>59</v>
      </c>
      <c r="W230" s="223"/>
      <c r="X230" s="223" t="s">
        <v>165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166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x14ac:dyDescent="0.2">
      <c r="A231" s="226" t="s">
        <v>158</v>
      </c>
      <c r="B231" s="227" t="s">
        <v>130</v>
      </c>
      <c r="C231" s="251" t="s">
        <v>27</v>
      </c>
      <c r="D231" s="228"/>
      <c r="E231" s="229"/>
      <c r="F231" s="230"/>
      <c r="G231" s="230">
        <f>SUMIF(AG232:AG237,"&lt;&gt;NOR",G232:G237)</f>
        <v>0</v>
      </c>
      <c r="H231" s="230"/>
      <c r="I231" s="230">
        <f>SUM(I232:I237)</f>
        <v>0</v>
      </c>
      <c r="J231" s="230"/>
      <c r="K231" s="230">
        <f>SUM(K232:K237)</f>
        <v>0</v>
      </c>
      <c r="L231" s="230"/>
      <c r="M231" s="230">
        <f>SUM(M232:M237)</f>
        <v>0</v>
      </c>
      <c r="N231" s="230"/>
      <c r="O231" s="230">
        <f>SUM(O232:O237)</f>
        <v>0</v>
      </c>
      <c r="P231" s="230"/>
      <c r="Q231" s="230">
        <f>SUM(Q232:Q237)</f>
        <v>0</v>
      </c>
      <c r="R231" s="230"/>
      <c r="S231" s="230"/>
      <c r="T231" s="231"/>
      <c r="U231" s="225"/>
      <c r="V231" s="225">
        <f>SUM(V232:V237)</f>
        <v>0</v>
      </c>
      <c r="W231" s="225"/>
      <c r="X231" s="225"/>
      <c r="AG231" t="s">
        <v>159</v>
      </c>
    </row>
    <row r="232" spans="1:60" outlineLevel="1" x14ac:dyDescent="0.2">
      <c r="A232" s="232">
        <v>142</v>
      </c>
      <c r="B232" s="233" t="s">
        <v>1038</v>
      </c>
      <c r="C232" s="252" t="s">
        <v>1039</v>
      </c>
      <c r="D232" s="234" t="s">
        <v>326</v>
      </c>
      <c r="E232" s="235">
        <v>1</v>
      </c>
      <c r="F232" s="236"/>
      <c r="G232" s="237">
        <f>ROUND(E232*F232,2)</f>
        <v>0</v>
      </c>
      <c r="H232" s="236"/>
      <c r="I232" s="237">
        <f>ROUND(E232*H232,2)</f>
        <v>0</v>
      </c>
      <c r="J232" s="236"/>
      <c r="K232" s="237">
        <f>ROUND(E232*J232,2)</f>
        <v>0</v>
      </c>
      <c r="L232" s="237">
        <v>15</v>
      </c>
      <c r="M232" s="237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7"/>
      <c r="S232" s="237" t="s">
        <v>164</v>
      </c>
      <c r="T232" s="238" t="s">
        <v>199</v>
      </c>
      <c r="U232" s="223">
        <v>0</v>
      </c>
      <c r="V232" s="223">
        <f>ROUND(E232*U232,2)</f>
        <v>0</v>
      </c>
      <c r="W232" s="223"/>
      <c r="X232" s="223" t="s">
        <v>64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331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22.5" outlineLevel="1" x14ac:dyDescent="0.2">
      <c r="A233" s="220"/>
      <c r="B233" s="221"/>
      <c r="C233" s="255" t="s">
        <v>1040</v>
      </c>
      <c r="D233" s="241"/>
      <c r="E233" s="241"/>
      <c r="F233" s="241"/>
      <c r="G233" s="241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170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49" t="str">
        <f>C233</f>
        <v>Náklady zhotovitele, související s prováděním zkoušek a revizí předepsaných technickými normami nebo objednatelem a které jsou pro provedení díla nezbytné.</v>
      </c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42">
        <v>143</v>
      </c>
      <c r="B234" s="243" t="s">
        <v>324</v>
      </c>
      <c r="C234" s="256" t="s">
        <v>325</v>
      </c>
      <c r="D234" s="244" t="s">
        <v>326</v>
      </c>
      <c r="E234" s="245">
        <v>1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15</v>
      </c>
      <c r="M234" s="247">
        <f>G234*(1+L234/100)</f>
        <v>0</v>
      </c>
      <c r="N234" s="247">
        <v>0</v>
      </c>
      <c r="O234" s="247">
        <f>ROUND(E234*N234,2)</f>
        <v>0</v>
      </c>
      <c r="P234" s="247">
        <v>0</v>
      </c>
      <c r="Q234" s="247">
        <f>ROUND(E234*P234,2)</f>
        <v>0</v>
      </c>
      <c r="R234" s="247"/>
      <c r="S234" s="247" t="s">
        <v>164</v>
      </c>
      <c r="T234" s="248" t="s">
        <v>199</v>
      </c>
      <c r="U234" s="223">
        <v>0</v>
      </c>
      <c r="V234" s="223">
        <f>ROUND(E234*U234,2)</f>
        <v>0</v>
      </c>
      <c r="W234" s="223"/>
      <c r="X234" s="223" t="s">
        <v>64</v>
      </c>
      <c r="Y234" s="213"/>
      <c r="Z234" s="213"/>
      <c r="AA234" s="213"/>
      <c r="AB234" s="213"/>
      <c r="AC234" s="213"/>
      <c r="AD234" s="213"/>
      <c r="AE234" s="213"/>
      <c r="AF234" s="213"/>
      <c r="AG234" s="213" t="s">
        <v>327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42">
        <v>144</v>
      </c>
      <c r="B235" s="243" t="s">
        <v>328</v>
      </c>
      <c r="C235" s="256" t="s">
        <v>329</v>
      </c>
      <c r="D235" s="244" t="s">
        <v>330</v>
      </c>
      <c r="E235" s="245">
        <v>60</v>
      </c>
      <c r="F235" s="246"/>
      <c r="G235" s="247">
        <f>ROUND(E235*F235,2)</f>
        <v>0</v>
      </c>
      <c r="H235" s="246"/>
      <c r="I235" s="247">
        <f>ROUND(E235*H235,2)</f>
        <v>0</v>
      </c>
      <c r="J235" s="246"/>
      <c r="K235" s="247">
        <f>ROUND(E235*J235,2)</f>
        <v>0</v>
      </c>
      <c r="L235" s="247">
        <v>15</v>
      </c>
      <c r="M235" s="247">
        <f>G235*(1+L235/100)</f>
        <v>0</v>
      </c>
      <c r="N235" s="247">
        <v>0</v>
      </c>
      <c r="O235" s="247">
        <f>ROUND(E235*N235,2)</f>
        <v>0</v>
      </c>
      <c r="P235" s="247">
        <v>0</v>
      </c>
      <c r="Q235" s="247">
        <f>ROUND(E235*P235,2)</f>
        <v>0</v>
      </c>
      <c r="R235" s="247"/>
      <c r="S235" s="247" t="s">
        <v>164</v>
      </c>
      <c r="T235" s="248" t="s">
        <v>199</v>
      </c>
      <c r="U235" s="223">
        <v>0</v>
      </c>
      <c r="V235" s="223">
        <f>ROUND(E235*U235,2)</f>
        <v>0</v>
      </c>
      <c r="W235" s="223"/>
      <c r="X235" s="223" t="s">
        <v>64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331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32">
        <v>145</v>
      </c>
      <c r="B236" s="233" t="s">
        <v>332</v>
      </c>
      <c r="C236" s="252" t="s">
        <v>333</v>
      </c>
      <c r="D236" s="234" t="s">
        <v>326</v>
      </c>
      <c r="E236" s="235">
        <v>1</v>
      </c>
      <c r="F236" s="236"/>
      <c r="G236" s="237">
        <f>ROUND(E236*F236,2)</f>
        <v>0</v>
      </c>
      <c r="H236" s="236"/>
      <c r="I236" s="237">
        <f>ROUND(E236*H236,2)</f>
        <v>0</v>
      </c>
      <c r="J236" s="236"/>
      <c r="K236" s="237">
        <f>ROUND(E236*J236,2)</f>
        <v>0</v>
      </c>
      <c r="L236" s="237">
        <v>15</v>
      </c>
      <c r="M236" s="237">
        <f>G236*(1+L236/100)</f>
        <v>0</v>
      </c>
      <c r="N236" s="237">
        <v>0</v>
      </c>
      <c r="O236" s="237">
        <f>ROUND(E236*N236,2)</f>
        <v>0</v>
      </c>
      <c r="P236" s="237">
        <v>0</v>
      </c>
      <c r="Q236" s="237">
        <f>ROUND(E236*P236,2)</f>
        <v>0</v>
      </c>
      <c r="R236" s="237"/>
      <c r="S236" s="237" t="s">
        <v>164</v>
      </c>
      <c r="T236" s="238" t="s">
        <v>199</v>
      </c>
      <c r="U236" s="223">
        <v>0</v>
      </c>
      <c r="V236" s="223">
        <f>ROUND(E236*U236,2)</f>
        <v>0</v>
      </c>
      <c r="W236" s="223"/>
      <c r="X236" s="223" t="s">
        <v>64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331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33.75" outlineLevel="1" x14ac:dyDescent="0.2">
      <c r="A237" s="220"/>
      <c r="B237" s="221"/>
      <c r="C237" s="255" t="s">
        <v>334</v>
      </c>
      <c r="D237" s="241"/>
      <c r="E237" s="241"/>
      <c r="F237" s="241"/>
      <c r="G237" s="241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170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49" t="str">
        <f>C237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7" s="213"/>
      <c r="BC237" s="213"/>
      <c r="BD237" s="213"/>
      <c r="BE237" s="213"/>
      <c r="BF237" s="213"/>
      <c r="BG237" s="213"/>
      <c r="BH237" s="213"/>
    </row>
    <row r="238" spans="1:60" x14ac:dyDescent="0.2">
      <c r="A238" s="3"/>
      <c r="B238" s="4"/>
      <c r="C238" s="257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AE238">
        <v>15</v>
      </c>
      <c r="AF238">
        <v>21</v>
      </c>
      <c r="AG238" t="s">
        <v>145</v>
      </c>
    </row>
    <row r="239" spans="1:60" x14ac:dyDescent="0.2">
      <c r="A239" s="216"/>
      <c r="B239" s="217" t="s">
        <v>29</v>
      </c>
      <c r="C239" s="258"/>
      <c r="D239" s="218"/>
      <c r="E239" s="219"/>
      <c r="F239" s="219"/>
      <c r="G239" s="250">
        <f>G8+G26+G53+G62+G99+G179+G191+G208+G226+G231</f>
        <v>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AE239">
        <f>SUMIF(L7:L237,AE238,G7:G237)</f>
        <v>0</v>
      </c>
      <c r="AF239">
        <f>SUMIF(L7:L237,AF238,G7:G237)</f>
        <v>0</v>
      </c>
      <c r="AG239" t="s">
        <v>335</v>
      </c>
    </row>
    <row r="240" spans="1:60" x14ac:dyDescent="0.2">
      <c r="C240" s="259"/>
      <c r="D240" s="10"/>
      <c r="AG240" t="s">
        <v>336</v>
      </c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Y2lBeII3lp2zU5N6k/vWNDY0UOeV21ZiMnBP9dV6YNUFS8eX6RX92Tfw9TBIZ/cjNAjJ7+hLnB4YDrm0nDzoQ==" saltValue="9sRtdyM+SLvoRH+1XBwJ3A==" spinCount="100000" sheet="1"/>
  <mergeCells count="79">
    <mergeCell ref="C237:G237"/>
    <mergeCell ref="C212:G212"/>
    <mergeCell ref="C214:G214"/>
    <mergeCell ref="C216:G216"/>
    <mergeCell ref="C218:G218"/>
    <mergeCell ref="C225:G225"/>
    <mergeCell ref="C233:G233"/>
    <mergeCell ref="C176:G176"/>
    <mergeCell ref="C178:G178"/>
    <mergeCell ref="C181:G181"/>
    <mergeCell ref="C190:G190"/>
    <mergeCell ref="C207:G207"/>
    <mergeCell ref="C210:G210"/>
    <mergeCell ref="C160:G160"/>
    <mergeCell ref="C162:G162"/>
    <mergeCell ref="C164:G164"/>
    <mergeCell ref="C166:G166"/>
    <mergeCell ref="C168:G168"/>
    <mergeCell ref="C175:G175"/>
    <mergeCell ref="C133:G133"/>
    <mergeCell ref="C134:G134"/>
    <mergeCell ref="C136:G136"/>
    <mergeCell ref="C137:G137"/>
    <mergeCell ref="C138:G138"/>
    <mergeCell ref="C141:G141"/>
    <mergeCell ref="C125:G125"/>
    <mergeCell ref="C126:G126"/>
    <mergeCell ref="C128:G128"/>
    <mergeCell ref="C129:G129"/>
    <mergeCell ref="C130:G130"/>
    <mergeCell ref="C132:G132"/>
    <mergeCell ref="C117:G117"/>
    <mergeCell ref="C118:G118"/>
    <mergeCell ref="C120:G120"/>
    <mergeCell ref="C121:G121"/>
    <mergeCell ref="C122:G122"/>
    <mergeCell ref="C124:G124"/>
    <mergeCell ref="C107:G107"/>
    <mergeCell ref="C109:G109"/>
    <mergeCell ref="C111:G111"/>
    <mergeCell ref="C113:G113"/>
    <mergeCell ref="C114:G114"/>
    <mergeCell ref="C116:G116"/>
    <mergeCell ref="C82:G82"/>
    <mergeCell ref="C84:G84"/>
    <mergeCell ref="C85:G85"/>
    <mergeCell ref="C86:G86"/>
    <mergeCell ref="C88:G88"/>
    <mergeCell ref="C98:G98"/>
    <mergeCell ref="C74:G74"/>
    <mergeCell ref="C75:G75"/>
    <mergeCell ref="C77:G77"/>
    <mergeCell ref="C78:G78"/>
    <mergeCell ref="C80:G80"/>
    <mergeCell ref="C81:G81"/>
    <mergeCell ref="C59:G59"/>
    <mergeCell ref="C61:G61"/>
    <mergeCell ref="C66:G66"/>
    <mergeCell ref="C69:G69"/>
    <mergeCell ref="C71:G71"/>
    <mergeCell ref="C72:G72"/>
    <mergeCell ref="C36:G36"/>
    <mergeCell ref="C38:G38"/>
    <mergeCell ref="C40:G40"/>
    <mergeCell ref="C52:G52"/>
    <mergeCell ref="C55:G55"/>
    <mergeCell ref="C57:G57"/>
    <mergeCell ref="C14:G14"/>
    <mergeCell ref="C24:G24"/>
    <mergeCell ref="C28:G28"/>
    <mergeCell ref="C30:G30"/>
    <mergeCell ref="C32:G32"/>
    <mergeCell ref="C34:G3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46C1A-2BA7-4CEE-AD8B-8C6FAE24FB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132</v>
      </c>
      <c r="B1" s="198"/>
      <c r="C1" s="198"/>
      <c r="D1" s="198"/>
      <c r="E1" s="198"/>
      <c r="F1" s="198"/>
      <c r="G1" s="198"/>
      <c r="AG1" t="s">
        <v>133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134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134</v>
      </c>
      <c r="AG3" t="s">
        <v>135</v>
      </c>
    </row>
    <row r="4" spans="1:60" ht="24.95" customHeight="1" x14ac:dyDescent="0.2">
      <c r="A4" s="203" t="s">
        <v>9</v>
      </c>
      <c r="B4" s="204" t="s">
        <v>57</v>
      </c>
      <c r="C4" s="205" t="s">
        <v>58</v>
      </c>
      <c r="D4" s="206"/>
      <c r="E4" s="206"/>
      <c r="F4" s="206"/>
      <c r="G4" s="207"/>
      <c r="AG4" t="s">
        <v>136</v>
      </c>
    </row>
    <row r="5" spans="1:60" x14ac:dyDescent="0.2">
      <c r="D5" s="10"/>
    </row>
    <row r="6" spans="1:60" ht="38.25" x14ac:dyDescent="0.2">
      <c r="A6" s="209" t="s">
        <v>137</v>
      </c>
      <c r="B6" s="211" t="s">
        <v>138</v>
      </c>
      <c r="C6" s="211" t="s">
        <v>139</v>
      </c>
      <c r="D6" s="210" t="s">
        <v>140</v>
      </c>
      <c r="E6" s="209" t="s">
        <v>141</v>
      </c>
      <c r="F6" s="208" t="s">
        <v>142</v>
      </c>
      <c r="G6" s="209" t="s">
        <v>29</v>
      </c>
      <c r="H6" s="212" t="s">
        <v>30</v>
      </c>
      <c r="I6" s="212" t="s">
        <v>143</v>
      </c>
      <c r="J6" s="212" t="s">
        <v>31</v>
      </c>
      <c r="K6" s="212" t="s">
        <v>144</v>
      </c>
      <c r="L6" s="212" t="s">
        <v>145</v>
      </c>
      <c r="M6" s="212" t="s">
        <v>146</v>
      </c>
      <c r="N6" s="212" t="s">
        <v>147</v>
      </c>
      <c r="O6" s="212" t="s">
        <v>148</v>
      </c>
      <c r="P6" s="212" t="s">
        <v>149</v>
      </c>
      <c r="Q6" s="212" t="s">
        <v>150</v>
      </c>
      <c r="R6" s="212" t="s">
        <v>151</v>
      </c>
      <c r="S6" s="212" t="s">
        <v>152</v>
      </c>
      <c r="T6" s="212" t="s">
        <v>153</v>
      </c>
      <c r="U6" s="212" t="s">
        <v>154</v>
      </c>
      <c r="V6" s="212" t="s">
        <v>155</v>
      </c>
      <c r="W6" s="212" t="s">
        <v>156</v>
      </c>
      <c r="X6" s="212" t="s">
        <v>157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158</v>
      </c>
      <c r="B8" s="227" t="s">
        <v>87</v>
      </c>
      <c r="C8" s="251" t="s">
        <v>88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30"/>
      <c r="O8" s="230">
        <f>SUM(O9:O22)</f>
        <v>0</v>
      </c>
      <c r="P8" s="230"/>
      <c r="Q8" s="230">
        <f>SUM(Q9:Q22)</f>
        <v>0</v>
      </c>
      <c r="R8" s="230"/>
      <c r="S8" s="230"/>
      <c r="T8" s="231"/>
      <c r="U8" s="225"/>
      <c r="V8" s="225">
        <f>SUM(V9:V22)</f>
        <v>0</v>
      </c>
      <c r="W8" s="225"/>
      <c r="X8" s="225"/>
      <c r="AG8" t="s">
        <v>159</v>
      </c>
    </row>
    <row r="9" spans="1:60" ht="33.75" outlineLevel="1" x14ac:dyDescent="0.2">
      <c r="A9" s="242">
        <v>1</v>
      </c>
      <c r="B9" s="243" t="s">
        <v>1041</v>
      </c>
      <c r="C9" s="256" t="s">
        <v>1042</v>
      </c>
      <c r="D9" s="244" t="s">
        <v>272</v>
      </c>
      <c r="E9" s="245">
        <v>59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7">
        <v>0</v>
      </c>
      <c r="O9" s="247">
        <f>ROUND(E9*N9,2)</f>
        <v>0</v>
      </c>
      <c r="P9" s="247">
        <v>0</v>
      </c>
      <c r="Q9" s="247">
        <f>ROUND(E9*P9,2)</f>
        <v>0</v>
      </c>
      <c r="R9" s="247"/>
      <c r="S9" s="247" t="s">
        <v>198</v>
      </c>
      <c r="T9" s="248" t="s">
        <v>199</v>
      </c>
      <c r="U9" s="223">
        <v>0</v>
      </c>
      <c r="V9" s="223">
        <f>ROUND(E9*U9,2)</f>
        <v>0</v>
      </c>
      <c r="W9" s="223"/>
      <c r="X9" s="223" t="s">
        <v>194</v>
      </c>
      <c r="Y9" s="213"/>
      <c r="Z9" s="213"/>
      <c r="AA9" s="213"/>
      <c r="AB9" s="213"/>
      <c r="AC9" s="213"/>
      <c r="AD9" s="213"/>
      <c r="AE9" s="213"/>
      <c r="AF9" s="213"/>
      <c r="AG9" s="213" t="s">
        <v>1043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33.75" outlineLevel="1" x14ac:dyDescent="0.2">
      <c r="A10" s="242">
        <v>2</v>
      </c>
      <c r="B10" s="243" t="s">
        <v>1044</v>
      </c>
      <c r="C10" s="256" t="s">
        <v>1045</v>
      </c>
      <c r="D10" s="244" t="s">
        <v>272</v>
      </c>
      <c r="E10" s="245">
        <v>59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21</v>
      </c>
      <c r="M10" s="247">
        <f>G10*(1+L10/100)</f>
        <v>0</v>
      </c>
      <c r="N10" s="247">
        <v>0</v>
      </c>
      <c r="O10" s="247">
        <f>ROUND(E10*N10,2)</f>
        <v>0</v>
      </c>
      <c r="P10" s="247">
        <v>0</v>
      </c>
      <c r="Q10" s="247">
        <f>ROUND(E10*P10,2)</f>
        <v>0</v>
      </c>
      <c r="R10" s="247"/>
      <c r="S10" s="247" t="s">
        <v>198</v>
      </c>
      <c r="T10" s="248" t="s">
        <v>199</v>
      </c>
      <c r="U10" s="223">
        <v>0</v>
      </c>
      <c r="V10" s="223">
        <f>ROUND(E10*U10,2)</f>
        <v>0</v>
      </c>
      <c r="W10" s="223"/>
      <c r="X10" s="223" t="s">
        <v>194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1043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2">
        <v>3</v>
      </c>
      <c r="B11" s="243" t="s">
        <v>1046</v>
      </c>
      <c r="C11" s="256" t="s">
        <v>1047</v>
      </c>
      <c r="D11" s="244" t="s">
        <v>1048</v>
      </c>
      <c r="E11" s="245">
        <v>158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7">
        <v>0</v>
      </c>
      <c r="O11" s="247">
        <f>ROUND(E11*N11,2)</f>
        <v>0</v>
      </c>
      <c r="P11" s="247">
        <v>0</v>
      </c>
      <c r="Q11" s="247">
        <f>ROUND(E11*P11,2)</f>
        <v>0</v>
      </c>
      <c r="R11" s="247"/>
      <c r="S11" s="247" t="s">
        <v>198</v>
      </c>
      <c r="T11" s="248" t="s">
        <v>199</v>
      </c>
      <c r="U11" s="223">
        <v>0</v>
      </c>
      <c r="V11" s="223">
        <f>ROUND(E11*U11,2)</f>
        <v>0</v>
      </c>
      <c r="W11" s="223"/>
      <c r="X11" s="223" t="s">
        <v>194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1043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42">
        <v>4</v>
      </c>
      <c r="B12" s="243" t="s">
        <v>1049</v>
      </c>
      <c r="C12" s="256" t="s">
        <v>1050</v>
      </c>
      <c r="D12" s="244" t="s">
        <v>1048</v>
      </c>
      <c r="E12" s="245">
        <v>38.35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7">
        <v>0</v>
      </c>
      <c r="O12" s="247">
        <f>ROUND(E12*N12,2)</f>
        <v>0</v>
      </c>
      <c r="P12" s="247">
        <v>0</v>
      </c>
      <c r="Q12" s="247">
        <f>ROUND(E12*P12,2)</f>
        <v>0</v>
      </c>
      <c r="R12" s="247"/>
      <c r="S12" s="247" t="s">
        <v>198</v>
      </c>
      <c r="T12" s="248" t="s">
        <v>199</v>
      </c>
      <c r="U12" s="223">
        <v>0</v>
      </c>
      <c r="V12" s="223">
        <f>ROUND(E12*U12,2)</f>
        <v>0</v>
      </c>
      <c r="W12" s="223"/>
      <c r="X12" s="223" t="s">
        <v>194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1043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2">
        <v>5</v>
      </c>
      <c r="B13" s="243" t="s">
        <v>1051</v>
      </c>
      <c r="C13" s="256" t="s">
        <v>1052</v>
      </c>
      <c r="D13" s="244" t="s">
        <v>1048</v>
      </c>
      <c r="E13" s="245">
        <v>10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7">
        <v>0</v>
      </c>
      <c r="O13" s="247">
        <f>ROUND(E13*N13,2)</f>
        <v>0</v>
      </c>
      <c r="P13" s="247">
        <v>0</v>
      </c>
      <c r="Q13" s="247">
        <f>ROUND(E13*P13,2)</f>
        <v>0</v>
      </c>
      <c r="R13" s="247"/>
      <c r="S13" s="247" t="s">
        <v>198</v>
      </c>
      <c r="T13" s="248" t="s">
        <v>199</v>
      </c>
      <c r="U13" s="223">
        <v>0</v>
      </c>
      <c r="V13" s="223">
        <f>ROUND(E13*U13,2)</f>
        <v>0</v>
      </c>
      <c r="W13" s="223"/>
      <c r="X13" s="223" t="s">
        <v>194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1043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2.5" outlineLevel="1" x14ac:dyDescent="0.2">
      <c r="A14" s="242">
        <v>6</v>
      </c>
      <c r="B14" s="243" t="s">
        <v>1053</v>
      </c>
      <c r="C14" s="256" t="s">
        <v>1054</v>
      </c>
      <c r="D14" s="244" t="s">
        <v>1048</v>
      </c>
      <c r="E14" s="245">
        <v>6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7">
        <v>0</v>
      </c>
      <c r="O14" s="247">
        <f>ROUND(E14*N14,2)</f>
        <v>0</v>
      </c>
      <c r="P14" s="247">
        <v>0</v>
      </c>
      <c r="Q14" s="247">
        <f>ROUND(E14*P14,2)</f>
        <v>0</v>
      </c>
      <c r="R14" s="247"/>
      <c r="S14" s="247" t="s">
        <v>198</v>
      </c>
      <c r="T14" s="248" t="s">
        <v>199</v>
      </c>
      <c r="U14" s="223">
        <v>0</v>
      </c>
      <c r="V14" s="223">
        <f>ROUND(E14*U14,2)</f>
        <v>0</v>
      </c>
      <c r="W14" s="223"/>
      <c r="X14" s="223" t="s">
        <v>194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1043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2">
        <v>7</v>
      </c>
      <c r="B15" s="243" t="s">
        <v>1055</v>
      </c>
      <c r="C15" s="256" t="s">
        <v>1056</v>
      </c>
      <c r="D15" s="244" t="s">
        <v>272</v>
      </c>
      <c r="E15" s="245">
        <v>5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7">
        <v>0</v>
      </c>
      <c r="O15" s="247">
        <f>ROUND(E15*N15,2)</f>
        <v>0</v>
      </c>
      <c r="P15" s="247">
        <v>0</v>
      </c>
      <c r="Q15" s="247">
        <f>ROUND(E15*P15,2)</f>
        <v>0</v>
      </c>
      <c r="R15" s="247"/>
      <c r="S15" s="247" t="s">
        <v>198</v>
      </c>
      <c r="T15" s="248" t="s">
        <v>199</v>
      </c>
      <c r="U15" s="223">
        <v>0</v>
      </c>
      <c r="V15" s="223">
        <f>ROUND(E15*U15,2)</f>
        <v>0</v>
      </c>
      <c r="W15" s="223"/>
      <c r="X15" s="223" t="s">
        <v>165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1057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1" x14ac:dyDescent="0.2">
      <c r="A16" s="242">
        <v>8</v>
      </c>
      <c r="B16" s="243" t="s">
        <v>1058</v>
      </c>
      <c r="C16" s="256" t="s">
        <v>1059</v>
      </c>
      <c r="D16" s="244" t="s">
        <v>202</v>
      </c>
      <c r="E16" s="245">
        <v>25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7">
        <v>0</v>
      </c>
      <c r="O16" s="247">
        <f>ROUND(E16*N16,2)</f>
        <v>0</v>
      </c>
      <c r="P16" s="247">
        <v>0</v>
      </c>
      <c r="Q16" s="247">
        <f>ROUND(E16*P16,2)</f>
        <v>0</v>
      </c>
      <c r="R16" s="247"/>
      <c r="S16" s="247" t="s">
        <v>198</v>
      </c>
      <c r="T16" s="248" t="s">
        <v>199</v>
      </c>
      <c r="U16" s="223">
        <v>0</v>
      </c>
      <c r="V16" s="223">
        <f>ROUND(E16*U16,2)</f>
        <v>0</v>
      </c>
      <c r="W16" s="223"/>
      <c r="X16" s="223" t="s">
        <v>165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1057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2">
        <v>9</v>
      </c>
      <c r="B17" s="243" t="s">
        <v>1060</v>
      </c>
      <c r="C17" s="256" t="s">
        <v>1061</v>
      </c>
      <c r="D17" s="244" t="s">
        <v>1048</v>
      </c>
      <c r="E17" s="245">
        <v>200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7">
        <v>0</v>
      </c>
      <c r="O17" s="247">
        <f>ROUND(E17*N17,2)</f>
        <v>0</v>
      </c>
      <c r="P17" s="247">
        <v>0</v>
      </c>
      <c r="Q17" s="247">
        <f>ROUND(E17*P17,2)</f>
        <v>0</v>
      </c>
      <c r="R17" s="247"/>
      <c r="S17" s="247" t="s">
        <v>198</v>
      </c>
      <c r="T17" s="248" t="s">
        <v>199</v>
      </c>
      <c r="U17" s="223">
        <v>0</v>
      </c>
      <c r="V17" s="223">
        <f>ROUND(E17*U17,2)</f>
        <v>0</v>
      </c>
      <c r="W17" s="223"/>
      <c r="X17" s="223" t="s">
        <v>165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1057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2">
        <v>10</v>
      </c>
      <c r="B18" s="243" t="s">
        <v>1062</v>
      </c>
      <c r="C18" s="256" t="s">
        <v>1063</v>
      </c>
      <c r="D18" s="244" t="s">
        <v>269</v>
      </c>
      <c r="E18" s="245">
        <v>40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7">
        <v>0</v>
      </c>
      <c r="O18" s="247">
        <f>ROUND(E18*N18,2)</f>
        <v>0</v>
      </c>
      <c r="P18" s="247">
        <v>0</v>
      </c>
      <c r="Q18" s="247">
        <f>ROUND(E18*P18,2)</f>
        <v>0</v>
      </c>
      <c r="R18" s="247"/>
      <c r="S18" s="247" t="s">
        <v>198</v>
      </c>
      <c r="T18" s="248" t="s">
        <v>199</v>
      </c>
      <c r="U18" s="223">
        <v>0</v>
      </c>
      <c r="V18" s="223">
        <f>ROUND(E18*U18,2)</f>
        <v>0</v>
      </c>
      <c r="W18" s="223"/>
      <c r="X18" s="223" t="s">
        <v>165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1057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2">
        <v>11</v>
      </c>
      <c r="B19" s="243" t="s">
        <v>1064</v>
      </c>
      <c r="C19" s="256" t="s">
        <v>1065</v>
      </c>
      <c r="D19" s="244" t="s">
        <v>272</v>
      </c>
      <c r="E19" s="245">
        <v>5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7">
        <v>0</v>
      </c>
      <c r="O19" s="247">
        <f>ROUND(E19*N19,2)</f>
        <v>0</v>
      </c>
      <c r="P19" s="247">
        <v>0</v>
      </c>
      <c r="Q19" s="247">
        <f>ROUND(E19*P19,2)</f>
        <v>0</v>
      </c>
      <c r="R19" s="247"/>
      <c r="S19" s="247" t="s">
        <v>198</v>
      </c>
      <c r="T19" s="248" t="s">
        <v>199</v>
      </c>
      <c r="U19" s="223">
        <v>0</v>
      </c>
      <c r="V19" s="223">
        <f>ROUND(E19*U19,2)</f>
        <v>0</v>
      </c>
      <c r="W19" s="223"/>
      <c r="X19" s="223" t="s">
        <v>194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1043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2">
        <v>12</v>
      </c>
      <c r="B20" s="243" t="s">
        <v>1066</v>
      </c>
      <c r="C20" s="256" t="s">
        <v>1067</v>
      </c>
      <c r="D20" s="244" t="s">
        <v>272</v>
      </c>
      <c r="E20" s="245">
        <v>59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7">
        <v>0</v>
      </c>
      <c r="O20" s="247">
        <f>ROUND(E20*N20,2)</f>
        <v>0</v>
      </c>
      <c r="P20" s="247">
        <v>0</v>
      </c>
      <c r="Q20" s="247">
        <f>ROUND(E20*P20,2)</f>
        <v>0</v>
      </c>
      <c r="R20" s="247"/>
      <c r="S20" s="247" t="s">
        <v>198</v>
      </c>
      <c r="T20" s="248" t="s">
        <v>199</v>
      </c>
      <c r="U20" s="223">
        <v>0</v>
      </c>
      <c r="V20" s="223">
        <f>ROUND(E20*U20,2)</f>
        <v>0</v>
      </c>
      <c r="W20" s="223"/>
      <c r="X20" s="223" t="s">
        <v>194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1043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2">
        <v>13</v>
      </c>
      <c r="B21" s="243" t="s">
        <v>1068</v>
      </c>
      <c r="C21" s="256" t="s">
        <v>1069</v>
      </c>
      <c r="D21" s="244" t="s">
        <v>272</v>
      </c>
      <c r="E21" s="245">
        <v>59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7">
        <v>0</v>
      </c>
      <c r="O21" s="247">
        <f>ROUND(E21*N21,2)</f>
        <v>0</v>
      </c>
      <c r="P21" s="247">
        <v>0</v>
      </c>
      <c r="Q21" s="247">
        <f>ROUND(E21*P21,2)</f>
        <v>0</v>
      </c>
      <c r="R21" s="247"/>
      <c r="S21" s="247" t="s">
        <v>198</v>
      </c>
      <c r="T21" s="248" t="s">
        <v>199</v>
      </c>
      <c r="U21" s="223">
        <v>0</v>
      </c>
      <c r="V21" s="223">
        <f>ROUND(E21*U21,2)</f>
        <v>0</v>
      </c>
      <c r="W21" s="223"/>
      <c r="X21" s="223" t="s">
        <v>194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1043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2">
        <v>14</v>
      </c>
      <c r="B22" s="243" t="s">
        <v>1070</v>
      </c>
      <c r="C22" s="256" t="s">
        <v>1071</v>
      </c>
      <c r="D22" s="244" t="s">
        <v>272</v>
      </c>
      <c r="E22" s="245">
        <v>59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7">
        <v>0</v>
      </c>
      <c r="O22" s="247">
        <f>ROUND(E22*N22,2)</f>
        <v>0</v>
      </c>
      <c r="P22" s="247">
        <v>0</v>
      </c>
      <c r="Q22" s="247">
        <f>ROUND(E22*P22,2)</f>
        <v>0</v>
      </c>
      <c r="R22" s="247"/>
      <c r="S22" s="247" t="s">
        <v>198</v>
      </c>
      <c r="T22" s="248" t="s">
        <v>199</v>
      </c>
      <c r="U22" s="223">
        <v>0</v>
      </c>
      <c r="V22" s="223">
        <f>ROUND(E22*U22,2)</f>
        <v>0</v>
      </c>
      <c r="W22" s="223"/>
      <c r="X22" s="223" t="s">
        <v>194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1043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x14ac:dyDescent="0.2">
      <c r="A23" s="226" t="s">
        <v>158</v>
      </c>
      <c r="B23" s="227" t="s">
        <v>89</v>
      </c>
      <c r="C23" s="251" t="s">
        <v>90</v>
      </c>
      <c r="D23" s="228"/>
      <c r="E23" s="229"/>
      <c r="F23" s="230"/>
      <c r="G23" s="230">
        <f>SUMIF(AG24:AG25,"&lt;&gt;NOR",G24:G25)</f>
        <v>0</v>
      </c>
      <c r="H23" s="230"/>
      <c r="I23" s="230">
        <f>SUM(I24:I25)</f>
        <v>0</v>
      </c>
      <c r="J23" s="230"/>
      <c r="K23" s="230">
        <f>SUM(K24:K25)</f>
        <v>0</v>
      </c>
      <c r="L23" s="230"/>
      <c r="M23" s="230">
        <f>SUM(M24:M25)</f>
        <v>0</v>
      </c>
      <c r="N23" s="230"/>
      <c r="O23" s="230">
        <f>SUM(O24:O25)</f>
        <v>0</v>
      </c>
      <c r="P23" s="230"/>
      <c r="Q23" s="230">
        <f>SUM(Q24:Q25)</f>
        <v>0</v>
      </c>
      <c r="R23" s="230"/>
      <c r="S23" s="230"/>
      <c r="T23" s="231"/>
      <c r="U23" s="225"/>
      <c r="V23" s="225">
        <f>SUM(V24:V25)</f>
        <v>0</v>
      </c>
      <c r="W23" s="225"/>
      <c r="X23" s="225"/>
      <c r="AG23" t="s">
        <v>159</v>
      </c>
    </row>
    <row r="24" spans="1:60" ht="22.5" outlineLevel="1" x14ac:dyDescent="0.2">
      <c r="A24" s="242">
        <v>15</v>
      </c>
      <c r="B24" s="243" t="s">
        <v>1072</v>
      </c>
      <c r="C24" s="256" t="s">
        <v>1073</v>
      </c>
      <c r="D24" s="244" t="s">
        <v>272</v>
      </c>
      <c r="E24" s="245">
        <v>28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7">
        <v>0</v>
      </c>
      <c r="O24" s="247">
        <f>ROUND(E24*N24,2)</f>
        <v>0</v>
      </c>
      <c r="P24" s="247">
        <v>0</v>
      </c>
      <c r="Q24" s="247">
        <f>ROUND(E24*P24,2)</f>
        <v>0</v>
      </c>
      <c r="R24" s="247"/>
      <c r="S24" s="247" t="s">
        <v>198</v>
      </c>
      <c r="T24" s="248" t="s">
        <v>199</v>
      </c>
      <c r="U24" s="223">
        <v>0</v>
      </c>
      <c r="V24" s="223">
        <f>ROUND(E24*U24,2)</f>
        <v>0</v>
      </c>
      <c r="W24" s="223"/>
      <c r="X24" s="223" t="s">
        <v>194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1043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2">
        <v>16</v>
      </c>
      <c r="B25" s="243" t="s">
        <v>1074</v>
      </c>
      <c r="C25" s="256" t="s">
        <v>1075</v>
      </c>
      <c r="D25" s="244" t="s">
        <v>290</v>
      </c>
      <c r="E25" s="245">
        <v>28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7">
        <v>0</v>
      </c>
      <c r="O25" s="247">
        <f>ROUND(E25*N25,2)</f>
        <v>0</v>
      </c>
      <c r="P25" s="247">
        <v>0</v>
      </c>
      <c r="Q25" s="247">
        <f>ROUND(E25*P25,2)</f>
        <v>0</v>
      </c>
      <c r="R25" s="247"/>
      <c r="S25" s="247" t="s">
        <v>198</v>
      </c>
      <c r="T25" s="248" t="s">
        <v>199</v>
      </c>
      <c r="U25" s="223">
        <v>0</v>
      </c>
      <c r="V25" s="223">
        <f>ROUND(E25*U25,2)</f>
        <v>0</v>
      </c>
      <c r="W25" s="223"/>
      <c r="X25" s="223" t="s">
        <v>194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1043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158</v>
      </c>
      <c r="B26" s="227" t="s">
        <v>63</v>
      </c>
      <c r="C26" s="251" t="s">
        <v>64</v>
      </c>
      <c r="D26" s="228"/>
      <c r="E26" s="229"/>
      <c r="F26" s="230"/>
      <c r="G26" s="230">
        <f>SUMIF(AG27:AG38,"&lt;&gt;NOR",G27:G38)</f>
        <v>0</v>
      </c>
      <c r="H26" s="230"/>
      <c r="I26" s="230">
        <f>SUM(I27:I38)</f>
        <v>0</v>
      </c>
      <c r="J26" s="230"/>
      <c r="K26" s="230">
        <f>SUM(K27:K38)</f>
        <v>0</v>
      </c>
      <c r="L26" s="230"/>
      <c r="M26" s="230">
        <f>SUM(M27:M38)</f>
        <v>0</v>
      </c>
      <c r="N26" s="230"/>
      <c r="O26" s="230">
        <f>SUM(O27:O38)</f>
        <v>0</v>
      </c>
      <c r="P26" s="230"/>
      <c r="Q26" s="230">
        <f>SUM(Q27:Q38)</f>
        <v>0</v>
      </c>
      <c r="R26" s="230"/>
      <c r="S26" s="230"/>
      <c r="T26" s="231"/>
      <c r="U26" s="225"/>
      <c r="V26" s="225">
        <f>SUM(V27:V38)</f>
        <v>0</v>
      </c>
      <c r="W26" s="225"/>
      <c r="X26" s="225"/>
      <c r="AG26" t="s">
        <v>159</v>
      </c>
    </row>
    <row r="27" spans="1:60" outlineLevel="1" x14ac:dyDescent="0.2">
      <c r="A27" s="242">
        <v>17</v>
      </c>
      <c r="B27" s="243" t="s">
        <v>1076</v>
      </c>
      <c r="C27" s="256" t="s">
        <v>1077</v>
      </c>
      <c r="D27" s="244" t="s">
        <v>738</v>
      </c>
      <c r="E27" s="245">
        <v>250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7">
        <v>0</v>
      </c>
      <c r="O27" s="247">
        <f>ROUND(E27*N27,2)</f>
        <v>0</v>
      </c>
      <c r="P27" s="247">
        <v>0</v>
      </c>
      <c r="Q27" s="247">
        <f>ROUND(E27*P27,2)</f>
        <v>0</v>
      </c>
      <c r="R27" s="247"/>
      <c r="S27" s="247" t="s">
        <v>198</v>
      </c>
      <c r="T27" s="248" t="s">
        <v>199</v>
      </c>
      <c r="U27" s="223">
        <v>0</v>
      </c>
      <c r="V27" s="223">
        <f>ROUND(E27*U27,2)</f>
        <v>0</v>
      </c>
      <c r="W27" s="223"/>
      <c r="X27" s="223" t="s">
        <v>194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1043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2">
        <v>18</v>
      </c>
      <c r="B28" s="243" t="s">
        <v>1078</v>
      </c>
      <c r="C28" s="256" t="s">
        <v>1079</v>
      </c>
      <c r="D28" s="244" t="s">
        <v>1048</v>
      </c>
      <c r="E28" s="245">
        <v>150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7">
        <v>0</v>
      </c>
      <c r="O28" s="247">
        <f>ROUND(E28*N28,2)</f>
        <v>0</v>
      </c>
      <c r="P28" s="247">
        <v>0</v>
      </c>
      <c r="Q28" s="247">
        <f>ROUND(E28*P28,2)</f>
        <v>0</v>
      </c>
      <c r="R28" s="247"/>
      <c r="S28" s="247" t="s">
        <v>198</v>
      </c>
      <c r="T28" s="248" t="s">
        <v>199</v>
      </c>
      <c r="U28" s="223">
        <v>0</v>
      </c>
      <c r="V28" s="223">
        <f>ROUND(E28*U28,2)</f>
        <v>0</v>
      </c>
      <c r="W28" s="223"/>
      <c r="X28" s="223" t="s">
        <v>194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1043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2">
        <v>19</v>
      </c>
      <c r="B29" s="243" t="s">
        <v>1080</v>
      </c>
      <c r="C29" s="256" t="s">
        <v>1081</v>
      </c>
      <c r="D29" s="244" t="s">
        <v>738</v>
      </c>
      <c r="E29" s="245">
        <v>80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7">
        <v>0</v>
      </c>
      <c r="O29" s="247">
        <f>ROUND(E29*N29,2)</f>
        <v>0</v>
      </c>
      <c r="P29" s="247">
        <v>0</v>
      </c>
      <c r="Q29" s="247">
        <f>ROUND(E29*P29,2)</f>
        <v>0</v>
      </c>
      <c r="R29" s="247"/>
      <c r="S29" s="247" t="s">
        <v>198</v>
      </c>
      <c r="T29" s="248" t="s">
        <v>199</v>
      </c>
      <c r="U29" s="223">
        <v>0</v>
      </c>
      <c r="V29" s="223">
        <f>ROUND(E29*U29,2)</f>
        <v>0</v>
      </c>
      <c r="W29" s="223"/>
      <c r="X29" s="223" t="s">
        <v>194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1043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2">
        <v>20</v>
      </c>
      <c r="B30" s="243" t="s">
        <v>1082</v>
      </c>
      <c r="C30" s="256" t="s">
        <v>1083</v>
      </c>
      <c r="D30" s="244" t="s">
        <v>383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7">
        <v>0</v>
      </c>
      <c r="O30" s="247">
        <f>ROUND(E30*N30,2)</f>
        <v>0</v>
      </c>
      <c r="P30" s="247">
        <v>0</v>
      </c>
      <c r="Q30" s="247">
        <f>ROUND(E30*P30,2)</f>
        <v>0</v>
      </c>
      <c r="R30" s="247"/>
      <c r="S30" s="247" t="s">
        <v>198</v>
      </c>
      <c r="T30" s="248" t="s">
        <v>199</v>
      </c>
      <c r="U30" s="223">
        <v>0</v>
      </c>
      <c r="V30" s="223">
        <f>ROUND(E30*U30,2)</f>
        <v>0</v>
      </c>
      <c r="W30" s="223"/>
      <c r="X30" s="223" t="s">
        <v>165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1057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2">
        <v>21</v>
      </c>
      <c r="B31" s="243" t="s">
        <v>1084</v>
      </c>
      <c r="C31" s="256" t="s">
        <v>1085</v>
      </c>
      <c r="D31" s="244" t="s">
        <v>269</v>
      </c>
      <c r="E31" s="245">
        <v>4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7">
        <v>0</v>
      </c>
      <c r="O31" s="247">
        <f>ROUND(E31*N31,2)</f>
        <v>0</v>
      </c>
      <c r="P31" s="247">
        <v>0</v>
      </c>
      <c r="Q31" s="247">
        <f>ROUND(E31*P31,2)</f>
        <v>0</v>
      </c>
      <c r="R31" s="247"/>
      <c r="S31" s="247" t="s">
        <v>198</v>
      </c>
      <c r="T31" s="248" t="s">
        <v>199</v>
      </c>
      <c r="U31" s="223">
        <v>0</v>
      </c>
      <c r="V31" s="223">
        <f>ROUND(E31*U31,2)</f>
        <v>0</v>
      </c>
      <c r="W31" s="223"/>
      <c r="X31" s="223" t="s">
        <v>165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1057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2">
        <v>22</v>
      </c>
      <c r="B32" s="243" t="s">
        <v>1086</v>
      </c>
      <c r="C32" s="256" t="s">
        <v>1087</v>
      </c>
      <c r="D32" s="244" t="s">
        <v>269</v>
      </c>
      <c r="E32" s="245">
        <v>12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7">
        <v>0</v>
      </c>
      <c r="O32" s="247">
        <f>ROUND(E32*N32,2)</f>
        <v>0</v>
      </c>
      <c r="P32" s="247">
        <v>0</v>
      </c>
      <c r="Q32" s="247">
        <f>ROUND(E32*P32,2)</f>
        <v>0</v>
      </c>
      <c r="R32" s="247"/>
      <c r="S32" s="247" t="s">
        <v>198</v>
      </c>
      <c r="T32" s="248" t="s">
        <v>199</v>
      </c>
      <c r="U32" s="223">
        <v>0</v>
      </c>
      <c r="V32" s="223">
        <f>ROUND(E32*U32,2)</f>
        <v>0</v>
      </c>
      <c r="W32" s="223"/>
      <c r="X32" s="223" t="s">
        <v>165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1057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2">
        <v>23</v>
      </c>
      <c r="B33" s="243" t="s">
        <v>1088</v>
      </c>
      <c r="C33" s="256" t="s">
        <v>1089</v>
      </c>
      <c r="D33" s="244" t="s">
        <v>269</v>
      </c>
      <c r="E33" s="245">
        <v>16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7">
        <v>0</v>
      </c>
      <c r="O33" s="247">
        <f>ROUND(E33*N33,2)</f>
        <v>0</v>
      </c>
      <c r="P33" s="247">
        <v>0</v>
      </c>
      <c r="Q33" s="247">
        <f>ROUND(E33*P33,2)</f>
        <v>0</v>
      </c>
      <c r="R33" s="247"/>
      <c r="S33" s="247" t="s">
        <v>198</v>
      </c>
      <c r="T33" s="248" t="s">
        <v>199</v>
      </c>
      <c r="U33" s="223">
        <v>0</v>
      </c>
      <c r="V33" s="223">
        <f>ROUND(E33*U33,2)</f>
        <v>0</v>
      </c>
      <c r="W33" s="223"/>
      <c r="X33" s="223" t="s">
        <v>165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1057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2">
        <v>24</v>
      </c>
      <c r="B34" s="243" t="s">
        <v>1090</v>
      </c>
      <c r="C34" s="256" t="s">
        <v>1091</v>
      </c>
      <c r="D34" s="244" t="s">
        <v>269</v>
      </c>
      <c r="E34" s="245">
        <v>12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7">
        <v>0</v>
      </c>
      <c r="O34" s="247">
        <f>ROUND(E34*N34,2)</f>
        <v>0</v>
      </c>
      <c r="P34" s="247">
        <v>0</v>
      </c>
      <c r="Q34" s="247">
        <f>ROUND(E34*P34,2)</f>
        <v>0</v>
      </c>
      <c r="R34" s="247"/>
      <c r="S34" s="247" t="s">
        <v>198</v>
      </c>
      <c r="T34" s="248" t="s">
        <v>199</v>
      </c>
      <c r="U34" s="223">
        <v>0</v>
      </c>
      <c r="V34" s="223">
        <f>ROUND(E34*U34,2)</f>
        <v>0</v>
      </c>
      <c r="W34" s="223"/>
      <c r="X34" s="223" t="s">
        <v>165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1057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2">
        <v>25</v>
      </c>
      <c r="B35" s="243" t="s">
        <v>1092</v>
      </c>
      <c r="C35" s="256" t="s">
        <v>1093</v>
      </c>
      <c r="D35" s="244" t="s">
        <v>383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7">
        <v>0</v>
      </c>
      <c r="O35" s="247">
        <f>ROUND(E35*N35,2)</f>
        <v>0</v>
      </c>
      <c r="P35" s="247">
        <v>0</v>
      </c>
      <c r="Q35" s="247">
        <f>ROUND(E35*P35,2)</f>
        <v>0</v>
      </c>
      <c r="R35" s="247"/>
      <c r="S35" s="247" t="s">
        <v>198</v>
      </c>
      <c r="T35" s="248" t="s">
        <v>199</v>
      </c>
      <c r="U35" s="223">
        <v>0</v>
      </c>
      <c r="V35" s="223">
        <f>ROUND(E35*U35,2)</f>
        <v>0</v>
      </c>
      <c r="W35" s="223"/>
      <c r="X35" s="223" t="s">
        <v>384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385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42">
        <v>26</v>
      </c>
      <c r="B36" s="243" t="s">
        <v>1094</v>
      </c>
      <c r="C36" s="256" t="s">
        <v>1095</v>
      </c>
      <c r="D36" s="244" t="s">
        <v>269</v>
      </c>
      <c r="E36" s="245">
        <v>40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7">
        <v>0</v>
      </c>
      <c r="O36" s="247">
        <f>ROUND(E36*N36,2)</f>
        <v>0</v>
      </c>
      <c r="P36" s="247">
        <v>0</v>
      </c>
      <c r="Q36" s="247">
        <f>ROUND(E36*P36,2)</f>
        <v>0</v>
      </c>
      <c r="R36" s="247"/>
      <c r="S36" s="247" t="s">
        <v>198</v>
      </c>
      <c r="T36" s="248" t="s">
        <v>199</v>
      </c>
      <c r="U36" s="223">
        <v>0</v>
      </c>
      <c r="V36" s="223">
        <f>ROUND(E36*U36,2)</f>
        <v>0</v>
      </c>
      <c r="W36" s="223"/>
      <c r="X36" s="223" t="s">
        <v>165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1057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2">
        <v>27</v>
      </c>
      <c r="B37" s="243" t="s">
        <v>1096</v>
      </c>
      <c r="C37" s="256" t="s">
        <v>1097</v>
      </c>
      <c r="D37" s="244" t="s">
        <v>383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7">
        <v>0</v>
      </c>
      <c r="O37" s="247">
        <f>ROUND(E37*N37,2)</f>
        <v>0</v>
      </c>
      <c r="P37" s="247">
        <v>0</v>
      </c>
      <c r="Q37" s="247">
        <f>ROUND(E37*P37,2)</f>
        <v>0</v>
      </c>
      <c r="R37" s="247"/>
      <c r="S37" s="247" t="s">
        <v>198</v>
      </c>
      <c r="T37" s="248" t="s">
        <v>199</v>
      </c>
      <c r="U37" s="223">
        <v>0</v>
      </c>
      <c r="V37" s="223">
        <f>ROUND(E37*U37,2)</f>
        <v>0</v>
      </c>
      <c r="W37" s="223"/>
      <c r="X37" s="223" t="s">
        <v>194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1043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2">
        <v>28</v>
      </c>
      <c r="B38" s="243" t="s">
        <v>1098</v>
      </c>
      <c r="C38" s="256" t="s">
        <v>382</v>
      </c>
      <c r="D38" s="244" t="s">
        <v>383</v>
      </c>
      <c r="E38" s="245">
        <v>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7">
        <v>0</v>
      </c>
      <c r="O38" s="247">
        <f>ROUND(E38*N38,2)</f>
        <v>0</v>
      </c>
      <c r="P38" s="247">
        <v>0</v>
      </c>
      <c r="Q38" s="247">
        <f>ROUND(E38*P38,2)</f>
        <v>0</v>
      </c>
      <c r="R38" s="247"/>
      <c r="S38" s="247" t="s">
        <v>198</v>
      </c>
      <c r="T38" s="248" t="s">
        <v>199</v>
      </c>
      <c r="U38" s="223">
        <v>0</v>
      </c>
      <c r="V38" s="223">
        <f>ROUND(E38*U38,2)</f>
        <v>0</v>
      </c>
      <c r="W38" s="223"/>
      <c r="X38" s="223" t="s">
        <v>384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385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226" t="s">
        <v>158</v>
      </c>
      <c r="B39" s="227" t="s">
        <v>87</v>
      </c>
      <c r="C39" s="251" t="s">
        <v>88</v>
      </c>
      <c r="D39" s="228"/>
      <c r="E39" s="229"/>
      <c r="F39" s="230"/>
      <c r="G39" s="230">
        <f>SUMIF(AG40:AG43,"&lt;&gt;NOR",G40:G43)</f>
        <v>0</v>
      </c>
      <c r="H39" s="230"/>
      <c r="I39" s="230">
        <f>SUM(I40:I43)</f>
        <v>0</v>
      </c>
      <c r="J39" s="230"/>
      <c r="K39" s="230">
        <f>SUM(K40:K43)</f>
        <v>0</v>
      </c>
      <c r="L39" s="230"/>
      <c r="M39" s="230">
        <f>SUM(M40:M43)</f>
        <v>0</v>
      </c>
      <c r="N39" s="230"/>
      <c r="O39" s="230">
        <f>SUM(O40:O43)</f>
        <v>0.06</v>
      </c>
      <c r="P39" s="230"/>
      <c r="Q39" s="230">
        <f>SUM(Q40:Q43)</f>
        <v>0</v>
      </c>
      <c r="R39" s="230"/>
      <c r="S39" s="230"/>
      <c r="T39" s="231"/>
      <c r="U39" s="225"/>
      <c r="V39" s="225">
        <f>SUM(V40:V43)</f>
        <v>298.2</v>
      </c>
      <c r="W39" s="225"/>
      <c r="X39" s="225"/>
      <c r="AG39" t="s">
        <v>159</v>
      </c>
    </row>
    <row r="40" spans="1:60" ht="22.5" outlineLevel="1" x14ac:dyDescent="0.2">
      <c r="A40" s="232">
        <v>29</v>
      </c>
      <c r="B40" s="233" t="s">
        <v>813</v>
      </c>
      <c r="C40" s="252" t="s">
        <v>814</v>
      </c>
      <c r="D40" s="234" t="s">
        <v>815</v>
      </c>
      <c r="E40" s="235">
        <v>45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5.0000000000000002E-5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513</v>
      </c>
      <c r="S40" s="237" t="s">
        <v>198</v>
      </c>
      <c r="T40" s="238" t="s">
        <v>816</v>
      </c>
      <c r="U40" s="223">
        <v>0.2</v>
      </c>
      <c r="V40" s="223">
        <f>ROUND(E40*U40,2)</f>
        <v>9</v>
      </c>
      <c r="W40" s="223"/>
      <c r="X40" s="223" t="s">
        <v>299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300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20"/>
      <c r="B41" s="221"/>
      <c r="C41" s="255" t="s">
        <v>809</v>
      </c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170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49" t="str">
        <f>C41</f>
        <v>Montáž manžety ke stěně nebo stropu pomocí rozpěrné hmoždinky se šroubem. Cena obsahuje i dodávku manžety a spojovacích prostředků.</v>
      </c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32">
        <v>30</v>
      </c>
      <c r="B42" s="233" t="s">
        <v>810</v>
      </c>
      <c r="C42" s="252" t="s">
        <v>811</v>
      </c>
      <c r="D42" s="234" t="s">
        <v>184</v>
      </c>
      <c r="E42" s="235">
        <v>60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9.3000000000000005E-4</v>
      </c>
      <c r="O42" s="237">
        <f>ROUND(E42*N42,2)</f>
        <v>0.06</v>
      </c>
      <c r="P42" s="237">
        <v>0</v>
      </c>
      <c r="Q42" s="237">
        <f>ROUND(E42*P42,2)</f>
        <v>0</v>
      </c>
      <c r="R42" s="237" t="s">
        <v>739</v>
      </c>
      <c r="S42" s="237" t="s">
        <v>164</v>
      </c>
      <c r="T42" s="238" t="s">
        <v>199</v>
      </c>
      <c r="U42" s="223">
        <v>4.82</v>
      </c>
      <c r="V42" s="223">
        <f>ROUND(E42*U42,2)</f>
        <v>289.2</v>
      </c>
      <c r="W42" s="223"/>
      <c r="X42" s="223" t="s">
        <v>165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166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3" t="s">
        <v>812</v>
      </c>
      <c r="D43" s="239"/>
      <c r="E43" s="239"/>
      <c r="F43" s="239"/>
      <c r="G43" s="239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168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x14ac:dyDescent="0.2">
      <c r="A44" s="3"/>
      <c r="B44" s="4"/>
      <c r="C44" s="257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145</v>
      </c>
    </row>
    <row r="45" spans="1:60" x14ac:dyDescent="0.2">
      <c r="A45" s="216"/>
      <c r="B45" s="217" t="s">
        <v>29</v>
      </c>
      <c r="C45" s="258"/>
      <c r="D45" s="218"/>
      <c r="E45" s="219"/>
      <c r="F45" s="219"/>
      <c r="G45" s="250">
        <f>G8+G23+G26+G39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335</v>
      </c>
    </row>
    <row r="46" spans="1:60" x14ac:dyDescent="0.2">
      <c r="C46" s="259"/>
      <c r="D46" s="10"/>
      <c r="AG46" t="s">
        <v>336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28vcCGCVtxrHip5Y6moPrDXf2YgCLiEacRlz2SOepEkSufkicQ8kRGqpLB1QH28eJSq7zmIEdegUgeen65XSA==" saltValue="DTa6MgDkqdDX1aeRaZqf4Q==" spinCount="100000" sheet="1"/>
  <mergeCells count="6">
    <mergeCell ref="A1:G1"/>
    <mergeCell ref="C2:G2"/>
    <mergeCell ref="C3:G3"/>
    <mergeCell ref="C4:G4"/>
    <mergeCell ref="C41:G41"/>
    <mergeCell ref="C43:G4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D.1.1 Pol</vt:lpstr>
      <vt:lpstr>SO01 D.1.1B Pol</vt:lpstr>
      <vt:lpstr>SO01 D.1.2 Pol</vt:lpstr>
      <vt:lpstr>SO01 D.1.3 Pol</vt:lpstr>
      <vt:lpstr>SO01 D1.4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 Pol'!Názvy_tisku</vt:lpstr>
      <vt:lpstr>'SO01 D.1.1B Pol'!Názvy_tisku</vt:lpstr>
      <vt:lpstr>'SO01 D.1.2 Pol'!Názvy_tisku</vt:lpstr>
      <vt:lpstr>'SO01 D.1.3 Pol'!Názvy_tisku</vt:lpstr>
      <vt:lpstr>'SO01 D1.4 Pol'!Názvy_tisku</vt:lpstr>
      <vt:lpstr>oadresa</vt:lpstr>
      <vt:lpstr>Stavba!Objednatel</vt:lpstr>
      <vt:lpstr>Stavba!Objekt</vt:lpstr>
      <vt:lpstr>'SO01 D.1.1 Pol'!Oblast_tisku</vt:lpstr>
      <vt:lpstr>'SO01 D.1.1B Pol'!Oblast_tisku</vt:lpstr>
      <vt:lpstr>'SO01 D.1.2 Pol'!Oblast_tisku</vt:lpstr>
      <vt:lpstr>'SO01 D.1.3 Pol'!Oblast_tisku</vt:lpstr>
      <vt:lpstr>'SO01 D1.4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Hanáček</dc:creator>
  <cp:lastModifiedBy>Patrik Hanáček</cp:lastModifiedBy>
  <cp:lastPrinted>2019-03-19T12:27:02Z</cp:lastPrinted>
  <dcterms:created xsi:type="dcterms:W3CDTF">2009-04-08T07:15:50Z</dcterms:created>
  <dcterms:modified xsi:type="dcterms:W3CDTF">2020-12-08T13:32:38Z</dcterms:modified>
</cp:coreProperties>
</file>