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01 1 Pol" sheetId="12" r:id="rId4"/>
    <sheet name="401 1 Pol" sheetId="13" r:id="rId5"/>
    <sheet name="999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'101 1 Pol'!$1:$7</definedName>
    <definedName name="_xlnm.Print_Titles" localSheetId="4">'401 1 Pol'!$1:$7</definedName>
    <definedName name="_xlnm.Print_Titles" localSheetId="5">'999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'101 1 Pol'!$A$1:$X$73</definedName>
    <definedName name="_xlnm.Print_Area" localSheetId="4">'401 1 Pol'!$A$1:$X$18</definedName>
    <definedName name="_xlnm.Print_Area" localSheetId="5">'999 1 Pol'!$A$1:$X$53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G46"/>
  <c r="F46"/>
  <c r="G45"/>
  <c r="F45"/>
  <c r="G44"/>
  <c r="F44"/>
  <c r="G43"/>
  <c r="F43"/>
  <c r="G42"/>
  <c r="F42"/>
  <c r="G41"/>
  <c r="F41"/>
  <c r="G39"/>
  <c r="F39"/>
  <c r="G52" i="14"/>
  <c r="BA38"/>
  <c r="BA34"/>
  <c r="BA32"/>
  <c r="BA27"/>
  <c r="BA21"/>
  <c r="BA19"/>
  <c r="BA13"/>
  <c r="BA10"/>
  <c r="G9"/>
  <c r="G18"/>
  <c r="G20"/>
  <c r="G22"/>
  <c r="G23"/>
  <c r="G24"/>
  <c r="G8"/>
  <c r="I9"/>
  <c r="I18"/>
  <c r="I20"/>
  <c r="I22"/>
  <c r="I23"/>
  <c r="I24"/>
  <c r="I8"/>
  <c r="K9"/>
  <c r="K18"/>
  <c r="K20"/>
  <c r="K22"/>
  <c r="K23"/>
  <c r="K24"/>
  <c r="K8"/>
  <c r="M9"/>
  <c r="M18"/>
  <c r="M20"/>
  <c r="M22"/>
  <c r="M23"/>
  <c r="M24"/>
  <c r="M8"/>
  <c r="O9"/>
  <c r="O18"/>
  <c r="O20"/>
  <c r="O22"/>
  <c r="O23"/>
  <c r="O24"/>
  <c r="O8"/>
  <c r="Q9"/>
  <c r="Q18"/>
  <c r="Q20"/>
  <c r="Q22"/>
  <c r="Q23"/>
  <c r="Q24"/>
  <c r="Q8"/>
  <c r="V9"/>
  <c r="V18"/>
  <c r="V20"/>
  <c r="V22"/>
  <c r="V23"/>
  <c r="V24"/>
  <c r="V8"/>
  <c r="G26"/>
  <c r="G33"/>
  <c r="G35"/>
  <c r="G36"/>
  <c r="G37"/>
  <c r="G39"/>
  <c r="G41"/>
  <c r="G43"/>
  <c r="G49"/>
  <c r="G50"/>
  <c r="G25"/>
  <c r="I26"/>
  <c r="I33"/>
  <c r="I35"/>
  <c r="I36"/>
  <c r="I37"/>
  <c r="I39"/>
  <c r="I41"/>
  <c r="I43"/>
  <c r="I49"/>
  <c r="I50"/>
  <c r="I25"/>
  <c r="K26"/>
  <c r="K33"/>
  <c r="K35"/>
  <c r="K36"/>
  <c r="K37"/>
  <c r="K39"/>
  <c r="K41"/>
  <c r="K43"/>
  <c r="K49"/>
  <c r="K50"/>
  <c r="K25"/>
  <c r="M26"/>
  <c r="M33"/>
  <c r="M35"/>
  <c r="M36"/>
  <c r="M37"/>
  <c r="M39"/>
  <c r="M41"/>
  <c r="M43"/>
  <c r="M49"/>
  <c r="M50"/>
  <c r="M25"/>
  <c r="O26"/>
  <c r="O33"/>
  <c r="O35"/>
  <c r="O36"/>
  <c r="O37"/>
  <c r="O39"/>
  <c r="O41"/>
  <c r="O43"/>
  <c r="O49"/>
  <c r="O50"/>
  <c r="O25"/>
  <c r="Q26"/>
  <c r="Q33"/>
  <c r="Q35"/>
  <c r="Q36"/>
  <c r="Q37"/>
  <c r="Q39"/>
  <c r="Q41"/>
  <c r="Q43"/>
  <c r="Q49"/>
  <c r="Q50"/>
  <c r="Q25"/>
  <c r="V26"/>
  <c r="V33"/>
  <c r="V35"/>
  <c r="V36"/>
  <c r="V37"/>
  <c r="V39"/>
  <c r="V41"/>
  <c r="V43"/>
  <c r="V49"/>
  <c r="V50"/>
  <c r="V25"/>
  <c r="AE52"/>
  <c r="AF52"/>
  <c r="G17" i="13"/>
  <c r="G9"/>
  <c r="G10"/>
  <c r="G11"/>
  <c r="G12"/>
  <c r="G13"/>
  <c r="G15"/>
  <c r="G8"/>
  <c r="I9"/>
  <c r="I10"/>
  <c r="I11"/>
  <c r="I12"/>
  <c r="I13"/>
  <c r="I15"/>
  <c r="I8"/>
  <c r="K9"/>
  <c r="K10"/>
  <c r="K11"/>
  <c r="K12"/>
  <c r="K13"/>
  <c r="K15"/>
  <c r="K8"/>
  <c r="M9"/>
  <c r="M10"/>
  <c r="M11"/>
  <c r="M12"/>
  <c r="M13"/>
  <c r="M15"/>
  <c r="M8"/>
  <c r="O9"/>
  <c r="O10"/>
  <c r="O11"/>
  <c r="O12"/>
  <c r="O13"/>
  <c r="O15"/>
  <c r="O8"/>
  <c r="Q9"/>
  <c r="Q10"/>
  <c r="Q11"/>
  <c r="Q12"/>
  <c r="Q13"/>
  <c r="Q15"/>
  <c r="Q8"/>
  <c r="V9"/>
  <c r="V10"/>
  <c r="V11"/>
  <c r="V12"/>
  <c r="V13"/>
  <c r="V15"/>
  <c r="V8"/>
  <c r="AE17"/>
  <c r="AF17"/>
  <c r="G72" i="12"/>
  <c r="BA32"/>
  <c r="BA12"/>
  <c r="G9"/>
  <c r="G11"/>
  <c r="G22"/>
  <c r="G25"/>
  <c r="G27"/>
  <c r="G28"/>
  <c r="G8"/>
  <c r="I9"/>
  <c r="I11"/>
  <c r="I22"/>
  <c r="I25"/>
  <c r="I27"/>
  <c r="I28"/>
  <c r="I8"/>
  <c r="K9"/>
  <c r="K11"/>
  <c r="K22"/>
  <c r="K25"/>
  <c r="K27"/>
  <c r="K28"/>
  <c r="K8"/>
  <c r="M9"/>
  <c r="M11"/>
  <c r="M22"/>
  <c r="M25"/>
  <c r="M27"/>
  <c r="M28"/>
  <c r="M8"/>
  <c r="O9"/>
  <c r="O11"/>
  <c r="O22"/>
  <c r="O25"/>
  <c r="O27"/>
  <c r="O28"/>
  <c r="O8"/>
  <c r="Q9"/>
  <c r="Q11"/>
  <c r="Q22"/>
  <c r="Q25"/>
  <c r="Q27"/>
  <c r="Q28"/>
  <c r="Q8"/>
  <c r="V9"/>
  <c r="V11"/>
  <c r="V22"/>
  <c r="V25"/>
  <c r="V27"/>
  <c r="V28"/>
  <c r="V8"/>
  <c r="G31"/>
  <c r="G34"/>
  <c r="G35"/>
  <c r="G36"/>
  <c r="G38"/>
  <c r="G41"/>
  <c r="G43"/>
  <c r="G45"/>
  <c r="G47"/>
  <c r="G48"/>
  <c r="G30"/>
  <c r="I31"/>
  <c r="I34"/>
  <c r="I35"/>
  <c r="I36"/>
  <c r="I38"/>
  <c r="I41"/>
  <c r="I43"/>
  <c r="I45"/>
  <c r="I47"/>
  <c r="I48"/>
  <c r="I30"/>
  <c r="K31"/>
  <c r="K34"/>
  <c r="K35"/>
  <c r="K36"/>
  <c r="K38"/>
  <c r="K41"/>
  <c r="K43"/>
  <c r="K45"/>
  <c r="K47"/>
  <c r="K48"/>
  <c r="K30"/>
  <c r="M31"/>
  <c r="M34"/>
  <c r="M35"/>
  <c r="M36"/>
  <c r="M38"/>
  <c r="M41"/>
  <c r="M43"/>
  <c r="M45"/>
  <c r="M47"/>
  <c r="M48"/>
  <c r="M30"/>
  <c r="O31"/>
  <c r="O34"/>
  <c r="O35"/>
  <c r="O36"/>
  <c r="O38"/>
  <c r="O41"/>
  <c r="O43"/>
  <c r="O45"/>
  <c r="O47"/>
  <c r="O48"/>
  <c r="O30"/>
  <c r="Q31"/>
  <c r="Q34"/>
  <c r="Q35"/>
  <c r="Q36"/>
  <c r="Q38"/>
  <c r="Q41"/>
  <c r="Q43"/>
  <c r="Q45"/>
  <c r="Q47"/>
  <c r="Q48"/>
  <c r="Q30"/>
  <c r="V31"/>
  <c r="V34"/>
  <c r="V35"/>
  <c r="V36"/>
  <c r="V38"/>
  <c r="V41"/>
  <c r="V43"/>
  <c r="V45"/>
  <c r="V47"/>
  <c r="V48"/>
  <c r="V30"/>
  <c r="G51"/>
  <c r="G54"/>
  <c r="G56"/>
  <c r="G57"/>
  <c r="G50"/>
  <c r="I51"/>
  <c r="I54"/>
  <c r="I56"/>
  <c r="I57"/>
  <c r="I50"/>
  <c r="K51"/>
  <c r="K54"/>
  <c r="K56"/>
  <c r="K57"/>
  <c r="K50"/>
  <c r="M51"/>
  <c r="M54"/>
  <c r="M56"/>
  <c r="M57"/>
  <c r="M50"/>
  <c r="O51"/>
  <c r="O54"/>
  <c r="O56"/>
  <c r="O57"/>
  <c r="O50"/>
  <c r="Q51"/>
  <c r="Q54"/>
  <c r="Q56"/>
  <c r="Q57"/>
  <c r="Q50"/>
  <c r="V51"/>
  <c r="V54"/>
  <c r="V56"/>
  <c r="V57"/>
  <c r="V50"/>
  <c r="G60"/>
  <c r="G59"/>
  <c r="I60"/>
  <c r="I59"/>
  <c r="K60"/>
  <c r="K59"/>
  <c r="M60"/>
  <c r="M59"/>
  <c r="O60"/>
  <c r="O59"/>
  <c r="Q60"/>
  <c r="Q59"/>
  <c r="V60"/>
  <c r="V59"/>
  <c r="G63"/>
  <c r="G62"/>
  <c r="I63"/>
  <c r="I62"/>
  <c r="K63"/>
  <c r="K62"/>
  <c r="M63"/>
  <c r="M62"/>
  <c r="O63"/>
  <c r="O62"/>
  <c r="Q63"/>
  <c r="Q62"/>
  <c r="V63"/>
  <c r="V62"/>
  <c r="G66"/>
  <c r="G69"/>
  <c r="G65"/>
  <c r="I66"/>
  <c r="I69"/>
  <c r="I65"/>
  <c r="K66"/>
  <c r="K69"/>
  <c r="K65"/>
  <c r="M66"/>
  <c r="M69"/>
  <c r="M65"/>
  <c r="O66"/>
  <c r="O69"/>
  <c r="O65"/>
  <c r="Q66"/>
  <c r="Q69"/>
  <c r="Q65"/>
  <c r="V66"/>
  <c r="V69"/>
  <c r="V65"/>
  <c r="AE72"/>
  <c r="AF72"/>
  <c r="I20" i="1"/>
  <c r="I19"/>
  <c r="I18"/>
  <c r="I17"/>
  <c r="I16"/>
  <c r="I63"/>
  <c r="J54"/>
  <c r="J55"/>
  <c r="J56"/>
  <c r="J57"/>
  <c r="J58"/>
  <c r="J59"/>
  <c r="J60"/>
  <c r="J61"/>
  <c r="J62"/>
  <c r="J63"/>
  <c r="F47"/>
  <c r="G23"/>
  <c r="A23"/>
  <c r="G24"/>
  <c r="G47"/>
  <c r="G25"/>
  <c r="A25"/>
  <c r="G26"/>
  <c r="A27"/>
  <c r="G29"/>
  <c r="A29"/>
  <c r="G28"/>
  <c r="G27"/>
  <c r="A26"/>
  <c r="A24"/>
  <c r="H39"/>
  <c r="H47"/>
  <c r="I39"/>
  <c r="I47"/>
  <c r="J39"/>
  <c r="J47"/>
  <c r="H46"/>
  <c r="I46"/>
  <c r="J46"/>
  <c r="H45"/>
  <c r="I45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<sst xmlns="http://schemas.openxmlformats.org/spreadsheetml/2006/main" count="732" uniqueCount="278">
  <si>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</si>
  <si>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</si>
  <si>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</si>
  <si>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</si>
  <si>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</si>
  <si>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</si>
  <si>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</si>
  <si>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</si>
  <si>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</si>
  <si>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</si>
  <si>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</si>
  <si>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</si>
  <si>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</si>
  <si>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</si>
  <si>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</si>
  <si>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</si>
  <si>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</si>
  <si>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</si>
  <si>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</si>
  <si>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</si>
  <si>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</si>
  <si>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</si>
  <si>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</si>
  <si>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</si>
  <si>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</si>
  <si>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</si>
  <si>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</si>
  <si>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</si>
  <si>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</si>
  <si>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</si>
  <si>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</si>
  <si>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</si>
  <si>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</si>
  <si>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</si>
  <si>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</si>
  <si>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</si>
  <si>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</si>
  <si>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</si>
  <si>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</si>
  <si>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</si>
  <si>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</si>
  <si>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</si>
  <si>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</si>
  <si>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</si>
  <si>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1614-A</t>
  </si>
  <si>
    <t>Cyklostezka ul. Nečasova NMNM - Nová Ves, I.etapa - ÚSEK A</t>
  </si>
  <si>
    <t>Stavba</t>
  </si>
  <si>
    <t>Stavební objekt</t>
  </si>
  <si>
    <t>101</t>
  </si>
  <si>
    <t>Stezka pro společný pohyb chodců a cyklistů – ÚSEK “A“</t>
  </si>
  <si>
    <t>1</t>
  </si>
  <si>
    <t>rozpočet</t>
  </si>
  <si>
    <t>401</t>
  </si>
  <si>
    <t>Stožáry veřejného osvětlení, kabelové vedení VO, HDPE chránička - ÚSEK A</t>
  </si>
  <si>
    <t>999</t>
  </si>
  <si>
    <t>Ostatní a vedlejší náklady - ÚSEK 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</si>
  <si>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</si>
  <si>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</si>
  <si>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</si>
  <si>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</si>
  <si>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</si>
  <si>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</si>
  <si>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</si>
  <si>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</si>
  <si>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</si>
  <si>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</si>
  <si>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</si>
  <si>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</si>
  <si>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</si>
  <si>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</si>
  <si>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</si>
  <si>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</si>
  <si>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</si>
  <si>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</si>
  <si>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</si>
  <si>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</si>
  <si>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</si>
  <si>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</si>
  <si>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</si>
  <si>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</si>
  <si>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</si>
  <si>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</si>
  <si>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</si>
  <si>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</si>
  <si>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</si>
  <si>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</si>
  <si>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</si>
  <si>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</si>
  <si>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</si>
  <si>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</si>
  <si>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</si>
  <si>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</si>
  <si>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</si>
  <si>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</si>
  <si>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</si>
  <si>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</si>
  <si>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</si>
  <si>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</si>
  <si>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</si>
  <si>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</si>
  <si>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</si>
  <si>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</si>
  <si>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</si>
  <si>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</si>
  <si>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113108315R00</t>
  </si>
  <si>
    <t>Odstranění podkladů nebo krytů živičných, v ploše jednotlivě do 50 m2, tloušťka vrstvy 150 mm</t>
  </si>
  <si>
    <t>m2</t>
  </si>
  <si>
    <t>822-1</t>
  </si>
  <si>
    <t>RTS 21/ I</t>
  </si>
  <si>
    <t>RTS 20/ I</t>
  </si>
  <si>
    <t>Práce</t>
  </si>
  <si>
    <t>POL1_</t>
  </si>
  <si>
    <t>11,3*3,3</t>
  </si>
  <si>
    <t>VV</t>
  </si>
  <si>
    <t>122302202R00</t>
  </si>
  <si>
    <t>Odkopávky a prokopávky pro silnice v hornině 4 přes 100 do 1 000 m3</t>
  </si>
  <si>
    <t>m3</t>
  </si>
  <si>
    <t>800-1</t>
  </si>
  <si>
    <t>s přemístěním výkopku v příčných profilech na vzdálenost do 15 m nebo s naložením na dopravní prostředek.</t>
  </si>
  <si>
    <t>SPI</t>
  </si>
  <si>
    <t>1-2 : 20*0,45*3,5</t>
  </si>
  <si>
    <t>2-3 : 20*0,47*3,5</t>
  </si>
  <si>
    <t>3-4 : 20*0,53*3,5</t>
  </si>
  <si>
    <t>4-5 : 20*0,41*3,5</t>
  </si>
  <si>
    <t>5-6 : 20*0,40*3,5</t>
  </si>
  <si>
    <t>6-7 : 20*0,29*3,5</t>
  </si>
  <si>
    <t>7-8 : 20*0,28*3,5</t>
  </si>
  <si>
    <t>8-9 : 14*0,32*3,5</t>
  </si>
  <si>
    <t>164*0,5*0,30</t>
  </si>
  <si>
    <t>181101102R00</t>
  </si>
  <si>
    <t>Úprava pláně v zářezech v hornině 1 až 4, se zhutněním</t>
  </si>
  <si>
    <t>vyrovnáním výškových rozdílů, ploch vodorovných a ploch do sklonu 1 : 5.</t>
  </si>
  <si>
    <t>164*3,5</t>
  </si>
  <si>
    <t>199000005R00</t>
  </si>
  <si>
    <t>Poplatky za skládku zeminy 1- 4</t>
  </si>
  <si>
    <t>t</t>
  </si>
  <si>
    <t>238,8*2</t>
  </si>
  <si>
    <t>162701105R00-01</t>
  </si>
  <si>
    <t>z hor.1-4 na vzdálenost - počet km dle nabídky zhotovitele stavby</t>
  </si>
  <si>
    <t>Vlastní</t>
  </si>
  <si>
    <t>Indiv</t>
  </si>
  <si>
    <t>POL1_1</t>
  </si>
  <si>
    <t>181300012RAA-01</t>
  </si>
  <si>
    <t>Rozprostření ornice v rovině tloušťka 20 cm, dovoz ornice ze vzdálenosti - počet km dle nabídky zhotovitele stavby, osetí trávou</t>
  </si>
  <si>
    <t>Agregovaná položka</t>
  </si>
  <si>
    <t>POL2_</t>
  </si>
  <si>
    <t>Včetně přesunu hmot.</t>
  </si>
  <si>
    <t>POP</t>
  </si>
  <si>
    <t>561301115R00</t>
  </si>
  <si>
    <t>Stabilizace podkladu hydraulickými pojivy tloušťky 300 mm</t>
  </si>
  <si>
    <t>Rozrušení pláně dozerem. Pokládka pojiva. Zafrézování pojiva do podkladu. Úprava pláně do požadované nivelety. Zhutnění pláně. Bez dodávky pojiva.</t>
  </si>
  <si>
    <t>164*3</t>
  </si>
  <si>
    <t>564861111RT2</t>
  </si>
  <si>
    <t>Podklad ze štěrkodrti s rozprostřením a zhutněním frakce 0-32 mm, tloušťka po zhutnění 200 mm</t>
  </si>
  <si>
    <t>RTS 18/ I</t>
  </si>
  <si>
    <t>564871111RT4</t>
  </si>
  <si>
    <t>Podklad ze štěrkodrti s rozprostřením a zhutněním frakce 0-63 mm, tloušťka po zhutnění 250 mm</t>
  </si>
  <si>
    <t>569903311R00</t>
  </si>
  <si>
    <t>Zřízení zemních krajnic z hornin jakékoliv třídy se zhutněním</t>
  </si>
  <si>
    <t>164*0,25*2*0,3</t>
  </si>
  <si>
    <t>573111111R00</t>
  </si>
  <si>
    <t>Postřik živičný infiltrační s posypem kamenivem v množství 0,6 kg/m2</t>
  </si>
  <si>
    <t>z asfaltu silničního</t>
  </si>
  <si>
    <t>164*3,0</t>
  </si>
  <si>
    <t>573231110R00</t>
  </si>
  <si>
    <t>Postřik živičný spojovací bez posypu kamenivem z emulze, v množství od 0,3 do 0,5 kg/m2</t>
  </si>
  <si>
    <t>577131111RT2</t>
  </si>
  <si>
    <t>Beton asfaltový s rozprostřením a zhutněním v pruhu šířky do 3 m, ACO 11+, tloušťky 40 mm, plochy od 201 do 1000 m2</t>
  </si>
  <si>
    <t>577141122RT2</t>
  </si>
  <si>
    <t>Beton asfaltový s rozprostřením a zhutněním v pruhu šířky do 3 m, ACL 16+, tloušťky 50 mm, plochy od 201 do 1000 m2</t>
  </si>
  <si>
    <t>01</t>
  </si>
  <si>
    <t>Asfaltová zálivka svislých styků mezi novými povrchy vozovky a ostatními konstrukcemi a prvky, dl.3,5m</t>
  </si>
  <si>
    <t>soubor</t>
  </si>
  <si>
    <t>58522150R</t>
  </si>
  <si>
    <t>cement struskoportlandský třída pevnosti 32,5; počáteční pevnost R - vysoká; VL</t>
  </si>
  <si>
    <t>SPCM</t>
  </si>
  <si>
    <t>Specifikace</t>
  </si>
  <si>
    <t>POL3_</t>
  </si>
  <si>
    <t>492*34,6/1000*1,1</t>
  </si>
  <si>
    <t>917862111R00</t>
  </si>
  <si>
    <t>Osazení silničního nebo chodníkového obrubníku stojatého, s boční opěrou z betonu prostého, do lože z betonu prostého C 12/15</t>
  </si>
  <si>
    <t>m</t>
  </si>
  <si>
    <t>S dodáním hmot pro lože tl. 80-100 mm.</t>
  </si>
  <si>
    <t>13+7+7</t>
  </si>
  <si>
    <t>919735113R00</t>
  </si>
  <si>
    <t>Řezání stávajících krytů nebo podkladů živičných, hloubky přes 100 do 150 mm</t>
  </si>
  <si>
    <t>včetně spotřeby vody</t>
  </si>
  <si>
    <t>02</t>
  </si>
  <si>
    <t>D+M Varovný pás š.400, včetně mat.</t>
  </si>
  <si>
    <t>59217490R</t>
  </si>
  <si>
    <t>obrubník silniční nájezdový; materiál beton; l = 1000,0 mm; š = 150,0 mm; h = 150,0 mm; barva šedá</t>
  </si>
  <si>
    <t>kus</t>
  </si>
  <si>
    <t>03</t>
  </si>
  <si>
    <t>Výměna kanaliz.poklopů za nové, osazení do nové nivelety, úprava zhlaví, včetně dodávky poklopu dle požadavků správce - viz TZ</t>
  </si>
  <si>
    <t>Úprava zhlaví a výměna poklopů bude provedena dle požadavků správce - viz A. průvodní zpráva, 11. h)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</si>
  <si>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</si>
  <si>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</si>
  <si>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</si>
  <si>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</si>
  <si>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</si>
  <si>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979083116R00</t>
  </si>
  <si>
    <t>Vodorovné přemístění suti přes 4000 m do 5000 m</t>
  </si>
  <si>
    <t>800-6</t>
  </si>
  <si>
    <t>včetně naložení na dopravní prostředek a složení,</t>
  </si>
  <si>
    <t>37,29*2,5*0,15</t>
  </si>
  <si>
    <t>979990112R00</t>
  </si>
  <si>
    <t xml:space="preserve">Poplatek za skládku obalovaný asfalt </t>
  </si>
  <si>
    <t>801-3</t>
  </si>
  <si>
    <t>SUM</t>
  </si>
  <si>
    <t>END</t>
  </si>
  <si>
    <t>Napojení nového kabelu VO na stávající stožár VO</t>
  </si>
  <si>
    <t>D+M kabelu VO, včetně zemních prací (výkop,zásyp), zemnícího pásku, obsypu, výstražné fólie, úsek A</t>
  </si>
  <si>
    <t xml:space="preserve">m     </t>
  </si>
  <si>
    <t>D+M kompletního sloupu VO výšky 5 m včetně zemních prací, základů, napojení a svítidla, úsek A, dle požadavků správce VO, viz TZ VO</t>
  </si>
  <si>
    <t xml:space="preserve">ks    </t>
  </si>
  <si>
    <t>04</t>
  </si>
  <si>
    <t>D+M HDPE chráničky pro optickou síť 1x40/33, 5*12/8, vč. zemních prací, obsypu, výstražné fólie..., úsek A</t>
  </si>
  <si>
    <t>05</t>
  </si>
  <si>
    <t>Ocel chránička pro vedení HDPE + VO na stávajícím mostku, D+M</t>
  </si>
  <si>
    <t>4,5*2</t>
  </si>
  <si>
    <t>06</t>
  </si>
  <si>
    <t>D+M Zemní kabelová komora OKOS 1000x780x420</t>
  </si>
  <si>
    <t>005121010R</t>
  </si>
  <si>
    <t>Vybudování zařízení staveniště</t>
  </si>
  <si>
    <t>Soubor</t>
  </si>
  <si>
    <t>VRN</t>
  </si>
  <si>
    <t>POL99_8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</si>
  <si>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</si>
  <si>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</si>
  <si>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</si>
  <si>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</si>
  <si>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</si>
  <si>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</si>
  <si>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</si>
  <si>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</si>
  <si>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Koordinační činnost dodavatele v rámci stavby, včetně koordinační činnosti se subdodavateli, zejména koordinace souběžně prováděné stavby - CETIN, připoložení sděl.kabelu</t>
  </si>
  <si>
    <t>soub.</t>
  </si>
  <si>
    <t>Inženýrská činnost pro uvedení celého díla do užívání, zajištění dokladů pro uvedení díla do provozu</t>
  </si>
  <si>
    <t>Předání a převzetí staveniště, stavby, účast na kontrolních dnech, na kolaudačních řízeních</t>
  </si>
  <si>
    <t>005241010R</t>
  </si>
  <si>
    <t xml:space="preserve">Dokumentace skutečného provedení 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</si>
  <si>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</si>
  <si>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</si>
  <si>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Geodetické vytyčení stavby, geometrický plán a ostatní geodetické práce</t>
  </si>
  <si>
    <t>Zahrnuje vyhotovení geometrického plánu, vytyčení stavby včetně vytyčení podzemních sítí jednotlivými správci včetně zabezpečení těchto podzemních sítí (např. bet. panely zabezpečení GasNet).</t>
  </si>
  <si>
    <t>Náklady spojené s podmínkami publicity projektu, Zajištění publicity po dobu realizace, plakát A3 - Dle SOD</t>
  </si>
  <si>
    <t>Zajistění bezpečného a nepřerušovaného provozu v prostoru dotčeném stavbou, průchod pěších i průjezd vozidel,</t>
  </si>
  <si>
    <t>07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</si>
  <si>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</si>
  <si>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</si>
  <si>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</si>
  <si>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08</t>
  </si>
  <si>
    <t>Statické zatěžovací zkoušky, ZP 1x, podkladní vrstva 1x</t>
  </si>
  <si>
    <t>-počet zkoušek dle návrhu projektanta</t>
  </si>
  <si>
    <t>09</t>
  </si>
  <si>
    <t>Geologické sondy</t>
  </si>
  <si>
    <t>-za účelem stanovení druhu a dávkování pojiva pro úpravu zemin v podloží, vč. zkoušek laboratorních</t>
  </si>
  <si>
    <t>10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</si>
  <si>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</si>
  <si>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</si>
  <si>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</si>
  <si>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11</t>
  </si>
  <si>
    <t>Zpracování havarijního a povodňového plánu, viz vyjádření POVODÍ MORAVY, vč.předání, schválení na dispečink povodí a objednateli</t>
  </si>
  <si>
    <t>12</t>
  </si>
  <si>
    <t>Fotodokumentace postupu prací v průběhu stavby (min. 2x týdně), fotodokumentace před zahájením prací, Dle SOD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</si>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</sst>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SUMIF(F54:F62,A16,I54:I62)+SUMIF(F54:F62,"PSU",I54:I62)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SUMIF(F54:F62,A17,I54:I62)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SUMIF(F54:F62,A18,I54:I62)</f>
        <v>0</v>
      </c>
      <c r="J18" s="189"/>
    </row>
    <row r="19" spans="1:10" ht="23.25" customHeight="1">
      <c r="A19" s="138" t="s">
        <v>74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SUMIF(F54:F62,A19,I54:I62)</f>
        <v>0</v>
      </c>
      <c r="J19" s="189"/>
    </row>
    <row r="20" spans="1:10" ht="23.25" customHeight="1">
      <c r="A20" s="138" t="s">
        <v>75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SUMIF(F54:F62,A20,I54:I62)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4"/>
      <c r="D39" s="184"/>
      <c r="E39" s="184"/>
      <c r="F39" s="99">
        <f ca="1">'101 1 Pol'!AE72+'401 1 Pol'!AE17+'999 1 Pol'!AE52</f>
        <v>0</v>
      </c>
      <c r="G39" s="100">
        <f ca="1">'101 1 Pol'!AF72+'401 1 Pol'!AF17+'999 1 Pol'!AF52</f>
        <v>0</v>
      </c>
      <c r="H39" s="101">
        <f t="shared" ref="H39:H46" ca="1" si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3" t="s">
        <v>47</v>
      </c>
      <c r="D40" s="183"/>
      <c r="E40" s="183"/>
      <c r="F40" s="104"/>
      <c r="G40" s="105"/>
      <c r="H40" s="105">
        <f t="shared" ca="1" si="1"/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3" t="s">
        <v>49</v>
      </c>
      <c r="D41" s="183"/>
      <c r="E41" s="183"/>
      <c r="F41" s="104">
        <f ca="1">'101 1 Pol'!AE72</f>
        <v>0</v>
      </c>
      <c r="G41" s="105">
        <f ca="1">'101 1 Pol'!AF72</f>
        <v>0</v>
      </c>
      <c r="H41" s="105">
        <f t="shared" ca="1" si="1"/>
        <v>0</v>
      </c>
      <c r="I41" s="105">
        <f t="shared" ref="I41:I46" si="2">F41+G41+H41</f>
        <v>0</v>
      </c>
      <c r="J41" s="106" t="str">
        <f t="shared" ref="J41:J46" ca="1" si="3">IF(CenaCelkemVypocet=0,"",I41/CenaCelkemVypocet*100)</f>
        <v/>
      </c>
    </row>
    <row r="42" spans="1:10" ht="25.5" customHeight="1">
      <c r="A42" s="88">
        <v>3</v>
      </c>
      <c r="B42" s="107" t="s">
        <v>50</v>
      </c>
      <c r="C42" s="184" t="s">
        <v>51</v>
      </c>
      <c r="D42" s="184"/>
      <c r="E42" s="184"/>
      <c r="F42" s="108">
        <f ca="1">'101 1 Pol'!AE72</f>
        <v>0</v>
      </c>
      <c r="G42" s="101">
        <f ca="1">'101 1 Pol'!AF72</f>
        <v>0</v>
      </c>
      <c r="H42" s="101">
        <f t="shared" ca="1" si="1"/>
        <v>0</v>
      </c>
      <c r="I42" s="101">
        <f t="shared" si="2"/>
        <v>0</v>
      </c>
      <c r="J42" s="102" t="str">
        <f t="shared" ca="1" si="3"/>
        <v/>
      </c>
    </row>
    <row r="43" spans="1:10" ht="25.5" customHeight="1">
      <c r="A43" s="88">
        <v>2</v>
      </c>
      <c r="B43" s="103" t="s">
        <v>52</v>
      </c>
      <c r="C43" s="183" t="s">
        <v>53</v>
      </c>
      <c r="D43" s="183"/>
      <c r="E43" s="183"/>
      <c r="F43" s="104">
        <f ca="1">'401 1 Pol'!AE17</f>
        <v>0</v>
      </c>
      <c r="G43" s="105">
        <f ca="1">'401 1 Pol'!AF17</f>
        <v>0</v>
      </c>
      <c r="H43" s="105">
        <f t="shared" ca="1" si="1"/>
        <v>0</v>
      </c>
      <c r="I43" s="105">
        <f t="shared" si="2"/>
        <v>0</v>
      </c>
      <c r="J43" s="106" t="str">
        <f t="shared" ca="1" si="3"/>
        <v/>
      </c>
    </row>
    <row r="44" spans="1:10" ht="25.5" customHeight="1">
      <c r="A44" s="88">
        <v>3</v>
      </c>
      <c r="B44" s="107" t="s">
        <v>50</v>
      </c>
      <c r="C44" s="184" t="s">
        <v>51</v>
      </c>
      <c r="D44" s="184"/>
      <c r="E44" s="184"/>
      <c r="F44" s="108">
        <f ca="1">'401 1 Pol'!AE17</f>
        <v>0</v>
      </c>
      <c r="G44" s="101">
        <f ca="1">'401 1 Pol'!AF17</f>
        <v>0</v>
      </c>
      <c r="H44" s="101">
        <f t="shared" ca="1" si="1"/>
        <v>0</v>
      </c>
      <c r="I44" s="101">
        <f t="shared" si="2"/>
        <v>0</v>
      </c>
      <c r="J44" s="102" t="str">
        <f t="shared" ca="1" si="3"/>
        <v/>
      </c>
    </row>
    <row r="45" spans="1:10" ht="25.5" customHeight="1">
      <c r="A45" s="88">
        <v>2</v>
      </c>
      <c r="B45" s="103" t="s">
        <v>54</v>
      </c>
      <c r="C45" s="183" t="s">
        <v>55</v>
      </c>
      <c r="D45" s="183"/>
      <c r="E45" s="183"/>
      <c r="F45" s="104">
        <f ca="1">'999 1 Pol'!AE52</f>
        <v>0</v>
      </c>
      <c r="G45" s="105">
        <f ca="1">'999 1 Pol'!AF52</f>
        <v>0</v>
      </c>
      <c r="H45" s="105">
        <f t="shared" ca="1" si="1"/>
        <v>0</v>
      </c>
      <c r="I45" s="105">
        <f t="shared" si="2"/>
        <v>0</v>
      </c>
      <c r="J45" s="106" t="str">
        <f t="shared" ca="1" si="3"/>
        <v/>
      </c>
    </row>
    <row r="46" spans="1:10" ht="25.5" customHeight="1">
      <c r="A46" s="88">
        <v>3</v>
      </c>
      <c r="B46" s="107" t="s">
        <v>50</v>
      </c>
      <c r="C46" s="184" t="s">
        <v>51</v>
      </c>
      <c r="D46" s="184"/>
      <c r="E46" s="184"/>
      <c r="F46" s="108">
        <f ca="1">'999 1 Pol'!AE52</f>
        <v>0</v>
      </c>
      <c r="G46" s="101">
        <f ca="1">'999 1 Pol'!AF52</f>
        <v>0</v>
      </c>
      <c r="H46" s="101">
        <f t="shared" ca="1" si="1"/>
        <v>0</v>
      </c>
      <c r="I46" s="101">
        <f t="shared" si="2"/>
        <v>0</v>
      </c>
      <c r="J46" s="102" t="str">
        <f t="shared" ca="1" si="3"/>
        <v/>
      </c>
    </row>
    <row r="47" spans="1:10" ht="25.5" customHeight="1">
      <c r="A47" s="88"/>
      <c r="B47" s="180" t="s">
        <v>56</v>
      </c>
      <c r="C47" s="181"/>
      <c r="D47" s="181"/>
      <c r="E47" s="182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45">
      <c r="B51" s="120" t="s">
        <v>58</v>
      </c>
    </row>
    <row r="53" spans="1:10" ht="25.5" customHeight="1">
      <c r="A53" s="122"/>
      <c r="B53" s="125" t="s">
        <v>17</v>
      </c>
      <c r="C53" s="125" t="s">
        <v>5</v>
      </c>
      <c r="D53" s="126"/>
      <c r="E53" s="126"/>
      <c r="F53" s="127" t="s">
        <v>59</v>
      </c>
      <c r="G53" s="127"/>
      <c r="H53" s="127"/>
      <c r="I53" s="127" t="s">
        <v>29</v>
      </c>
      <c r="J53" s="127" t="s">
        <v>0</v>
      </c>
    </row>
    <row r="54" spans="1:10" ht="36.75" customHeight="1">
      <c r="A54" s="123"/>
      <c r="B54" s="128" t="s">
        <v>50</v>
      </c>
      <c r="C54" s="178" t="s">
        <v>60</v>
      </c>
      <c r="D54" s="179"/>
      <c r="E54" s="179"/>
      <c r="F54" s="134" t="s">
        <v>24</v>
      </c>
      <c r="G54" s="135"/>
      <c r="H54" s="135"/>
      <c r="I54" s="135">
        <f ca="1">'101 1 Pol'!G8</f>
        <v>0</v>
      </c>
      <c r="J54" s="132" t="str">
        <f>IF(I63=0,"",I54/I63*100)</f>
        <v/>
      </c>
    </row>
    <row r="55" spans="1:10" ht="36.75" customHeight="1">
      <c r="A55" s="123"/>
      <c r="B55" s="128" t="s">
        <v>61</v>
      </c>
      <c r="C55" s="178" t="s">
        <v>62</v>
      </c>
      <c r="D55" s="179"/>
      <c r="E55" s="179"/>
      <c r="F55" s="134" t="s">
        <v>24</v>
      </c>
      <c r="G55" s="135"/>
      <c r="H55" s="135"/>
      <c r="I55" s="135">
        <f ca="1">'101 1 Pol'!G30</f>
        <v>0</v>
      </c>
      <c r="J55" s="132" t="str">
        <f>IF(I63=0,"",I55/I63*100)</f>
        <v/>
      </c>
    </row>
    <row r="56" spans="1:10" ht="36.75" customHeight="1">
      <c r="A56" s="123"/>
      <c r="B56" s="128" t="s">
        <v>63</v>
      </c>
      <c r="C56" s="178" t="s">
        <v>64</v>
      </c>
      <c r="D56" s="179"/>
      <c r="E56" s="179"/>
      <c r="F56" s="134" t="s">
        <v>24</v>
      </c>
      <c r="G56" s="135"/>
      <c r="H56" s="135"/>
      <c r="I56" s="135">
        <f ca="1">'101 1 Pol'!G50</f>
        <v>0</v>
      </c>
      <c r="J56" s="132" t="str">
        <f>IF(I63=0,"",I56/I63*100)</f>
        <v/>
      </c>
    </row>
    <row r="57" spans="1:10" ht="36.75" customHeight="1">
      <c r="A57" s="123"/>
      <c r="B57" s="128" t="s">
        <v>65</v>
      </c>
      <c r="C57" s="178" t="s">
        <v>66</v>
      </c>
      <c r="D57" s="179"/>
      <c r="E57" s="179"/>
      <c r="F57" s="134" t="s">
        <v>24</v>
      </c>
      <c r="G57" s="135"/>
      <c r="H57" s="135"/>
      <c r="I57" s="135">
        <f ca="1">'101 1 Pol'!G59</f>
        <v>0</v>
      </c>
      <c r="J57" s="132" t="str">
        <f>IF(I63=0,"",I57/I63*100)</f>
        <v/>
      </c>
    </row>
    <row r="58" spans="1:10" ht="36.75" customHeight="1">
      <c r="A58" s="123"/>
      <c r="B58" s="128" t="s">
        <v>67</v>
      </c>
      <c r="C58" s="178" t="s">
        <v>68</v>
      </c>
      <c r="D58" s="179"/>
      <c r="E58" s="179"/>
      <c r="F58" s="134" t="s">
        <v>24</v>
      </c>
      <c r="G58" s="135"/>
      <c r="H58" s="135"/>
      <c r="I58" s="135">
        <f ca="1">'101 1 Pol'!G62</f>
        <v>0</v>
      </c>
      <c r="J58" s="132" t="str">
        <f>IF(I63=0,"",I58/I63*100)</f>
        <v/>
      </c>
    </row>
    <row r="59" spans="1:10" ht="36.75" customHeight="1">
      <c r="A59" s="123"/>
      <c r="B59" s="128" t="s">
        <v>69</v>
      </c>
      <c r="C59" s="178" t="s">
        <v>70</v>
      </c>
      <c r="D59" s="179"/>
      <c r="E59" s="179"/>
      <c r="F59" s="134" t="s">
        <v>26</v>
      </c>
      <c r="G59" s="135"/>
      <c r="H59" s="135"/>
      <c r="I59" s="135">
        <f ca="1">'401 1 Pol'!G8</f>
        <v>0</v>
      </c>
      <c r="J59" s="132" t="str">
        <f>IF(I63=0,"",I59/I63*100)</f>
        <v/>
      </c>
    </row>
    <row r="60" spans="1:10" ht="36.75" customHeight="1">
      <c r="A60" s="123"/>
      <c r="B60" s="128" t="s">
        <v>71</v>
      </c>
      <c r="C60" s="178" t="s">
        <v>72</v>
      </c>
      <c r="D60" s="179"/>
      <c r="E60" s="179"/>
      <c r="F60" s="134" t="s">
        <v>73</v>
      </c>
      <c r="G60" s="135"/>
      <c r="H60" s="135"/>
      <c r="I60" s="135">
        <f ca="1">'101 1 Pol'!G65</f>
        <v>0</v>
      </c>
      <c r="J60" s="132" t="str">
        <f>IF(I63=0,"",I60/I63*100)</f>
        <v/>
      </c>
    </row>
    <row r="61" spans="1:10" ht="36.75" customHeight="1">
      <c r="A61" s="123"/>
      <c r="B61" s="128" t="s">
        <v>74</v>
      </c>
      <c r="C61" s="178" t="s">
        <v>27</v>
      </c>
      <c r="D61" s="179"/>
      <c r="E61" s="179"/>
      <c r="F61" s="134" t="s">
        <v>74</v>
      </c>
      <c r="G61" s="135"/>
      <c r="H61" s="135"/>
      <c r="I61" s="135">
        <f ca="1">'999 1 Pol'!G8</f>
        <v>0</v>
      </c>
      <c r="J61" s="132" t="str">
        <f>IF(I63=0,"",I61/I63*100)</f>
        <v/>
      </c>
    </row>
    <row r="62" spans="1:10" ht="36.75" customHeight="1">
      <c r="A62" s="123"/>
      <c r="B62" s="128" t="s">
        <v>75</v>
      </c>
      <c r="C62" s="178" t="s">
        <v>28</v>
      </c>
      <c r="D62" s="179"/>
      <c r="E62" s="179"/>
      <c r="F62" s="134" t="s">
        <v>75</v>
      </c>
      <c r="G62" s="135"/>
      <c r="H62" s="135"/>
      <c r="I62" s="135">
        <f ca="1">'999 1 Pol'!G25</f>
        <v>0</v>
      </c>
      <c r="J62" s="132" t="str">
        <f>IF(I63=0,"",I62/I63*100)</f>
        <v/>
      </c>
    </row>
    <row r="63" spans="1:10" ht="25.5" customHeight="1">
      <c r="A63" s="124"/>
      <c r="B63" s="129" t="s">
        <v>1</v>
      </c>
      <c r="C63" s="130"/>
      <c r="D63" s="131"/>
      <c r="E63" s="131"/>
      <c r="F63" s="136"/>
      <c r="G63" s="137"/>
      <c r="H63" s="137"/>
      <c r="I63" s="137">
        <f>SUM(I54:I62)</f>
        <v>0</v>
      </c>
      <c r="J63" s="133">
        <f>SUM(J54:J62)</f>
        <v>0</v>
      </c>
    </row>
    <row r="64" spans="1:10">
      <c r="F64" s="86"/>
      <c r="G64" s="86"/>
      <c r="H64" s="86"/>
      <c r="I64" s="86"/>
      <c r="J64" s="87"/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B47:E47"/>
    <mergeCell ref="C54:E54"/>
    <mergeCell ref="C55:E55"/>
    <mergeCell ref="C56:E56"/>
    <mergeCell ref="C43:E43"/>
    <mergeCell ref="C44:E44"/>
    <mergeCell ref="C45:E45"/>
    <mergeCell ref="C46:E46"/>
    <mergeCell ref="C61:E61"/>
    <mergeCell ref="C62:E62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48</v>
      </c>
      <c r="C3" s="238" t="s">
        <v>49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50</v>
      </c>
      <c r="C8" s="172" t="s">
        <v>60</v>
      </c>
      <c r="D8" s="159"/>
      <c r="E8" s="160"/>
      <c r="F8" s="161"/>
      <c r="G8" s="161">
        <f>SUMIF(AG9:AG29,"&lt;&gt;NOR",G9:G29)</f>
        <v>0</v>
      </c>
      <c r="H8" s="161"/>
      <c r="I8" s="161">
        <f>SUM(I9:I29)</f>
        <v>0</v>
      </c>
      <c r="J8" s="161"/>
      <c r="K8" s="161">
        <f>SUM(K9:K29)</f>
        <v>0</v>
      </c>
      <c r="L8" s="161"/>
      <c r="M8" s="161">
        <f>SUM(M9:M29)</f>
        <v>0</v>
      </c>
      <c r="N8" s="161"/>
      <c r="O8" s="161">
        <f>SUM(O9:O29)</f>
        <v>0</v>
      </c>
      <c r="P8" s="161"/>
      <c r="Q8" s="161">
        <f>SUM(Q9:Q29)</f>
        <v>12.31</v>
      </c>
      <c r="R8" s="161"/>
      <c r="S8" s="161"/>
      <c r="T8" s="162"/>
      <c r="U8" s="158"/>
      <c r="V8" s="158">
        <f>SUM(V9:V29)</f>
        <v>149.63999999999999</v>
      </c>
      <c r="W8" s="158"/>
      <c r="X8" s="158"/>
      <c r="AG8" t="s">
        <v>103</v>
      </c>
    </row>
    <row r="9" spans="1:60" outlineLevel="1">
      <c r="A9" s="163">
        <v>1</v>
      </c>
      <c r="B9" s="164" t="s">
        <v>104</v>
      </c>
      <c r="C9" s="173" t="s">
        <v>105</v>
      </c>
      <c r="D9" s="165" t="s">
        <v>106</v>
      </c>
      <c r="E9" s="166">
        <v>37.29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0.33</v>
      </c>
      <c r="Q9" s="168">
        <f>ROUND(E9*P9,2)</f>
        <v>12.31</v>
      </c>
      <c r="R9" s="168" t="s">
        <v>107</v>
      </c>
      <c r="S9" s="168" t="s">
        <v>108</v>
      </c>
      <c r="T9" s="169" t="s">
        <v>109</v>
      </c>
      <c r="U9" s="155">
        <v>0.63</v>
      </c>
      <c r="V9" s="155">
        <f>ROUND(E9*U9,2)</f>
        <v>23.49</v>
      </c>
      <c r="W9" s="155"/>
      <c r="X9" s="155" t="s">
        <v>110</v>
      </c>
      <c r="Y9" s="146"/>
      <c r="Z9" s="146"/>
      <c r="AA9" s="146"/>
      <c r="AB9" s="146"/>
      <c r="AC9" s="146"/>
      <c r="AD9" s="146"/>
      <c r="AE9" s="146"/>
      <c r="AF9" s="146"/>
      <c r="AG9" s="146" t="s">
        <v>111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174" t="s">
        <v>112</v>
      </c>
      <c r="D10" s="156"/>
      <c r="E10" s="157">
        <v>37.29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113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63">
        <v>2</v>
      </c>
      <c r="B11" s="164" t="s">
        <v>114</v>
      </c>
      <c r="C11" s="173" t="s">
        <v>115</v>
      </c>
      <c r="D11" s="165" t="s">
        <v>116</v>
      </c>
      <c r="E11" s="166">
        <v>238.38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117</v>
      </c>
      <c r="S11" s="168" t="s">
        <v>108</v>
      </c>
      <c r="T11" s="169" t="s">
        <v>109</v>
      </c>
      <c r="U11" s="155">
        <v>0.43</v>
      </c>
      <c r="V11" s="155">
        <f>ROUND(E11*U11,2)</f>
        <v>102.5</v>
      </c>
      <c r="W11" s="155"/>
      <c r="X11" s="155" t="s">
        <v>110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111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118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119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s přemístěním výkopku v příčných profilech na vzdálenost do 15 m nebo s naložením na dopravní prostředek.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174" t="s">
        <v>120</v>
      </c>
      <c r="D13" s="156"/>
      <c r="E13" s="157">
        <v>31.5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113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4" t="s">
        <v>121</v>
      </c>
      <c r="D14" s="156"/>
      <c r="E14" s="157">
        <v>32.9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113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74" t="s">
        <v>122</v>
      </c>
      <c r="D15" s="156"/>
      <c r="E15" s="157">
        <v>37.1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113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174" t="s">
        <v>123</v>
      </c>
      <c r="D16" s="156"/>
      <c r="E16" s="157">
        <v>28.7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113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174" t="s">
        <v>124</v>
      </c>
      <c r="D17" s="156"/>
      <c r="E17" s="157">
        <v>28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113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174" t="s">
        <v>125</v>
      </c>
      <c r="D18" s="156"/>
      <c r="E18" s="157">
        <v>20.3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113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174" t="s">
        <v>126</v>
      </c>
      <c r="D19" s="156"/>
      <c r="E19" s="157">
        <v>19.600000000000001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113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74" t="s">
        <v>127</v>
      </c>
      <c r="D20" s="156"/>
      <c r="E20" s="157">
        <v>15.68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113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4" t="s">
        <v>128</v>
      </c>
      <c r="D21" s="156"/>
      <c r="E21" s="157">
        <v>24.6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113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3</v>
      </c>
      <c r="B22" s="164" t="s">
        <v>129</v>
      </c>
      <c r="C22" s="173" t="s">
        <v>130</v>
      </c>
      <c r="D22" s="165" t="s">
        <v>106</v>
      </c>
      <c r="E22" s="166">
        <v>574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 t="s">
        <v>117</v>
      </c>
      <c r="S22" s="168" t="s">
        <v>108</v>
      </c>
      <c r="T22" s="169" t="s">
        <v>109</v>
      </c>
      <c r="U22" s="155">
        <v>0.02</v>
      </c>
      <c r="V22" s="155">
        <f>ROUND(E22*U22,2)</f>
        <v>11.48</v>
      </c>
      <c r="W22" s="155"/>
      <c r="X22" s="155" t="s">
        <v>110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111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233" t="s">
        <v>131</v>
      </c>
      <c r="D23" s="234"/>
      <c r="E23" s="234"/>
      <c r="F23" s="234"/>
      <c r="G23" s="23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119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4" t="s">
        <v>132</v>
      </c>
      <c r="D24" s="156"/>
      <c r="E24" s="157">
        <v>574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113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4</v>
      </c>
      <c r="B25" s="164" t="s">
        <v>133</v>
      </c>
      <c r="C25" s="173" t="s">
        <v>134</v>
      </c>
      <c r="D25" s="165" t="s">
        <v>135</v>
      </c>
      <c r="E25" s="166">
        <v>477.6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 t="s">
        <v>117</v>
      </c>
      <c r="S25" s="168" t="s">
        <v>108</v>
      </c>
      <c r="T25" s="169" t="s">
        <v>109</v>
      </c>
      <c r="U25" s="155">
        <v>0</v>
      </c>
      <c r="V25" s="155">
        <f>ROUND(E25*U25,2)</f>
        <v>0</v>
      </c>
      <c r="W25" s="155"/>
      <c r="X25" s="155" t="s">
        <v>110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111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174" t="s">
        <v>136</v>
      </c>
      <c r="D26" s="156"/>
      <c r="E26" s="157">
        <v>477.6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113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63">
        <v>5</v>
      </c>
      <c r="B27" s="164" t="s">
        <v>137</v>
      </c>
      <c r="C27" s="173" t="s">
        <v>138</v>
      </c>
      <c r="D27" s="165" t="s">
        <v>116</v>
      </c>
      <c r="E27" s="166">
        <v>238.8</v>
      </c>
      <c r="F27" s="167"/>
      <c r="G27" s="168">
        <f>ROUND(E27*F27,2)</f>
        <v>0</v>
      </c>
      <c r="H27" s="167"/>
      <c r="I27" s="168">
        <f>ROUND(E27*H27,2)</f>
        <v>0</v>
      </c>
      <c r="J27" s="167"/>
      <c r="K27" s="168">
        <f>ROUND(E27*J27,2)</f>
        <v>0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/>
      <c r="S27" s="168" t="s">
        <v>139</v>
      </c>
      <c r="T27" s="169" t="s">
        <v>140</v>
      </c>
      <c r="U27" s="155">
        <v>0.01</v>
      </c>
      <c r="V27" s="155">
        <f>ROUND(E27*U27,2)</f>
        <v>2.39</v>
      </c>
      <c r="W27" s="155"/>
      <c r="X27" s="155" t="s">
        <v>110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141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0.6" outlineLevel="1">
      <c r="A28" s="163">
        <v>6</v>
      </c>
      <c r="B28" s="164" t="s">
        <v>142</v>
      </c>
      <c r="C28" s="173" t="s">
        <v>143</v>
      </c>
      <c r="D28" s="165" t="s">
        <v>106</v>
      </c>
      <c r="E28" s="166">
        <v>37.5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3.0000000000000001E-5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139</v>
      </c>
      <c r="T28" s="169" t="s">
        <v>109</v>
      </c>
      <c r="U28" s="155">
        <v>0.26079999999999998</v>
      </c>
      <c r="V28" s="155">
        <f>ROUND(E28*U28,2)</f>
        <v>9.7799999999999994</v>
      </c>
      <c r="W28" s="155"/>
      <c r="X28" s="155" t="s">
        <v>144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145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35" t="s">
        <v>146</v>
      </c>
      <c r="D29" s="236"/>
      <c r="E29" s="236"/>
      <c r="F29" s="236"/>
      <c r="G29" s="236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>
      <c r="A30" s="149" t="s">
        <v>102</v>
      </c>
      <c r="B30" s="150" t="s">
        <v>61</v>
      </c>
      <c r="C30" s="172" t="s">
        <v>62</v>
      </c>
      <c r="D30" s="159"/>
      <c r="E30" s="160"/>
      <c r="F30" s="161"/>
      <c r="G30" s="161">
        <f>SUMIF(AG31:AG49,"&lt;&gt;NOR",G31:G49)</f>
        <v>0</v>
      </c>
      <c r="H30" s="161"/>
      <c r="I30" s="161">
        <f>SUM(I31:I49)</f>
        <v>0</v>
      </c>
      <c r="J30" s="161"/>
      <c r="K30" s="161">
        <f>SUM(K31:K49)</f>
        <v>0</v>
      </c>
      <c r="L30" s="161"/>
      <c r="M30" s="161">
        <f>SUM(M31:M49)</f>
        <v>0</v>
      </c>
      <c r="N30" s="161"/>
      <c r="O30" s="161">
        <f>SUM(O31:O49)</f>
        <v>706.11999999999989</v>
      </c>
      <c r="P30" s="161"/>
      <c r="Q30" s="161">
        <f>SUM(Q31:Q49)</f>
        <v>0</v>
      </c>
      <c r="R30" s="161"/>
      <c r="S30" s="161"/>
      <c r="T30" s="162"/>
      <c r="U30" s="158"/>
      <c r="V30" s="158">
        <f>SUM(V31:V49)</f>
        <v>140.38999999999999</v>
      </c>
      <c r="W30" s="158"/>
      <c r="X30" s="158"/>
      <c r="AG30" t="s">
        <v>103</v>
      </c>
    </row>
    <row r="31" spans="1:60" outlineLevel="1">
      <c r="A31" s="163">
        <v>7</v>
      </c>
      <c r="B31" s="164" t="s">
        <v>148</v>
      </c>
      <c r="C31" s="173" t="s">
        <v>149</v>
      </c>
      <c r="D31" s="165" t="s">
        <v>106</v>
      </c>
      <c r="E31" s="166">
        <v>492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 t="s">
        <v>107</v>
      </c>
      <c r="S31" s="168" t="s">
        <v>108</v>
      </c>
      <c r="T31" s="169" t="s">
        <v>109</v>
      </c>
      <c r="U31" s="155">
        <v>0.03</v>
      </c>
      <c r="V31" s="155">
        <f>ROUND(E31*U31,2)</f>
        <v>14.76</v>
      </c>
      <c r="W31" s="155"/>
      <c r="X31" s="155" t="s">
        <v>110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111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1" outlineLevel="1">
      <c r="A32" s="153"/>
      <c r="B32" s="154"/>
      <c r="C32" s="233" t="s">
        <v>150</v>
      </c>
      <c r="D32" s="234"/>
      <c r="E32" s="234"/>
      <c r="F32" s="234"/>
      <c r="G32" s="23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119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0" t="str">
        <f>C32</f>
        <v>Rozrušení pláně dozerem. Pokládka pojiva. Zafrézování pojiva do podkladu. Úprava pláně do požadované nivelety. Zhutnění pláně. Bez dodávky pojiva.</v>
      </c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74" t="s">
        <v>151</v>
      </c>
      <c r="D33" s="156"/>
      <c r="E33" s="157">
        <v>492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113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0.6" outlineLevel="1">
      <c r="A34" s="163">
        <v>8</v>
      </c>
      <c r="B34" s="164" t="s">
        <v>152</v>
      </c>
      <c r="C34" s="173" t="s">
        <v>153</v>
      </c>
      <c r="D34" s="165" t="s">
        <v>106</v>
      </c>
      <c r="E34" s="166">
        <v>574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0.441</v>
      </c>
      <c r="O34" s="168">
        <f>ROUND(E34*N34,2)</f>
        <v>253.13</v>
      </c>
      <c r="P34" s="168">
        <v>0</v>
      </c>
      <c r="Q34" s="168">
        <f>ROUND(E34*P34,2)</f>
        <v>0</v>
      </c>
      <c r="R34" s="168" t="s">
        <v>107</v>
      </c>
      <c r="S34" s="168" t="s">
        <v>108</v>
      </c>
      <c r="T34" s="169" t="s">
        <v>154</v>
      </c>
      <c r="U34" s="155">
        <v>2.9000000000000001E-2</v>
      </c>
      <c r="V34" s="155">
        <f>ROUND(E34*U34,2)</f>
        <v>16.649999999999999</v>
      </c>
      <c r="W34" s="155"/>
      <c r="X34" s="155" t="s">
        <v>110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141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0.6" outlineLevel="1">
      <c r="A35" s="163">
        <v>9</v>
      </c>
      <c r="B35" s="164" t="s">
        <v>155</v>
      </c>
      <c r="C35" s="173" t="s">
        <v>156</v>
      </c>
      <c r="D35" s="165" t="s">
        <v>106</v>
      </c>
      <c r="E35" s="166">
        <v>574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0.55125000000000002</v>
      </c>
      <c r="O35" s="168">
        <f>ROUND(E35*N35,2)</f>
        <v>316.42</v>
      </c>
      <c r="P35" s="168">
        <v>0</v>
      </c>
      <c r="Q35" s="168">
        <f>ROUND(E35*P35,2)</f>
        <v>0</v>
      </c>
      <c r="R35" s="168" t="s">
        <v>107</v>
      </c>
      <c r="S35" s="168" t="s">
        <v>108</v>
      </c>
      <c r="T35" s="169" t="s">
        <v>154</v>
      </c>
      <c r="U35" s="155">
        <v>2.7E-2</v>
      </c>
      <c r="V35" s="155">
        <f>ROUND(E35*U35,2)</f>
        <v>15.5</v>
      </c>
      <c r="W35" s="155"/>
      <c r="X35" s="155" t="s">
        <v>110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111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10</v>
      </c>
      <c r="B36" s="164" t="s">
        <v>157</v>
      </c>
      <c r="C36" s="173" t="s">
        <v>158</v>
      </c>
      <c r="D36" s="165" t="s">
        <v>116</v>
      </c>
      <c r="E36" s="166">
        <v>24.6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 t="s">
        <v>107</v>
      </c>
      <c r="S36" s="168" t="s">
        <v>108</v>
      </c>
      <c r="T36" s="169" t="s">
        <v>109</v>
      </c>
      <c r="U36" s="155">
        <v>0.96</v>
      </c>
      <c r="V36" s="155">
        <f>ROUND(E36*U36,2)</f>
        <v>23.62</v>
      </c>
      <c r="W36" s="155"/>
      <c r="X36" s="155" t="s">
        <v>110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111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4" t="s">
        <v>159</v>
      </c>
      <c r="D37" s="156"/>
      <c r="E37" s="157">
        <v>24.6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113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11</v>
      </c>
      <c r="B38" s="164" t="s">
        <v>160</v>
      </c>
      <c r="C38" s="173" t="s">
        <v>161</v>
      </c>
      <c r="D38" s="165" t="s">
        <v>106</v>
      </c>
      <c r="E38" s="166">
        <v>492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5.6100000000000004E-3</v>
      </c>
      <c r="O38" s="168">
        <f>ROUND(E38*N38,2)</f>
        <v>2.76</v>
      </c>
      <c r="P38" s="168">
        <v>0</v>
      </c>
      <c r="Q38" s="168">
        <f>ROUND(E38*P38,2)</f>
        <v>0</v>
      </c>
      <c r="R38" s="168" t="s">
        <v>107</v>
      </c>
      <c r="S38" s="168" t="s">
        <v>108</v>
      </c>
      <c r="T38" s="169" t="s">
        <v>109</v>
      </c>
      <c r="U38" s="155">
        <v>4.0000000000000001E-3</v>
      </c>
      <c r="V38" s="155">
        <f>ROUND(E38*U38,2)</f>
        <v>1.97</v>
      </c>
      <c r="W38" s="155"/>
      <c r="X38" s="155" t="s">
        <v>110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111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233" t="s">
        <v>162</v>
      </c>
      <c r="D39" s="234"/>
      <c r="E39" s="234"/>
      <c r="F39" s="234"/>
      <c r="G39" s="234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119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174" t="s">
        <v>163</v>
      </c>
      <c r="D40" s="156"/>
      <c r="E40" s="157">
        <v>492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113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12</v>
      </c>
      <c r="B41" s="164" t="s">
        <v>164</v>
      </c>
      <c r="C41" s="173" t="s">
        <v>165</v>
      </c>
      <c r="D41" s="165" t="s">
        <v>106</v>
      </c>
      <c r="E41" s="166">
        <v>492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5.0000000000000001E-4</v>
      </c>
      <c r="O41" s="168">
        <f>ROUND(E41*N41,2)</f>
        <v>0.25</v>
      </c>
      <c r="P41" s="168">
        <v>0</v>
      </c>
      <c r="Q41" s="168">
        <f>ROUND(E41*P41,2)</f>
        <v>0</v>
      </c>
      <c r="R41" s="168" t="s">
        <v>107</v>
      </c>
      <c r="S41" s="168" t="s">
        <v>108</v>
      </c>
      <c r="T41" s="169" t="s">
        <v>109</v>
      </c>
      <c r="U41" s="155">
        <v>2E-3</v>
      </c>
      <c r="V41" s="155">
        <f>ROUND(E41*U41,2)</f>
        <v>0.98</v>
      </c>
      <c r="W41" s="155"/>
      <c r="X41" s="155" t="s">
        <v>110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111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174" t="s">
        <v>151</v>
      </c>
      <c r="D42" s="156"/>
      <c r="E42" s="157">
        <v>492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113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0.6" outlineLevel="1">
      <c r="A43" s="163">
        <v>13</v>
      </c>
      <c r="B43" s="164" t="s">
        <v>166</v>
      </c>
      <c r="C43" s="173" t="s">
        <v>167</v>
      </c>
      <c r="D43" s="165" t="s">
        <v>106</v>
      </c>
      <c r="E43" s="166">
        <v>492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0.10373</v>
      </c>
      <c r="O43" s="168">
        <f>ROUND(E43*N43,2)</f>
        <v>51.04</v>
      </c>
      <c r="P43" s="168">
        <v>0</v>
      </c>
      <c r="Q43" s="168">
        <f>ROUND(E43*P43,2)</f>
        <v>0</v>
      </c>
      <c r="R43" s="168" t="s">
        <v>107</v>
      </c>
      <c r="S43" s="168" t="s">
        <v>108</v>
      </c>
      <c r="T43" s="169" t="s">
        <v>154</v>
      </c>
      <c r="U43" s="155">
        <v>6.4000000000000001E-2</v>
      </c>
      <c r="V43" s="155">
        <f>ROUND(E43*U43,2)</f>
        <v>31.49</v>
      </c>
      <c r="W43" s="155"/>
      <c r="X43" s="155" t="s">
        <v>110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111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74" t="s">
        <v>163</v>
      </c>
      <c r="D44" s="156"/>
      <c r="E44" s="157">
        <v>492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113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0.6" outlineLevel="1">
      <c r="A45" s="163">
        <v>14</v>
      </c>
      <c r="B45" s="164" t="s">
        <v>168</v>
      </c>
      <c r="C45" s="173" t="s">
        <v>169</v>
      </c>
      <c r="D45" s="165" t="s">
        <v>106</v>
      </c>
      <c r="E45" s="166">
        <v>492</v>
      </c>
      <c r="F45" s="167"/>
      <c r="G45" s="168">
        <f>ROUND(E45*F45,2)</f>
        <v>0</v>
      </c>
      <c r="H45" s="167"/>
      <c r="I45" s="168">
        <f>ROUND(E45*H45,2)</f>
        <v>0</v>
      </c>
      <c r="J45" s="167"/>
      <c r="K45" s="168">
        <f>ROUND(E45*J45,2)</f>
        <v>0</v>
      </c>
      <c r="L45" s="168">
        <v>21</v>
      </c>
      <c r="M45" s="168">
        <f>G45*(1+L45/100)</f>
        <v>0</v>
      </c>
      <c r="N45" s="168">
        <v>0.12966</v>
      </c>
      <c r="O45" s="168">
        <f>ROUND(E45*N45,2)</f>
        <v>63.79</v>
      </c>
      <c r="P45" s="168">
        <v>0</v>
      </c>
      <c r="Q45" s="168">
        <f>ROUND(E45*P45,2)</f>
        <v>0</v>
      </c>
      <c r="R45" s="168" t="s">
        <v>107</v>
      </c>
      <c r="S45" s="168" t="s">
        <v>108</v>
      </c>
      <c r="T45" s="169" t="s">
        <v>154</v>
      </c>
      <c r="U45" s="155">
        <v>7.1999999999999995E-2</v>
      </c>
      <c r="V45" s="155">
        <f>ROUND(E45*U45,2)</f>
        <v>35.42</v>
      </c>
      <c r="W45" s="155"/>
      <c r="X45" s="155" t="s">
        <v>110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111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4" t="s">
        <v>163</v>
      </c>
      <c r="D46" s="156"/>
      <c r="E46" s="157">
        <v>492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113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0.6" outlineLevel="1">
      <c r="A47" s="163">
        <v>15</v>
      </c>
      <c r="B47" s="164" t="s">
        <v>170</v>
      </c>
      <c r="C47" s="173" t="s">
        <v>171</v>
      </c>
      <c r="D47" s="165" t="s">
        <v>172</v>
      </c>
      <c r="E47" s="166">
        <v>1</v>
      </c>
      <c r="F47" s="167"/>
      <c r="G47" s="168">
        <f>ROUND(E47*F47,2)</f>
        <v>0</v>
      </c>
      <c r="H47" s="167"/>
      <c r="I47" s="168">
        <f>ROUND(E47*H47,2)</f>
        <v>0</v>
      </c>
      <c r="J47" s="167"/>
      <c r="K47" s="168">
        <f>ROUND(E47*J47,2)</f>
        <v>0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 t="s">
        <v>139</v>
      </c>
      <c r="T47" s="169" t="s">
        <v>140</v>
      </c>
      <c r="U47" s="155">
        <v>0</v>
      </c>
      <c r="V47" s="155">
        <f>ROUND(E47*U47,2)</f>
        <v>0</v>
      </c>
      <c r="W47" s="155"/>
      <c r="X47" s="155" t="s">
        <v>110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111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16</v>
      </c>
      <c r="B48" s="164" t="s">
        <v>173</v>
      </c>
      <c r="C48" s="173" t="s">
        <v>174</v>
      </c>
      <c r="D48" s="165" t="s">
        <v>135</v>
      </c>
      <c r="E48" s="166">
        <v>18.725519999999999</v>
      </c>
      <c r="F48" s="167"/>
      <c r="G48" s="168">
        <f>ROUND(E48*F48,2)</f>
        <v>0</v>
      </c>
      <c r="H48" s="167"/>
      <c r="I48" s="168">
        <f>ROUND(E48*H48,2)</f>
        <v>0</v>
      </c>
      <c r="J48" s="167"/>
      <c r="K48" s="168">
        <f>ROUND(E48*J48,2)</f>
        <v>0</v>
      </c>
      <c r="L48" s="168">
        <v>21</v>
      </c>
      <c r="M48" s="168">
        <f>G48*(1+L48/100)</f>
        <v>0</v>
      </c>
      <c r="N48" s="168">
        <v>1</v>
      </c>
      <c r="O48" s="168">
        <f>ROUND(E48*N48,2)</f>
        <v>18.73</v>
      </c>
      <c r="P48" s="168">
        <v>0</v>
      </c>
      <c r="Q48" s="168">
        <f>ROUND(E48*P48,2)</f>
        <v>0</v>
      </c>
      <c r="R48" s="168" t="s">
        <v>175</v>
      </c>
      <c r="S48" s="168" t="s">
        <v>108</v>
      </c>
      <c r="T48" s="169" t="s">
        <v>109</v>
      </c>
      <c r="U48" s="155">
        <v>0</v>
      </c>
      <c r="V48" s="155">
        <f>ROUND(E48*U48,2)</f>
        <v>0</v>
      </c>
      <c r="W48" s="155"/>
      <c r="X48" s="155" t="s">
        <v>176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177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174" t="s">
        <v>178</v>
      </c>
      <c r="D49" s="156"/>
      <c r="E49" s="157">
        <v>18.725519999999999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113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>
      <c r="A50" s="149" t="s">
        <v>102</v>
      </c>
      <c r="B50" s="150" t="s">
        <v>63</v>
      </c>
      <c r="C50" s="172" t="s">
        <v>64</v>
      </c>
      <c r="D50" s="159"/>
      <c r="E50" s="160"/>
      <c r="F50" s="161"/>
      <c r="G50" s="161">
        <f>SUMIF(AG51:AG58,"&lt;&gt;NOR",G51:G58)</f>
        <v>0</v>
      </c>
      <c r="H50" s="161"/>
      <c r="I50" s="161">
        <f>SUM(I51:I58)</f>
        <v>0</v>
      </c>
      <c r="J50" s="161"/>
      <c r="K50" s="161">
        <f>SUM(K51:K58)</f>
        <v>0</v>
      </c>
      <c r="L50" s="161"/>
      <c r="M50" s="161">
        <f>SUM(M51:M58)</f>
        <v>0</v>
      </c>
      <c r="N50" s="161"/>
      <c r="O50" s="161">
        <f>SUM(O51:O58)</f>
        <v>6.48</v>
      </c>
      <c r="P50" s="161"/>
      <c r="Q50" s="161">
        <f>SUM(Q51:Q58)</f>
        <v>0</v>
      </c>
      <c r="R50" s="161"/>
      <c r="S50" s="161"/>
      <c r="T50" s="162"/>
      <c r="U50" s="158"/>
      <c r="V50" s="158">
        <f>SUM(V51:V58)</f>
        <v>8.43</v>
      </c>
      <c r="W50" s="158"/>
      <c r="X50" s="158"/>
      <c r="AG50" t="s">
        <v>103</v>
      </c>
    </row>
    <row r="51" spans="1:60" ht="20.6" outlineLevel="1">
      <c r="A51" s="163">
        <v>17</v>
      </c>
      <c r="B51" s="164" t="s">
        <v>179</v>
      </c>
      <c r="C51" s="173" t="s">
        <v>180</v>
      </c>
      <c r="D51" s="165" t="s">
        <v>181</v>
      </c>
      <c r="E51" s="166">
        <v>27</v>
      </c>
      <c r="F51" s="167"/>
      <c r="G51" s="168">
        <f>ROUND(E51*F51,2)</f>
        <v>0</v>
      </c>
      <c r="H51" s="167"/>
      <c r="I51" s="168">
        <f>ROUND(E51*H51,2)</f>
        <v>0</v>
      </c>
      <c r="J51" s="167"/>
      <c r="K51" s="168">
        <f>ROUND(E51*J51,2)</f>
        <v>0</v>
      </c>
      <c r="L51" s="168">
        <v>21</v>
      </c>
      <c r="M51" s="168">
        <f>G51*(1+L51/100)</f>
        <v>0</v>
      </c>
      <c r="N51" s="168">
        <v>0.188</v>
      </c>
      <c r="O51" s="168">
        <f>ROUND(E51*N51,2)</f>
        <v>5.08</v>
      </c>
      <c r="P51" s="168">
        <v>0</v>
      </c>
      <c r="Q51" s="168">
        <f>ROUND(E51*P51,2)</f>
        <v>0</v>
      </c>
      <c r="R51" s="168" t="s">
        <v>107</v>
      </c>
      <c r="S51" s="168" t="s">
        <v>108</v>
      </c>
      <c r="T51" s="169" t="s">
        <v>109</v>
      </c>
      <c r="U51" s="155">
        <v>0.27200000000000002</v>
      </c>
      <c r="V51" s="155">
        <f>ROUND(E51*U51,2)</f>
        <v>7.34</v>
      </c>
      <c r="W51" s="155"/>
      <c r="X51" s="155" t="s">
        <v>110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111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233" t="s">
        <v>182</v>
      </c>
      <c r="D52" s="234"/>
      <c r="E52" s="234"/>
      <c r="F52" s="234"/>
      <c r="G52" s="23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119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74" t="s">
        <v>183</v>
      </c>
      <c r="D53" s="156"/>
      <c r="E53" s="157">
        <v>27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113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63">
        <v>18</v>
      </c>
      <c r="B54" s="164" t="s">
        <v>184</v>
      </c>
      <c r="C54" s="173" t="s">
        <v>185</v>
      </c>
      <c r="D54" s="165" t="s">
        <v>181</v>
      </c>
      <c r="E54" s="166">
        <v>3</v>
      </c>
      <c r="F54" s="167"/>
      <c r="G54" s="168">
        <f>ROUND(E54*F54,2)</f>
        <v>0</v>
      </c>
      <c r="H54" s="167"/>
      <c r="I54" s="168">
        <f>ROUND(E54*H54,2)</f>
        <v>0</v>
      </c>
      <c r="J54" s="167"/>
      <c r="K54" s="168">
        <f>ROUND(E54*J54,2)</f>
        <v>0</v>
      </c>
      <c r="L54" s="168">
        <v>21</v>
      </c>
      <c r="M54" s="168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68" t="s">
        <v>107</v>
      </c>
      <c r="S54" s="168" t="s">
        <v>108</v>
      </c>
      <c r="T54" s="169" t="s">
        <v>109</v>
      </c>
      <c r="U54" s="155">
        <v>5.5E-2</v>
      </c>
      <c r="V54" s="155">
        <f>ROUND(E54*U54,2)</f>
        <v>0.17</v>
      </c>
      <c r="W54" s="155"/>
      <c r="X54" s="155" t="s">
        <v>110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111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233" t="s">
        <v>186</v>
      </c>
      <c r="D55" s="234"/>
      <c r="E55" s="234"/>
      <c r="F55" s="234"/>
      <c r="G55" s="234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119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63">
        <v>19</v>
      </c>
      <c r="B56" s="164" t="s">
        <v>187</v>
      </c>
      <c r="C56" s="173" t="s">
        <v>188</v>
      </c>
      <c r="D56" s="165" t="s">
        <v>172</v>
      </c>
      <c r="E56" s="166">
        <v>1</v>
      </c>
      <c r="F56" s="167"/>
      <c r="G56" s="168">
        <f>ROUND(E56*F56,2)</f>
        <v>0</v>
      </c>
      <c r="H56" s="167"/>
      <c r="I56" s="168">
        <f>ROUND(E56*H56,2)</f>
        <v>0</v>
      </c>
      <c r="J56" s="167"/>
      <c r="K56" s="168">
        <f>ROUND(E56*J56,2)</f>
        <v>0</v>
      </c>
      <c r="L56" s="168">
        <v>21</v>
      </c>
      <c r="M56" s="168">
        <f>G56*(1+L56/100)</f>
        <v>0</v>
      </c>
      <c r="N56" s="168">
        <v>0</v>
      </c>
      <c r="O56" s="168">
        <f>ROUND(E56*N56,2)</f>
        <v>0</v>
      </c>
      <c r="P56" s="168">
        <v>0</v>
      </c>
      <c r="Q56" s="168">
        <f>ROUND(E56*P56,2)</f>
        <v>0</v>
      </c>
      <c r="R56" s="168"/>
      <c r="S56" s="168" t="s">
        <v>139</v>
      </c>
      <c r="T56" s="169" t="s">
        <v>140</v>
      </c>
      <c r="U56" s="155">
        <v>0.92</v>
      </c>
      <c r="V56" s="155">
        <f>ROUND(E56*U56,2)</f>
        <v>0.92</v>
      </c>
      <c r="W56" s="155"/>
      <c r="X56" s="155" t="s">
        <v>110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111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0.6" outlineLevel="1">
      <c r="A57" s="163">
        <v>20</v>
      </c>
      <c r="B57" s="164" t="s">
        <v>189</v>
      </c>
      <c r="C57" s="173" t="s">
        <v>190</v>
      </c>
      <c r="D57" s="165" t="s">
        <v>191</v>
      </c>
      <c r="E57" s="166">
        <v>27</v>
      </c>
      <c r="F57" s="167"/>
      <c r="G57" s="168">
        <f>ROUND(E57*F57,2)</f>
        <v>0</v>
      </c>
      <c r="H57" s="167"/>
      <c r="I57" s="168">
        <f>ROUND(E57*H57,2)</f>
        <v>0</v>
      </c>
      <c r="J57" s="167"/>
      <c r="K57" s="168">
        <f>ROUND(E57*J57,2)</f>
        <v>0</v>
      </c>
      <c r="L57" s="168">
        <v>21</v>
      </c>
      <c r="M57" s="168">
        <f>G57*(1+L57/100)</f>
        <v>0</v>
      </c>
      <c r="N57" s="168">
        <v>5.1999999999999998E-2</v>
      </c>
      <c r="O57" s="168">
        <f>ROUND(E57*N57,2)</f>
        <v>1.4</v>
      </c>
      <c r="P57" s="168">
        <v>0</v>
      </c>
      <c r="Q57" s="168">
        <f>ROUND(E57*P57,2)</f>
        <v>0</v>
      </c>
      <c r="R57" s="168" t="s">
        <v>175</v>
      </c>
      <c r="S57" s="168" t="s">
        <v>108</v>
      </c>
      <c r="T57" s="169" t="s">
        <v>109</v>
      </c>
      <c r="U57" s="155">
        <v>0</v>
      </c>
      <c r="V57" s="155">
        <f>ROUND(E57*U57,2)</f>
        <v>0</v>
      </c>
      <c r="W57" s="155"/>
      <c r="X57" s="155" t="s">
        <v>176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177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74" t="s">
        <v>183</v>
      </c>
      <c r="D58" s="156"/>
      <c r="E58" s="157">
        <v>27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113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>
      <c r="A59" s="149" t="s">
        <v>102</v>
      </c>
      <c r="B59" s="150" t="s">
        <v>65</v>
      </c>
      <c r="C59" s="172" t="s">
        <v>66</v>
      </c>
      <c r="D59" s="159"/>
      <c r="E59" s="160"/>
      <c r="F59" s="161"/>
      <c r="G59" s="161">
        <f>SUMIF(AG60:AG61,"&lt;&gt;NOR",G60:G61)</f>
        <v>0</v>
      </c>
      <c r="H59" s="161"/>
      <c r="I59" s="161">
        <f>SUM(I60:I61)</f>
        <v>0</v>
      </c>
      <c r="J59" s="161"/>
      <c r="K59" s="161">
        <f>SUM(K60:K61)</f>
        <v>0</v>
      </c>
      <c r="L59" s="161"/>
      <c r="M59" s="161">
        <f>SUM(M60:M61)</f>
        <v>0</v>
      </c>
      <c r="N59" s="161"/>
      <c r="O59" s="161">
        <f>SUM(O60:O61)</f>
        <v>2.8</v>
      </c>
      <c r="P59" s="161"/>
      <c r="Q59" s="161">
        <f>SUM(Q60:Q61)</f>
        <v>1.6</v>
      </c>
      <c r="R59" s="161"/>
      <c r="S59" s="161"/>
      <c r="T59" s="162"/>
      <c r="U59" s="158"/>
      <c r="V59" s="158">
        <f>SUM(V60:V61)</f>
        <v>17</v>
      </c>
      <c r="W59" s="158"/>
      <c r="X59" s="158"/>
      <c r="AG59" t="s">
        <v>103</v>
      </c>
    </row>
    <row r="60" spans="1:60" ht="20.6" outlineLevel="1">
      <c r="A60" s="163">
        <v>21</v>
      </c>
      <c r="B60" s="164" t="s">
        <v>192</v>
      </c>
      <c r="C60" s="173" t="s">
        <v>193</v>
      </c>
      <c r="D60" s="165" t="s">
        <v>191</v>
      </c>
      <c r="E60" s="166">
        <v>5</v>
      </c>
      <c r="F60" s="167"/>
      <c r="G60" s="168">
        <f>ROUND(E60*F60,2)</f>
        <v>0</v>
      </c>
      <c r="H60" s="167"/>
      <c r="I60" s="168">
        <f>ROUND(E60*H60,2)</f>
        <v>0</v>
      </c>
      <c r="J60" s="167"/>
      <c r="K60" s="168">
        <f>ROUND(E60*J60,2)</f>
        <v>0</v>
      </c>
      <c r="L60" s="168">
        <v>21</v>
      </c>
      <c r="M60" s="168">
        <f>G60*(1+L60/100)</f>
        <v>0</v>
      </c>
      <c r="N60" s="168">
        <v>0.56040999999999996</v>
      </c>
      <c r="O60" s="168">
        <f>ROUND(E60*N60,2)</f>
        <v>2.8</v>
      </c>
      <c r="P60" s="168">
        <v>0.32075999999999999</v>
      </c>
      <c r="Q60" s="168">
        <f>ROUND(E60*P60,2)</f>
        <v>1.6</v>
      </c>
      <c r="R60" s="168"/>
      <c r="S60" s="168" t="s">
        <v>139</v>
      </c>
      <c r="T60" s="169" t="s">
        <v>140</v>
      </c>
      <c r="U60" s="155">
        <v>3.4</v>
      </c>
      <c r="V60" s="155">
        <f>ROUND(E60*U60,2)</f>
        <v>17</v>
      </c>
      <c r="W60" s="155"/>
      <c r="X60" s="155" t="s">
        <v>110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111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3"/>
      <c r="B61" s="154"/>
      <c r="C61" s="235" t="s">
        <v>194</v>
      </c>
      <c r="D61" s="236"/>
      <c r="E61" s="236"/>
      <c r="F61" s="236"/>
      <c r="G61" s="236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147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>
      <c r="A62" s="149" t="s">
        <v>102</v>
      </c>
      <c r="B62" s="150" t="s">
        <v>67</v>
      </c>
      <c r="C62" s="172" t="s">
        <v>68</v>
      </c>
      <c r="D62" s="159"/>
      <c r="E62" s="160"/>
      <c r="F62" s="161"/>
      <c r="G62" s="161">
        <f>SUMIF(AG63:AG64,"&lt;&gt;NOR",G63:G64)</f>
        <v>0</v>
      </c>
      <c r="H62" s="161"/>
      <c r="I62" s="161">
        <f>SUM(I63:I64)</f>
        <v>0</v>
      </c>
      <c r="J62" s="161"/>
      <c r="K62" s="161">
        <f>SUM(K63:K64)</f>
        <v>0</v>
      </c>
      <c r="L62" s="161"/>
      <c r="M62" s="161">
        <f>SUM(M63:M64)</f>
        <v>0</v>
      </c>
      <c r="N62" s="161"/>
      <c r="O62" s="161">
        <f>SUM(O63:O64)</f>
        <v>0</v>
      </c>
      <c r="P62" s="161"/>
      <c r="Q62" s="161">
        <f>SUM(Q63:Q64)</f>
        <v>0</v>
      </c>
      <c r="R62" s="161"/>
      <c r="S62" s="161"/>
      <c r="T62" s="162"/>
      <c r="U62" s="158"/>
      <c r="V62" s="158">
        <f>SUM(V63:V64)</f>
        <v>11.45</v>
      </c>
      <c r="W62" s="158"/>
      <c r="X62" s="158"/>
      <c r="AG62" t="s">
        <v>103</v>
      </c>
    </row>
    <row r="63" spans="1:60" outlineLevel="1">
      <c r="A63" s="163">
        <v>22</v>
      </c>
      <c r="B63" s="164" t="s">
        <v>195</v>
      </c>
      <c r="C63" s="173" t="s">
        <v>196</v>
      </c>
      <c r="D63" s="165" t="s">
        <v>135</v>
      </c>
      <c r="E63" s="166">
        <v>715.39306999999997</v>
      </c>
      <c r="F63" s="167"/>
      <c r="G63" s="168">
        <f>ROUND(E63*F63,2)</f>
        <v>0</v>
      </c>
      <c r="H63" s="167"/>
      <c r="I63" s="168">
        <f>ROUND(E63*H63,2)</f>
        <v>0</v>
      </c>
      <c r="J63" s="167"/>
      <c r="K63" s="168">
        <f>ROUND(E63*J63,2)</f>
        <v>0</v>
      </c>
      <c r="L63" s="168">
        <v>21</v>
      </c>
      <c r="M63" s="168">
        <f>G63*(1+L63/100)</f>
        <v>0</v>
      </c>
      <c r="N63" s="168">
        <v>0</v>
      </c>
      <c r="O63" s="168">
        <f>ROUND(E63*N63,2)</f>
        <v>0</v>
      </c>
      <c r="P63" s="168">
        <v>0</v>
      </c>
      <c r="Q63" s="168">
        <f>ROUND(E63*P63,2)</f>
        <v>0</v>
      </c>
      <c r="R63" s="168" t="s">
        <v>107</v>
      </c>
      <c r="S63" s="168" t="s">
        <v>108</v>
      </c>
      <c r="T63" s="169" t="s">
        <v>109</v>
      </c>
      <c r="U63" s="155">
        <v>1.6E-2</v>
      </c>
      <c r="V63" s="155">
        <f>ROUND(E63*U63,2)</f>
        <v>11.45</v>
      </c>
      <c r="W63" s="155"/>
      <c r="X63" s="155" t="s">
        <v>197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198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53"/>
      <c r="B64" s="154"/>
      <c r="C64" s="233" t="s">
        <v>199</v>
      </c>
      <c r="D64" s="234"/>
      <c r="E64" s="234"/>
      <c r="F64" s="234"/>
      <c r="G64" s="234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119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>
      <c r="A65" s="149" t="s">
        <v>102</v>
      </c>
      <c r="B65" s="150" t="s">
        <v>71</v>
      </c>
      <c r="C65" s="172" t="s">
        <v>72</v>
      </c>
      <c r="D65" s="159"/>
      <c r="E65" s="160"/>
      <c r="F65" s="161"/>
      <c r="G65" s="161">
        <f>SUMIF(AG66:AG70,"&lt;&gt;NOR",G66:G70)</f>
        <v>0</v>
      </c>
      <c r="H65" s="161"/>
      <c r="I65" s="161">
        <f>SUM(I66:I70)</f>
        <v>0</v>
      </c>
      <c r="J65" s="161"/>
      <c r="K65" s="161">
        <f>SUM(K66:K70)</f>
        <v>0</v>
      </c>
      <c r="L65" s="161"/>
      <c r="M65" s="161">
        <f>SUM(M66:M70)</f>
        <v>0</v>
      </c>
      <c r="N65" s="161"/>
      <c r="O65" s="161">
        <f>SUM(O66:O70)</f>
        <v>0</v>
      </c>
      <c r="P65" s="161"/>
      <c r="Q65" s="161">
        <f>SUM(Q66:Q70)</f>
        <v>0</v>
      </c>
      <c r="R65" s="161"/>
      <c r="S65" s="161"/>
      <c r="T65" s="162"/>
      <c r="U65" s="158"/>
      <c r="V65" s="158">
        <f>SUM(V66:V70)</f>
        <v>0.56000000000000005</v>
      </c>
      <c r="W65" s="158"/>
      <c r="X65" s="158"/>
      <c r="AG65" t="s">
        <v>103</v>
      </c>
    </row>
    <row r="66" spans="1:60" outlineLevel="1">
      <c r="A66" s="163">
        <v>23</v>
      </c>
      <c r="B66" s="164" t="s">
        <v>200</v>
      </c>
      <c r="C66" s="173" t="s">
        <v>201</v>
      </c>
      <c r="D66" s="165" t="s">
        <v>135</v>
      </c>
      <c r="E66" s="166">
        <v>13.983750000000001</v>
      </c>
      <c r="F66" s="167"/>
      <c r="G66" s="168">
        <f>ROUND(E66*F66,2)</f>
        <v>0</v>
      </c>
      <c r="H66" s="167"/>
      <c r="I66" s="168">
        <f>ROUND(E66*H66,2)</f>
        <v>0</v>
      </c>
      <c r="J66" s="167"/>
      <c r="K66" s="168">
        <f>ROUND(E66*J66,2)</f>
        <v>0</v>
      </c>
      <c r="L66" s="168">
        <v>21</v>
      </c>
      <c r="M66" s="168">
        <f>G66*(1+L66/100)</f>
        <v>0</v>
      </c>
      <c r="N66" s="168">
        <v>0</v>
      </c>
      <c r="O66" s="168">
        <f>ROUND(E66*N66,2)</f>
        <v>0</v>
      </c>
      <c r="P66" s="168">
        <v>0</v>
      </c>
      <c r="Q66" s="168">
        <f>ROUND(E66*P66,2)</f>
        <v>0</v>
      </c>
      <c r="R66" s="168" t="s">
        <v>202</v>
      </c>
      <c r="S66" s="168" t="s">
        <v>108</v>
      </c>
      <c r="T66" s="169" t="s">
        <v>109</v>
      </c>
      <c r="U66" s="155">
        <v>0.04</v>
      </c>
      <c r="V66" s="155">
        <f>ROUND(E66*U66,2)</f>
        <v>0.56000000000000005</v>
      </c>
      <c r="W66" s="155"/>
      <c r="X66" s="155" t="s">
        <v>110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111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53"/>
      <c r="B67" s="154"/>
      <c r="C67" s="233" t="s">
        <v>203</v>
      </c>
      <c r="D67" s="234"/>
      <c r="E67" s="234"/>
      <c r="F67" s="234"/>
      <c r="G67" s="234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119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153"/>
      <c r="B68" s="154"/>
      <c r="C68" s="174" t="s">
        <v>204</v>
      </c>
      <c r="D68" s="156"/>
      <c r="E68" s="157">
        <v>13.983750000000001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113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63">
        <v>24</v>
      </c>
      <c r="B69" s="164" t="s">
        <v>205</v>
      </c>
      <c r="C69" s="173" t="s">
        <v>206</v>
      </c>
      <c r="D69" s="165" t="s">
        <v>135</v>
      </c>
      <c r="E69" s="166">
        <v>13.983750000000001</v>
      </c>
      <c r="F69" s="167"/>
      <c r="G69" s="168">
        <f>ROUND(E69*F69,2)</f>
        <v>0</v>
      </c>
      <c r="H69" s="167"/>
      <c r="I69" s="168">
        <f>ROUND(E69*H69,2)</f>
        <v>0</v>
      </c>
      <c r="J69" s="167"/>
      <c r="K69" s="168">
        <f>ROUND(E69*J69,2)</f>
        <v>0</v>
      </c>
      <c r="L69" s="168">
        <v>21</v>
      </c>
      <c r="M69" s="168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68" t="s">
        <v>207</v>
      </c>
      <c r="S69" s="168" t="s">
        <v>108</v>
      </c>
      <c r="T69" s="169" t="s">
        <v>109</v>
      </c>
      <c r="U69" s="155">
        <v>0</v>
      </c>
      <c r="V69" s="155">
        <f>ROUND(E69*U69,2)</f>
        <v>0</v>
      </c>
      <c r="W69" s="155"/>
      <c r="X69" s="155" t="s">
        <v>110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111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53"/>
      <c r="B70" s="154"/>
      <c r="C70" s="174" t="s">
        <v>204</v>
      </c>
      <c r="D70" s="156"/>
      <c r="E70" s="157">
        <v>13.983750000000001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113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>
      <c r="A71" s="3"/>
      <c r="B71" s="4"/>
      <c r="C71" s="175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89</v>
      </c>
    </row>
    <row r="72" spans="1:60">
      <c r="A72" s="149"/>
      <c r="B72" s="150" t="s">
        <v>29</v>
      </c>
      <c r="C72" s="172"/>
      <c r="D72" s="151"/>
      <c r="E72" s="152"/>
      <c r="F72" s="152"/>
      <c r="G72" s="171">
        <f>G8+G30+G50+G59+G62+G65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208</v>
      </c>
    </row>
    <row r="73" spans="1:60">
      <c r="C73" s="176"/>
      <c r="D73" s="10"/>
      <c r="AG73" t="s">
        <v>209</v>
      </c>
    </row>
    <row r="74" spans="1:60">
      <c r="D74" s="10"/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4">
    <mergeCell ref="C12:G12"/>
    <mergeCell ref="C23:G23"/>
    <mergeCell ref="C29:G29"/>
    <mergeCell ref="C32:G32"/>
    <mergeCell ref="A1:G1"/>
    <mergeCell ref="C2:G2"/>
    <mergeCell ref="C3:G3"/>
    <mergeCell ref="C4:G4"/>
    <mergeCell ref="C64:G64"/>
    <mergeCell ref="C67:G67"/>
    <mergeCell ref="C39:G39"/>
    <mergeCell ref="C52:G52"/>
    <mergeCell ref="C55:G55"/>
    <mergeCell ref="C61:G61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52</v>
      </c>
      <c r="C3" s="238" t="s">
        <v>53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69</v>
      </c>
      <c r="C8" s="172" t="s">
        <v>70</v>
      </c>
      <c r="D8" s="159"/>
      <c r="E8" s="160"/>
      <c r="F8" s="161"/>
      <c r="G8" s="161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</v>
      </c>
      <c r="P8" s="161"/>
      <c r="Q8" s="161">
        <f>SUM(Q9:Q15)</f>
        <v>0</v>
      </c>
      <c r="R8" s="161"/>
      <c r="S8" s="161"/>
      <c r="T8" s="162"/>
      <c r="U8" s="158"/>
      <c r="V8" s="158">
        <f>SUM(V9:V15)</f>
        <v>0</v>
      </c>
      <c r="W8" s="158"/>
      <c r="X8" s="158"/>
      <c r="AG8" t="s">
        <v>103</v>
      </c>
    </row>
    <row r="9" spans="1:60" outlineLevel="1">
      <c r="A9" s="163">
        <v>1</v>
      </c>
      <c r="B9" s="164" t="s">
        <v>170</v>
      </c>
      <c r="C9" s="173" t="s">
        <v>210</v>
      </c>
      <c r="D9" s="165" t="s">
        <v>172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139</v>
      </c>
      <c r="T9" s="169" t="s">
        <v>140</v>
      </c>
      <c r="U9" s="155">
        <v>0</v>
      </c>
      <c r="V9" s="155">
        <f>ROUND(E9*U9,2)</f>
        <v>0</v>
      </c>
      <c r="W9" s="155"/>
      <c r="X9" s="155" t="s">
        <v>110</v>
      </c>
      <c r="Y9" s="146"/>
      <c r="Z9" s="146"/>
      <c r="AA9" s="146"/>
      <c r="AB9" s="146"/>
      <c r="AC9" s="146"/>
      <c r="AD9" s="146"/>
      <c r="AE9" s="146"/>
      <c r="AF9" s="146"/>
      <c r="AG9" s="146" t="s">
        <v>111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0.6" outlineLevel="1">
      <c r="A10" s="163">
        <v>2</v>
      </c>
      <c r="B10" s="164" t="s">
        <v>187</v>
      </c>
      <c r="C10" s="173" t="s">
        <v>211</v>
      </c>
      <c r="D10" s="165" t="s">
        <v>212</v>
      </c>
      <c r="E10" s="166">
        <v>144</v>
      </c>
      <c r="F10" s="167"/>
      <c r="G10" s="168">
        <f>ROUND(E10*F10,2)</f>
        <v>0</v>
      </c>
      <c r="H10" s="167"/>
      <c r="I10" s="168">
        <f>ROUND(E10*H10,2)</f>
        <v>0</v>
      </c>
      <c r="J10" s="167"/>
      <c r="K10" s="168">
        <f>ROUND(E10*J10,2)</f>
        <v>0</v>
      </c>
      <c r="L10" s="168">
        <v>21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8"/>
      <c r="S10" s="168" t="s">
        <v>139</v>
      </c>
      <c r="T10" s="169" t="s">
        <v>140</v>
      </c>
      <c r="U10" s="155">
        <v>0</v>
      </c>
      <c r="V10" s="155">
        <f>ROUND(E10*U10,2)</f>
        <v>0</v>
      </c>
      <c r="W10" s="155"/>
      <c r="X10" s="155" t="s">
        <v>110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111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3</v>
      </c>
      <c r="B11" s="164" t="s">
        <v>192</v>
      </c>
      <c r="C11" s="173" t="s">
        <v>213</v>
      </c>
      <c r="D11" s="165" t="s">
        <v>214</v>
      </c>
      <c r="E11" s="166">
        <v>4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139</v>
      </c>
      <c r="T11" s="169" t="s">
        <v>140</v>
      </c>
      <c r="U11" s="155">
        <v>0</v>
      </c>
      <c r="V11" s="155">
        <f>ROUND(E11*U11,2)</f>
        <v>0</v>
      </c>
      <c r="W11" s="155"/>
      <c r="X11" s="155" t="s">
        <v>110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111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0.6" outlineLevel="1">
      <c r="A12" s="163">
        <v>4</v>
      </c>
      <c r="B12" s="164" t="s">
        <v>215</v>
      </c>
      <c r="C12" s="173" t="s">
        <v>216</v>
      </c>
      <c r="D12" s="165" t="s">
        <v>212</v>
      </c>
      <c r="E12" s="166">
        <v>169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139</v>
      </c>
      <c r="T12" s="169" t="s">
        <v>140</v>
      </c>
      <c r="U12" s="155">
        <v>0</v>
      </c>
      <c r="V12" s="155">
        <f>ROUND(E12*U12,2)</f>
        <v>0</v>
      </c>
      <c r="W12" s="155"/>
      <c r="X12" s="155" t="s">
        <v>110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111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5</v>
      </c>
      <c r="B13" s="164" t="s">
        <v>217</v>
      </c>
      <c r="C13" s="173" t="s">
        <v>218</v>
      </c>
      <c r="D13" s="165" t="s">
        <v>212</v>
      </c>
      <c r="E13" s="166">
        <v>9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139</v>
      </c>
      <c r="T13" s="169" t="s">
        <v>140</v>
      </c>
      <c r="U13" s="155">
        <v>0</v>
      </c>
      <c r="V13" s="155">
        <f>ROUND(E13*U13,2)</f>
        <v>0</v>
      </c>
      <c r="W13" s="155"/>
      <c r="X13" s="155" t="s">
        <v>110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4" t="s">
        <v>219</v>
      </c>
      <c r="D14" s="156"/>
      <c r="E14" s="157">
        <v>9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113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6</v>
      </c>
      <c r="B15" s="164" t="s">
        <v>220</v>
      </c>
      <c r="C15" s="173" t="s">
        <v>221</v>
      </c>
      <c r="D15" s="165" t="s">
        <v>172</v>
      </c>
      <c r="E15" s="166">
        <v>1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139</v>
      </c>
      <c r="T15" s="169" t="s">
        <v>140</v>
      </c>
      <c r="U15" s="155">
        <v>0</v>
      </c>
      <c r="V15" s="155">
        <f>ROUND(E15*U15,2)</f>
        <v>0</v>
      </c>
      <c r="W15" s="155"/>
      <c r="X15" s="155" t="s">
        <v>110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>
      <c r="A16" s="3"/>
      <c r="B16" s="4"/>
      <c r="C16" s="17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89</v>
      </c>
    </row>
    <row r="17" spans="1:33">
      <c r="A17" s="149"/>
      <c r="B17" s="150" t="s">
        <v>29</v>
      </c>
      <c r="C17" s="172"/>
      <c r="D17" s="151"/>
      <c r="E17" s="152"/>
      <c r="F17" s="152"/>
      <c r="G17" s="171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208</v>
      </c>
    </row>
    <row r="18" spans="1:33">
      <c r="C18" s="176"/>
      <c r="D18" s="10"/>
      <c r="AG18" t="s">
        <v>209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4"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54</v>
      </c>
      <c r="C3" s="238" t="s">
        <v>55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74</v>
      </c>
      <c r="C8" s="172" t="s">
        <v>27</v>
      </c>
      <c r="D8" s="159"/>
      <c r="E8" s="160"/>
      <c r="F8" s="161"/>
      <c r="G8" s="161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1"/>
      <c r="S8" s="161"/>
      <c r="T8" s="162"/>
      <c r="U8" s="158"/>
      <c r="V8" s="158">
        <f>SUM(V9:V24)</f>
        <v>0</v>
      </c>
      <c r="W8" s="158"/>
      <c r="X8" s="158"/>
      <c r="AG8" t="s">
        <v>103</v>
      </c>
    </row>
    <row r="9" spans="1:60" outlineLevel="1">
      <c r="A9" s="163">
        <v>1</v>
      </c>
      <c r="B9" s="164" t="s">
        <v>222</v>
      </c>
      <c r="C9" s="173" t="s">
        <v>223</v>
      </c>
      <c r="D9" s="165" t="s">
        <v>224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108</v>
      </c>
      <c r="T9" s="169" t="s">
        <v>140</v>
      </c>
      <c r="U9" s="155">
        <v>0</v>
      </c>
      <c r="V9" s="155">
        <f>ROUND(E9*U9,2)</f>
        <v>0</v>
      </c>
      <c r="W9" s="155"/>
      <c r="X9" s="155" t="s">
        <v>225</v>
      </c>
      <c r="Y9" s="146"/>
      <c r="Z9" s="146"/>
      <c r="AA9" s="146"/>
      <c r="AB9" s="146"/>
      <c r="AC9" s="146"/>
      <c r="AD9" s="146"/>
      <c r="AE9" s="146"/>
      <c r="AF9" s="146"/>
      <c r="AG9" s="146" t="s">
        <v>226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1" outlineLevel="1">
      <c r="A10" s="153"/>
      <c r="B10" s="154"/>
      <c r="C10" s="235" t="s">
        <v>265</v>
      </c>
      <c r="D10" s="236"/>
      <c r="E10" s="236"/>
      <c r="F10" s="236"/>
      <c r="G10" s="236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4" t="s">
        <v>227</v>
      </c>
      <c r="D11" s="245"/>
      <c r="E11" s="245"/>
      <c r="F11" s="245"/>
      <c r="G11" s="24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147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44" t="s">
        <v>266</v>
      </c>
      <c r="D12" s="245"/>
      <c r="E12" s="245"/>
      <c r="F12" s="245"/>
      <c r="G12" s="24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147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4" t="s">
        <v>267</v>
      </c>
      <c r="D13" s="245"/>
      <c r="E13" s="245"/>
      <c r="F13" s="245"/>
      <c r="G13" s="24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-zábory, vyřízení povolení pro zábory			-venkovní osvětlení staveniště, výkopů, manipulačních skladových ploch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44" t="s">
        <v>268</v>
      </c>
      <c r="D14" s="245"/>
      <c r="E14" s="245"/>
      <c r="F14" s="245"/>
      <c r="G14" s="24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44" t="s">
        <v>269</v>
      </c>
      <c r="D15" s="245"/>
      <c r="E15" s="245"/>
      <c r="F15" s="245"/>
      <c r="G15" s="24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147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44" t="s">
        <v>270</v>
      </c>
      <c r="D16" s="245"/>
      <c r="E16" s="245"/>
      <c r="F16" s="245"/>
      <c r="G16" s="24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44" t="s">
        <v>228</v>
      </c>
      <c r="D17" s="245"/>
      <c r="E17" s="245"/>
      <c r="F17" s="245"/>
      <c r="G17" s="24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147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2</v>
      </c>
      <c r="B18" s="164" t="s">
        <v>229</v>
      </c>
      <c r="C18" s="173" t="s">
        <v>230</v>
      </c>
      <c r="D18" s="165" t="s">
        <v>224</v>
      </c>
      <c r="E18" s="166">
        <v>1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108</v>
      </c>
      <c r="T18" s="169" t="s">
        <v>140</v>
      </c>
      <c r="U18" s="155">
        <v>0</v>
      </c>
      <c r="V18" s="155">
        <f>ROUND(E18*U18,2)</f>
        <v>0</v>
      </c>
      <c r="W18" s="155"/>
      <c r="X18" s="155" t="s">
        <v>225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226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1" outlineLevel="1">
      <c r="A19" s="153"/>
      <c r="B19" s="154"/>
      <c r="C19" s="235" t="s">
        <v>231</v>
      </c>
      <c r="D19" s="236"/>
      <c r="E19" s="236"/>
      <c r="F19" s="236"/>
      <c r="G19" s="236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147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0" t="str">
        <f>C19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3</v>
      </c>
      <c r="B20" s="164" t="s">
        <v>232</v>
      </c>
      <c r="C20" s="173" t="s">
        <v>233</v>
      </c>
      <c r="D20" s="165" t="s">
        <v>224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108</v>
      </c>
      <c r="T20" s="169" t="s">
        <v>140</v>
      </c>
      <c r="U20" s="155">
        <v>0</v>
      </c>
      <c r="V20" s="155">
        <f>ROUND(E20*U20,2)</f>
        <v>0</v>
      </c>
      <c r="W20" s="155"/>
      <c r="X20" s="155" t="s">
        <v>225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226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1" outlineLevel="1">
      <c r="A21" s="153"/>
      <c r="B21" s="154"/>
      <c r="C21" s="235" t="s">
        <v>234</v>
      </c>
      <c r="D21" s="236"/>
      <c r="E21" s="236"/>
      <c r="F21" s="236"/>
      <c r="G21" s="236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147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46"/>
      <c r="BC21" s="146"/>
      <c r="BD21" s="146"/>
      <c r="BE21" s="146"/>
      <c r="BF21" s="146"/>
      <c r="BG21" s="146"/>
      <c r="BH21" s="146"/>
    </row>
    <row r="22" spans="1:60" ht="20.6" outlineLevel="1">
      <c r="A22" s="163">
        <v>4</v>
      </c>
      <c r="B22" s="164" t="s">
        <v>170</v>
      </c>
      <c r="C22" s="173" t="s">
        <v>235</v>
      </c>
      <c r="D22" s="165" t="s">
        <v>236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139</v>
      </c>
      <c r="T22" s="169" t="s">
        <v>140</v>
      </c>
      <c r="U22" s="155">
        <v>0</v>
      </c>
      <c r="V22" s="155">
        <f>ROUND(E22*U22,2)</f>
        <v>0</v>
      </c>
      <c r="W22" s="155"/>
      <c r="X22" s="155" t="s">
        <v>225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226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0.6" outlineLevel="1">
      <c r="A23" s="163">
        <v>5</v>
      </c>
      <c r="B23" s="164" t="s">
        <v>187</v>
      </c>
      <c r="C23" s="173" t="s">
        <v>237</v>
      </c>
      <c r="D23" s="165" t="s">
        <v>236</v>
      </c>
      <c r="E23" s="166">
        <v>1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/>
      <c r="S23" s="168" t="s">
        <v>139</v>
      </c>
      <c r="T23" s="169" t="s">
        <v>140</v>
      </c>
      <c r="U23" s="155">
        <v>0</v>
      </c>
      <c r="V23" s="155">
        <f>ROUND(E23*U23,2)</f>
        <v>0</v>
      </c>
      <c r="W23" s="155"/>
      <c r="X23" s="155" t="s">
        <v>225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226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3">
        <v>6</v>
      </c>
      <c r="B24" s="164" t="s">
        <v>192</v>
      </c>
      <c r="C24" s="173" t="s">
        <v>238</v>
      </c>
      <c r="D24" s="165" t="s">
        <v>236</v>
      </c>
      <c r="E24" s="166">
        <v>1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139</v>
      </c>
      <c r="T24" s="169" t="s">
        <v>140</v>
      </c>
      <c r="U24" s="155">
        <v>0</v>
      </c>
      <c r="V24" s="155">
        <f>ROUND(E24*U24,2)</f>
        <v>0</v>
      </c>
      <c r="W24" s="155"/>
      <c r="X24" s="155" t="s">
        <v>225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226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>
      <c r="A25" s="149" t="s">
        <v>102</v>
      </c>
      <c r="B25" s="150" t="s">
        <v>75</v>
      </c>
      <c r="C25" s="172" t="s">
        <v>28</v>
      </c>
      <c r="D25" s="159"/>
      <c r="E25" s="160"/>
      <c r="F25" s="161"/>
      <c r="G25" s="161">
        <f>SUMIF(AG26:AG50,"&lt;&gt;NOR",G26:G50)</f>
        <v>0</v>
      </c>
      <c r="H25" s="161"/>
      <c r="I25" s="161">
        <f>SUM(I26:I50)</f>
        <v>0</v>
      </c>
      <c r="J25" s="161"/>
      <c r="K25" s="161">
        <f>SUM(K26:K50)</f>
        <v>0</v>
      </c>
      <c r="L25" s="161"/>
      <c r="M25" s="161">
        <f>SUM(M26:M50)</f>
        <v>0</v>
      </c>
      <c r="N25" s="161"/>
      <c r="O25" s="161">
        <f>SUM(O26:O50)</f>
        <v>0</v>
      </c>
      <c r="P25" s="161"/>
      <c r="Q25" s="161">
        <f>SUM(Q26:Q50)</f>
        <v>0</v>
      </c>
      <c r="R25" s="161"/>
      <c r="S25" s="161"/>
      <c r="T25" s="162"/>
      <c r="U25" s="158"/>
      <c r="V25" s="158">
        <f>SUM(V26:V50)</f>
        <v>0</v>
      </c>
      <c r="W25" s="158"/>
      <c r="X25" s="158"/>
      <c r="AG25" t="s">
        <v>103</v>
      </c>
    </row>
    <row r="26" spans="1:60" outlineLevel="1">
      <c r="A26" s="163">
        <v>7</v>
      </c>
      <c r="B26" s="164" t="s">
        <v>239</v>
      </c>
      <c r="C26" s="173" t="s">
        <v>240</v>
      </c>
      <c r="D26" s="165" t="s">
        <v>224</v>
      </c>
      <c r="E26" s="166">
        <v>1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/>
      <c r="S26" s="168" t="s">
        <v>108</v>
      </c>
      <c r="T26" s="169" t="s">
        <v>140</v>
      </c>
      <c r="U26" s="155">
        <v>0</v>
      </c>
      <c r="V26" s="155">
        <f>ROUND(E26*U26,2)</f>
        <v>0</v>
      </c>
      <c r="W26" s="155"/>
      <c r="X26" s="155" t="s">
        <v>225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226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1.3" outlineLevel="1">
      <c r="A27" s="153"/>
      <c r="B27" s="154"/>
      <c r="C27" s="235" t="s">
        <v>271</v>
      </c>
      <c r="D27" s="236"/>
      <c r="E27" s="236"/>
      <c r="F27" s="236"/>
      <c r="G27" s="236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147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244" t="s">
        <v>272</v>
      </c>
      <c r="D28" s="245"/>
      <c r="E28" s="245"/>
      <c r="F28" s="245"/>
      <c r="G28" s="24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147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44" t="s">
        <v>241</v>
      </c>
      <c r="D29" s="245"/>
      <c r="E29" s="245"/>
      <c r="F29" s="245"/>
      <c r="G29" s="24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244" t="s">
        <v>273</v>
      </c>
      <c r="D30" s="245"/>
      <c r="E30" s="245"/>
      <c r="F30" s="245"/>
      <c r="G30" s="24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147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244" t="s">
        <v>274</v>
      </c>
      <c r="D31" s="245"/>
      <c r="E31" s="245"/>
      <c r="F31" s="245"/>
      <c r="G31" s="24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147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1" outlineLevel="1">
      <c r="A32" s="153"/>
      <c r="B32" s="154"/>
      <c r="C32" s="244" t="s">
        <v>242</v>
      </c>
      <c r="D32" s="245"/>
      <c r="E32" s="245"/>
      <c r="F32" s="245"/>
      <c r="G32" s="24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147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0" t="str">
        <f>C32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32" s="146"/>
      <c r="BC32" s="146"/>
      <c r="BD32" s="146"/>
      <c r="BE32" s="146"/>
      <c r="BF32" s="146"/>
      <c r="BG32" s="146"/>
      <c r="BH32" s="146"/>
    </row>
    <row r="33" spans="1:60" outlineLevel="1">
      <c r="A33" s="163">
        <v>8</v>
      </c>
      <c r="B33" s="164" t="s">
        <v>215</v>
      </c>
      <c r="C33" s="173" t="s">
        <v>243</v>
      </c>
      <c r="D33" s="165" t="s">
        <v>224</v>
      </c>
      <c r="E33" s="166">
        <v>1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139</v>
      </c>
      <c r="T33" s="169" t="s">
        <v>140</v>
      </c>
      <c r="U33" s="155">
        <v>0</v>
      </c>
      <c r="V33" s="155">
        <f>ROUND(E33*U33,2)</f>
        <v>0</v>
      </c>
      <c r="W33" s="155"/>
      <c r="X33" s="155" t="s">
        <v>225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226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1" outlineLevel="1">
      <c r="A34" s="153"/>
      <c r="B34" s="154"/>
      <c r="C34" s="235" t="s">
        <v>244</v>
      </c>
      <c r="D34" s="236"/>
      <c r="E34" s="236"/>
      <c r="F34" s="236"/>
      <c r="G34" s="236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0" t="str">
        <f>C34</f>
        <v>Zahrnuje vyhotovení geometrického plánu, vytyčení stavby včetně vytyčení podzemních sítí jednotlivými správci včetně zabezpečení těchto podzemních sítí (např. bet. panely zabezpečení GasNet).</v>
      </c>
      <c r="BB34" s="146"/>
      <c r="BC34" s="146"/>
      <c r="BD34" s="146"/>
      <c r="BE34" s="146"/>
      <c r="BF34" s="146"/>
      <c r="BG34" s="146"/>
      <c r="BH34" s="146"/>
    </row>
    <row r="35" spans="1:60" ht="20.6" outlineLevel="1">
      <c r="A35" s="163">
        <v>9</v>
      </c>
      <c r="B35" s="164" t="s">
        <v>217</v>
      </c>
      <c r="C35" s="173" t="s">
        <v>245</v>
      </c>
      <c r="D35" s="165" t="s">
        <v>236</v>
      </c>
      <c r="E35" s="166">
        <v>1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139</v>
      </c>
      <c r="T35" s="169" t="s">
        <v>140</v>
      </c>
      <c r="U35" s="155">
        <v>0</v>
      </c>
      <c r="V35" s="155">
        <f>ROUND(E35*U35,2)</f>
        <v>0</v>
      </c>
      <c r="W35" s="155"/>
      <c r="X35" s="155" t="s">
        <v>225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0.6" outlineLevel="1">
      <c r="A36" s="163">
        <v>10</v>
      </c>
      <c r="B36" s="164" t="s">
        <v>220</v>
      </c>
      <c r="C36" s="173" t="s">
        <v>246</v>
      </c>
      <c r="D36" s="165" t="s">
        <v>236</v>
      </c>
      <c r="E36" s="166">
        <v>1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 t="s">
        <v>139</v>
      </c>
      <c r="T36" s="169" t="s">
        <v>140</v>
      </c>
      <c r="U36" s="155">
        <v>0</v>
      </c>
      <c r="V36" s="155">
        <f>ROUND(E36*U36,2)</f>
        <v>0</v>
      </c>
      <c r="W36" s="155"/>
      <c r="X36" s="155" t="s">
        <v>225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226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11</v>
      </c>
      <c r="B37" s="164" t="s">
        <v>247</v>
      </c>
      <c r="C37" s="173" t="s">
        <v>248</v>
      </c>
      <c r="D37" s="165" t="s">
        <v>249</v>
      </c>
      <c r="E37" s="166">
        <v>1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/>
      <c r="S37" s="168" t="s">
        <v>139</v>
      </c>
      <c r="T37" s="169" t="s">
        <v>140</v>
      </c>
      <c r="U37" s="155">
        <v>0</v>
      </c>
      <c r="V37" s="155">
        <f>ROUND(E37*U37,2)</f>
        <v>0</v>
      </c>
      <c r="W37" s="155"/>
      <c r="X37" s="155" t="s">
        <v>225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226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35" t="s">
        <v>250</v>
      </c>
      <c r="D38" s="236"/>
      <c r="E38" s="236"/>
      <c r="F38" s="236"/>
      <c r="G38" s="236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147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0" t="str">
        <f>C38</f>
        <v>-zahrnuje dopravní opatření (dopravní značky a zařízení, zákazy vjezdu, vstupu), dočasné zábory a dopravní zařízení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63">
        <v>12</v>
      </c>
      <c r="B39" s="164" t="s">
        <v>251</v>
      </c>
      <c r="C39" s="173" t="s">
        <v>252</v>
      </c>
      <c r="D39" s="165" t="s">
        <v>249</v>
      </c>
      <c r="E39" s="166">
        <v>1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139</v>
      </c>
      <c r="T39" s="169" t="s">
        <v>140</v>
      </c>
      <c r="U39" s="155">
        <v>0</v>
      </c>
      <c r="V39" s="155">
        <f>ROUND(E39*U39,2)</f>
        <v>0</v>
      </c>
      <c r="W39" s="155"/>
      <c r="X39" s="155" t="s">
        <v>225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226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35" t="s">
        <v>253</v>
      </c>
      <c r="D40" s="236"/>
      <c r="E40" s="236"/>
      <c r="F40" s="236"/>
      <c r="G40" s="236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147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13</v>
      </c>
      <c r="B41" s="164" t="s">
        <v>254</v>
      </c>
      <c r="C41" s="173" t="s">
        <v>255</v>
      </c>
      <c r="D41" s="165" t="s">
        <v>172</v>
      </c>
      <c r="E41" s="166">
        <v>1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139</v>
      </c>
      <c r="T41" s="169" t="s">
        <v>140</v>
      </c>
      <c r="U41" s="155">
        <v>0</v>
      </c>
      <c r="V41" s="155">
        <f>ROUND(E41*U41,2)</f>
        <v>0</v>
      </c>
      <c r="W41" s="155"/>
      <c r="X41" s="155" t="s">
        <v>225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226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235" t="s">
        <v>256</v>
      </c>
      <c r="D42" s="236"/>
      <c r="E42" s="236"/>
      <c r="F42" s="236"/>
      <c r="G42" s="236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147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63">
        <v>14</v>
      </c>
      <c r="B43" s="164" t="s">
        <v>257</v>
      </c>
      <c r="C43" s="173" t="s">
        <v>258</v>
      </c>
      <c r="D43" s="165" t="s">
        <v>224</v>
      </c>
      <c r="E43" s="166">
        <v>1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68"/>
      <c r="S43" s="168" t="s">
        <v>139</v>
      </c>
      <c r="T43" s="169" t="s">
        <v>140</v>
      </c>
      <c r="U43" s="155">
        <v>0</v>
      </c>
      <c r="V43" s="155">
        <f>ROUND(E43*U43,2)</f>
        <v>0</v>
      </c>
      <c r="W43" s="155"/>
      <c r="X43" s="155" t="s">
        <v>225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226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235" t="s">
        <v>259</v>
      </c>
      <c r="D44" s="236"/>
      <c r="E44" s="236"/>
      <c r="F44" s="236"/>
      <c r="G44" s="236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147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244" t="s">
        <v>275</v>
      </c>
      <c r="D45" s="245"/>
      <c r="E45" s="245"/>
      <c r="F45" s="245"/>
      <c r="G45" s="24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147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244" t="s">
        <v>276</v>
      </c>
      <c r="D46" s="245"/>
      <c r="E46" s="245"/>
      <c r="F46" s="245"/>
      <c r="G46" s="24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147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244" t="s">
        <v>277</v>
      </c>
      <c r="D47" s="245"/>
      <c r="E47" s="245"/>
      <c r="F47" s="245"/>
      <c r="G47" s="24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147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244" t="s">
        <v>260</v>
      </c>
      <c r="D48" s="245"/>
      <c r="E48" s="245"/>
      <c r="F48" s="245"/>
      <c r="G48" s="24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147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0.6" outlineLevel="1">
      <c r="A49" s="163">
        <v>15</v>
      </c>
      <c r="B49" s="164" t="s">
        <v>261</v>
      </c>
      <c r="C49" s="173" t="s">
        <v>262</v>
      </c>
      <c r="D49" s="165" t="s">
        <v>224</v>
      </c>
      <c r="E49" s="166">
        <v>1</v>
      </c>
      <c r="F49" s="167"/>
      <c r="G49" s="168">
        <f>ROUND(E49*F49,2)</f>
        <v>0</v>
      </c>
      <c r="H49" s="167"/>
      <c r="I49" s="168">
        <f>ROUND(E49*H49,2)</f>
        <v>0</v>
      </c>
      <c r="J49" s="167"/>
      <c r="K49" s="168">
        <f>ROUND(E49*J49,2)</f>
        <v>0</v>
      </c>
      <c r="L49" s="168">
        <v>21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139</v>
      </c>
      <c r="T49" s="169" t="s">
        <v>140</v>
      </c>
      <c r="U49" s="155">
        <v>0</v>
      </c>
      <c r="V49" s="155">
        <f>ROUND(E49*U49,2)</f>
        <v>0</v>
      </c>
      <c r="W49" s="155"/>
      <c r="X49" s="155" t="s">
        <v>225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226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0.6" outlineLevel="1">
      <c r="A50" s="163">
        <v>16</v>
      </c>
      <c r="B50" s="164" t="s">
        <v>263</v>
      </c>
      <c r="C50" s="173" t="s">
        <v>264</v>
      </c>
      <c r="D50" s="165" t="s">
        <v>236</v>
      </c>
      <c r="E50" s="166">
        <v>1</v>
      </c>
      <c r="F50" s="167"/>
      <c r="G50" s="168">
        <f>ROUND(E50*F50,2)</f>
        <v>0</v>
      </c>
      <c r="H50" s="167"/>
      <c r="I50" s="168">
        <f>ROUND(E50*H50,2)</f>
        <v>0</v>
      </c>
      <c r="J50" s="167"/>
      <c r="K50" s="168">
        <f>ROUND(E50*J50,2)</f>
        <v>0</v>
      </c>
      <c r="L50" s="168">
        <v>21</v>
      </c>
      <c r="M50" s="168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68"/>
      <c r="S50" s="168" t="s">
        <v>139</v>
      </c>
      <c r="T50" s="169" t="s">
        <v>140</v>
      </c>
      <c r="U50" s="155">
        <v>0</v>
      </c>
      <c r="V50" s="155">
        <f>ROUND(E50*U50,2)</f>
        <v>0</v>
      </c>
      <c r="W50" s="155"/>
      <c r="X50" s="155" t="s">
        <v>225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226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>
      <c r="A51" s="3"/>
      <c r="B51" s="4"/>
      <c r="C51" s="1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89</v>
      </c>
    </row>
    <row r="52" spans="1:60">
      <c r="A52" s="149"/>
      <c r="B52" s="150" t="s">
        <v>29</v>
      </c>
      <c r="C52" s="172"/>
      <c r="D52" s="151"/>
      <c r="E52" s="152"/>
      <c r="F52" s="152"/>
      <c r="G52" s="171">
        <f>G8+G25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208</v>
      </c>
    </row>
    <row r="53" spans="1:60">
      <c r="C53" s="176"/>
      <c r="D53" s="10"/>
      <c r="AG53" t="s">
        <v>209</v>
      </c>
    </row>
    <row r="54" spans="1:60">
      <c r="D54" s="10"/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29">
    <mergeCell ref="A1:G1"/>
    <mergeCell ref="C2:G2"/>
    <mergeCell ref="C3:G3"/>
    <mergeCell ref="C4:G4"/>
    <mergeCell ref="C14:G14"/>
    <mergeCell ref="C15:G15"/>
    <mergeCell ref="C16:G16"/>
    <mergeCell ref="C17:G17"/>
    <mergeCell ref="C10:G10"/>
    <mergeCell ref="C11:G11"/>
    <mergeCell ref="C12:G12"/>
    <mergeCell ref="C13:G13"/>
    <mergeCell ref="C29:G29"/>
    <mergeCell ref="C30:G30"/>
    <mergeCell ref="C31:G31"/>
    <mergeCell ref="C32:G32"/>
    <mergeCell ref="C19:G19"/>
    <mergeCell ref="C21:G21"/>
    <mergeCell ref="C27:G27"/>
    <mergeCell ref="C28:G28"/>
    <mergeCell ref="C48:G48"/>
    <mergeCell ref="C44:G44"/>
    <mergeCell ref="C45:G45"/>
    <mergeCell ref="C46:G46"/>
    <mergeCell ref="C47:G47"/>
    <mergeCell ref="C34:G34"/>
    <mergeCell ref="C38:G38"/>
    <mergeCell ref="C40:G40"/>
    <mergeCell ref="C42:G42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101 1 Pol</vt:lpstr>
      <vt:lpstr>401 1 Pol</vt:lpstr>
      <vt:lpstr>999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'101 1 Pol'!Názvy_tisku</vt:lpstr>
      <vt:lpstr>'401 1 Pol'!Názvy_tisku</vt:lpstr>
      <vt:lpstr>'999 1 Pol'!Názvy_tisku</vt:lpstr>
      <vt:lpstr>oadresa</vt:lpstr>
      <vt:lpstr>Stavba!Objednatel</vt:lpstr>
      <vt:lpstr>Stavba!Objekt</vt:lpstr>
      <vt:lpstr>'101 1 Pol'!Oblast_tisku</vt:lpstr>
      <vt:lpstr>'401 1 Pol'!Oblast_tisku</vt:lpstr>
      <vt:lpstr>'999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2021-02-18T14:31:36Z</dcterms:modified>
</cp:coreProperties>
</file>