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'List1'!$A$1:$G$266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92" authorId="0">
      <text>
        <r>
          <rPr>
            <b/>
            <sz val="8"/>
            <color indexed="8"/>
            <rFont val="Tahoma"/>
            <family val="2"/>
          </rPr>
          <t xml:space="preserve">LibaKHS:
</t>
        </r>
        <r>
          <rPr>
            <sz val="8"/>
            <color indexed="8"/>
            <rFont val="Tahoma"/>
            <family val="2"/>
          </rPr>
          <t/>
        </r>
      </text>
    </comment>
    <comment ref="A203" authorId="0">
      <text>
        <r>
          <rPr>
            <b/>
            <sz val="8"/>
            <color indexed="8"/>
            <rFont val="Tahoma"/>
            <family val="2"/>
          </rPr>
          <t xml:space="preserve">LibaKHS: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<sst xmlns="http://schemas.openxmlformats.org/spreadsheetml/2006/main" count="328" uniqueCount="159">
  <si>
    <t>Název akce:</t>
  </si>
  <si>
    <t>REVITALIZACE ZELENĚ VRATISLAVOVA NÁMĚSTÍ</t>
  </si>
  <si>
    <t>V NOVÉM MĚSTĚ NA MORAVĚ</t>
  </si>
  <si>
    <t>I. ETAPA</t>
  </si>
  <si>
    <t>Zadavatel:</t>
  </si>
  <si>
    <t>Nové Město na Moravě</t>
  </si>
  <si>
    <t xml:space="preserve">Vratislavovo náměstí 103 </t>
  </si>
  <si>
    <t>592 31 Nové Město na Moravě</t>
  </si>
  <si>
    <t>Zpracovatel:</t>
  </si>
  <si>
    <t>Zahradní a krajinářská architektura s.r.o.</t>
  </si>
  <si>
    <t>Chlum u Třeboně č.p. 286</t>
  </si>
  <si>
    <t>378 04 Chlum u Třeboně</t>
  </si>
  <si>
    <t>Datum:</t>
  </si>
  <si>
    <t>duben 2019</t>
  </si>
  <si>
    <t>V Ý K A Z   V Ý M Ě R</t>
  </si>
  <si>
    <t>1. Kácení dřevin</t>
  </si>
  <si>
    <t>2. Ošetření dřevin</t>
  </si>
  <si>
    <t>3. Výsadba vzrostlých stromů</t>
  </si>
  <si>
    <t>4. Výsadba jarních cibulovin</t>
  </si>
  <si>
    <t>5. Obnova mlatové plochy</t>
  </si>
  <si>
    <t>6. Údržba výsadeb na 5 roků</t>
  </si>
  <si>
    <t>c e l k e m Kč bez DPH:</t>
  </si>
  <si>
    <t>21% DPH</t>
  </si>
  <si>
    <t>c e l k e m Kč s 21% DPH</t>
  </si>
  <si>
    <t>Ceny byly stanoveny dle ÚRS</t>
  </si>
  <si>
    <t>Vypracoval: Ing. Eva Damcová</t>
  </si>
  <si>
    <t>823-1 Plochy a úprava území</t>
  </si>
  <si>
    <t>p.č.</t>
  </si>
  <si>
    <t>položka</t>
  </si>
  <si>
    <t>popis</t>
  </si>
  <si>
    <t>m.j.</t>
  </si>
  <si>
    <t>počet m.j.</t>
  </si>
  <si>
    <t>cena za m.j.</t>
  </si>
  <si>
    <t>cena celkem</t>
  </si>
  <si>
    <t>111 21- 2351</t>
  </si>
  <si>
    <t>Odstranění nevhodných dřevin o průměru kmene do 100 mm výšky přes 1 m do 100 m² s odstraněním pařezu, s odklizením dřevní hmoty na vzdálenost do 50 m, likvidace štěpkováním v rovině nebo na svahu do 1:5 - č.  38, 42</t>
  </si>
  <si>
    <t>m²</t>
  </si>
  <si>
    <t>112 15-1111</t>
  </si>
  <si>
    <t>Pokácení stromu směrové v celku s odřezáním kmene a s odvětvením a odklizením na vzdálenost 20 m, se složením na hromady nebo s naložením na dopr. prostředek průměru kmene přes 100 do 200 mm - č. 28</t>
  </si>
  <si>
    <t>ks</t>
  </si>
  <si>
    <t>nabídka</t>
  </si>
  <si>
    <t>Pokácení stromu postupné se spouštěním částí kmene a koruny za ztížených podmínek, s odklizením na vzdálenost 20 m, se složením na hromady nebo s naložením na dopr. prostředek průměru kmene přes 500 do 600 mm - č. 41</t>
  </si>
  <si>
    <t>dtto přes 600 do 700 mm - č. 6, 39</t>
  </si>
  <si>
    <t>dtto přes 700 do 800 mm - č. 17, 36, 40</t>
  </si>
  <si>
    <t>dtto přes 800 do 900 mm - č. 1, 37</t>
  </si>
  <si>
    <t>dtto přes 900 do 1000 mm - č. 34, 35, 45</t>
  </si>
  <si>
    <t>112 20-1111</t>
  </si>
  <si>
    <t>Odstranění pařezu s odklizením získaného dřeva na vzdálenost do 20 m, se složením na hromady nebo s naložením na dopravní prostředek, se zasypáním jámy, doplněním zeminy, zhutněním a úpravou terénu v rovině nebo na svahu do 1:5 o průměru pařezu na řezné ploše do 200 mm - č. 28</t>
  </si>
  <si>
    <t>112 20-1114</t>
  </si>
  <si>
    <t>dtto přes 400 do 500 mm - č. 67</t>
  </si>
  <si>
    <t>Odkopání mlatového povrchu kolem frézovaných pařezů do hlubky 400 mm v rovině nebo na svahu do 1:5, naložení na dopravní prostředek, odvoz na vzdálenost do 20 km a složení</t>
  </si>
  <si>
    <r>
      <rPr>
        <sz val="9"/>
        <rFont val="Arial CE"/>
        <family val="2"/>
      </rPr>
      <t>m</t>
    </r>
    <r>
      <rPr>
        <sz val="9"/>
        <rFont val="Calibri"/>
        <family val="2"/>
      </rPr>
      <t>²</t>
    </r>
  </si>
  <si>
    <t>112 25-1221</t>
  </si>
  <si>
    <t>Odstranění pařezu odfrézováním nebo odvrtáním hloubky přes 200 do 500 mm v rovině nebo na svahu do 1:5 - č. 1, 6, 17, 34, 35, 36, 37, 39, 40, 41, 45, pařez č.  49</t>
  </si>
  <si>
    <t>Odstranění vyfrézované dřevní hmoty hloubky přes 200 do 500 mm v rovině nebo na svahu do 1:5, naložení na dopravní prostředek, odvoz na vzdálenost do 20 km a složení</t>
  </si>
  <si>
    <t>174 11-1121</t>
  </si>
  <si>
    <t>Zásyp jam po vyfrézovaných pařezech v trávníku hloubky přes 200 do 500 mm v rovině nebo na svahu do 1:5, přemístění zeminy na vzdálenost do 20 km, zásyp jam, hutnění a urovnání povrchu - č. 1, 6, 17, 49</t>
  </si>
  <si>
    <t>Zásyp jam po vyfrézovaných pařezech v mlatové ploše - podklad z kameniva hrubého drceného fr. 0-32 mm tl 150 mm s rozprostřením a s hutněním včetně materiálu - č. 34, 35, 36, 37, 39, 40, 41, 45</t>
  </si>
  <si>
    <t>Zásyp jam po vyfrézovaných pařezech v mlatové ploše - podklad ze štěrkodrti fr. 0-32 mm tl. 150 mm s rozprostřením a s hutněním včetně materiálu - č. 34, 35, 36, 37, 39, 40, 41, 45</t>
  </si>
  <si>
    <t>Zásyp jam po vyfrézovaných pařezech v mlatové ploše - mlatový povrrch-hlinitopísčitá směs hrubá fr. 0-16 mm tl. 70 mm s rozprostřením a s hutněním  včetně materiálu - č. 34, 35, 36, 37, 39, 40, 41, 45</t>
  </si>
  <si>
    <t>823-1 Plochy a úprava území celkem</t>
  </si>
  <si>
    <t>800-1 Zemní práce</t>
  </si>
  <si>
    <t>Štěpkování větví stromů listnatých včetně odvozu do 5 km, průměr kmene přes 100 do 300 mm - č. 28</t>
  </si>
  <si>
    <t>dtto přes 300 do 500 mm - č. 41</t>
  </si>
  <si>
    <t>dtto přes 500 do 700 mm - č. 6, 17, 36, 39, 40</t>
  </si>
  <si>
    <t>dtto přes 700 do 900 mm - č. 1, 34, 35, 37, 45</t>
  </si>
  <si>
    <t>162 30-1411</t>
  </si>
  <si>
    <t>Vodorovné přemístění kmenů stromů listnatých,  s naložením, složením a dopravou do 5 km, průměr kmene přes 100 do 300 mm - č. 28</t>
  </si>
  <si>
    <t>162 30-1412</t>
  </si>
  <si>
    <t>800-1 Zemní práce celkem</t>
  </si>
  <si>
    <t>Specifikace č. 1 - včetně dopravy</t>
  </si>
  <si>
    <t>Zemina na zásyp jam po vyfrézovaných pařezech v trávníku</t>
  </si>
  <si>
    <r>
      <rPr>
        <sz val="9"/>
        <rFont val="Arial CE"/>
        <family val="2"/>
      </rPr>
      <t>6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x 0,4 m = 2,4 m³ (3,36 t)</t>
    </r>
  </si>
  <si>
    <t>t</t>
  </si>
  <si>
    <t>Specifikace č. 1 celkem</t>
  </si>
  <si>
    <t>Kácení dřevin celkem</t>
  </si>
  <si>
    <t xml:space="preserve">2. Ošetření dřevin </t>
  </si>
  <si>
    <t>1. Vyřezání suchých větví</t>
  </si>
  <si>
    <t>č.p.</t>
  </si>
  <si>
    <t>položka - popis</t>
  </si>
  <si>
    <t>Vyřezání suchých větví stromů listnatých průměru kmene přes 600 do 1000 mm - odklizení dřevní hmoty vč. štěpkování, odvoz a uložení odpadu - č. 5, 7</t>
  </si>
  <si>
    <t>Vyřezání suchých větví celkem</t>
  </si>
  <si>
    <t>2. Upravení podchodné výšky</t>
  </si>
  <si>
    <t>Upravení podchodné výšky stromů listnatých průměru kmene do 200 mm - odklizení dřevní hmoty vč. štěpkování, odvoz a uložení odpadu - č. 9, 10</t>
  </si>
  <si>
    <t>Redukční řez celkem</t>
  </si>
  <si>
    <t>3. Instalace vazby</t>
  </si>
  <si>
    <t>Instalace dynamické vazby v korunách stromů - č. 3</t>
  </si>
  <si>
    <t>Instalace vazby celkem</t>
  </si>
  <si>
    <t>4. Ošetření keřů</t>
  </si>
  <si>
    <t>Zakrátit obvodové výhony včetně štěpkování, odklizení a dvozu dřevní hmoty - č. 54</t>
  </si>
  <si>
    <t>Ošetření keřů celkem</t>
  </si>
  <si>
    <t>Ošetření dřevin  c e l k e m</t>
  </si>
  <si>
    <t>183 10-1321</t>
  </si>
  <si>
    <t xml:space="preserve">Hloubení jamek pro výsadbu stromů, se 100% výměnou půdy, s případným naložením přebytečných výkopků na dopravní prostředek, odvozem do 20 km a se složením, objem přes 0,4 do 1,0 m³, v rovině nebo na svahu do 1:5 </t>
  </si>
  <si>
    <t>Uložení ochranné protikořenové fólie do jámy pro výsadbu stromů</t>
  </si>
  <si>
    <t>184 10-2114</t>
  </si>
  <si>
    <t>Výsadba dřevin s balem do předem vyhloubené jamky se zalitím v rovině nebo na svahu do 1:5, při průměru balu přes 400 do 500 mm</t>
  </si>
  <si>
    <t>Uložení perforované hadice s víčkem z PVC pro zálivku ke stromu - 1,5 m/strom x 12 ks = 18 m</t>
  </si>
  <si>
    <t xml:space="preserve">m </t>
  </si>
  <si>
    <t>185 80-2114</t>
  </si>
  <si>
    <t>Přihnojení stromů hydroabsorbentem v rovině nebo na svahu do 1:5  - 2kg/m³</t>
  </si>
  <si>
    <t>184 50-1141</t>
  </si>
  <si>
    <r>
      <rPr>
        <sz val="9"/>
        <rFont val="Arial CE"/>
        <family val="2"/>
      </rPr>
      <t>Ochrana dřevin - zhotovení obalu kmene z rákosové rohože v rovině nebo na svahu do1:5 - 0,25m/1 ks - 12 ks x 0,25 = 3 m</t>
    </r>
    <r>
      <rPr>
        <sz val="9"/>
        <rFont val="Arial"/>
        <family val="2"/>
      </rPr>
      <t>²</t>
    </r>
  </si>
  <si>
    <t>184 91-1311</t>
  </si>
  <si>
    <r>
      <rPr>
        <sz val="9"/>
        <rFont val="Arial CE"/>
        <family val="2"/>
      </rPr>
      <t>Položení mulčovací textilie kolem vysázených rostlin v rovině nebo na svahu do 1:5 - 1 ks/2x2 m - 12 ks x 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= 48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</t>
    </r>
  </si>
  <si>
    <t>184 91-1151</t>
  </si>
  <si>
    <r>
      <rPr>
        <sz val="9"/>
        <rFont val="Arial CE"/>
        <family val="2"/>
      </rPr>
      <t>Mulčování vysázených rostlin kačírkem tl. přes 20 do 50 mm v rovině nebo na svahu do 1:5 vč. nákladů na naložení odpadu na dopravní prostředek, odvoz do 20 km a složení odpadu - 1 ks/2x2 m - 12 ks x 4 m</t>
    </r>
    <r>
      <rPr>
        <sz val="9"/>
        <rFont val="Calibri"/>
        <family val="2"/>
      </rPr>
      <t>² = 48 m²</t>
    </r>
  </si>
  <si>
    <t>184 21-5132</t>
  </si>
  <si>
    <t>Ukotvení dřeviny třemi kůly o délce kůlu do 2 m s ochranou kmene proti poškození v místě vzepření</t>
  </si>
  <si>
    <t>185 80-4311</t>
  </si>
  <si>
    <t>Zalití rostlin vodou - 3x 80 l strom, 3x 80 l x 12 ks = 2.880 l</t>
  </si>
  <si>
    <t>m³</t>
  </si>
  <si>
    <t>185 85-1121</t>
  </si>
  <si>
    <t>Dovoz vody pro zálivku do 1000m</t>
  </si>
  <si>
    <t>998 23-1311</t>
  </si>
  <si>
    <t>Přesun hmot pro sadové úpravy do 5000m</t>
  </si>
  <si>
    <t>Specifikace č. 2 - včetně dopravy</t>
  </si>
  <si>
    <t>Vzrostlé listnaté stromy s balem prům. do 500 mm, obvod kmene 14-16 cm, výška nasazení koruny 2,2 m</t>
  </si>
  <si>
    <t>AEC</t>
  </si>
  <si>
    <t xml:space="preserve">Aesculus carnea ,Briotii, </t>
  </si>
  <si>
    <t>TP</t>
  </si>
  <si>
    <t>Tilia platyphyllos</t>
  </si>
  <si>
    <t>s o u č e t</t>
  </si>
  <si>
    <t xml:space="preserve">Humózní substrát na 100% výměnu půdy ke stromům  </t>
  </si>
  <si>
    <t>12 ks x 0,9 m³ = 10,8 m³</t>
  </si>
  <si>
    <r>
      <rPr>
        <sz val="9"/>
        <rFont val="Arial CE"/>
        <family val="2"/>
      </rPr>
      <t>Hydroabsorbent - 2kg/m³ - 10,8 m</t>
    </r>
    <r>
      <rPr>
        <sz val="9"/>
        <rFont val="Calibri"/>
        <family val="2"/>
      </rPr>
      <t xml:space="preserve">³ </t>
    </r>
    <r>
      <rPr>
        <sz val="9"/>
        <rFont val="Arial CE"/>
        <family val="2"/>
      </rPr>
      <t xml:space="preserve">x 2 kg = 21,6 kg                                                                          </t>
    </r>
  </si>
  <si>
    <t>kg</t>
  </si>
  <si>
    <t xml:space="preserve">Protikořenová fólie 12 ks x 4 m = 48 </t>
  </si>
  <si>
    <t>bm</t>
  </si>
  <si>
    <r>
      <rPr>
        <sz val="9"/>
        <rFont val="Arial CE"/>
        <family val="2"/>
      </rPr>
      <t>Mulčovací vodopropustná netkaná textilie - gramáž 80 g -  12 ks x 4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 = 48 m</t>
    </r>
    <r>
      <rPr>
        <sz val="9"/>
        <rFont val="Calibri"/>
        <family val="2"/>
      </rPr>
      <t>²</t>
    </r>
  </si>
  <si>
    <r>
      <rPr>
        <sz val="9"/>
        <rFont val="Arial CE"/>
        <family val="2"/>
      </rPr>
      <t>m</t>
    </r>
    <r>
      <rPr>
        <sz val="9"/>
        <rFont val="Arial"/>
        <family val="2"/>
      </rPr>
      <t>²</t>
    </r>
  </si>
  <si>
    <t xml:space="preserve">Kůly ke stromům - 3ks/strom - 12 ks x 3 = 36 ks                         </t>
  </si>
  <si>
    <t>Dřevěné latě na zpevnění vrcholu kotvení - 1m/1ks - 12 ks</t>
  </si>
  <si>
    <t>m</t>
  </si>
  <si>
    <r>
      <rPr>
        <sz val="9"/>
        <rFont val="Arial CE"/>
        <family val="2"/>
      </rPr>
      <t>Kačírek - 48 m</t>
    </r>
    <r>
      <rPr>
        <sz val="9"/>
        <rFont val="Calibri"/>
        <family val="2"/>
      </rPr>
      <t>²</t>
    </r>
    <r>
      <rPr>
        <sz val="9"/>
        <rFont val="Arial CE"/>
        <family val="2"/>
      </rPr>
      <t xml:space="preserve">x 0,05 = 2,4 m³                                                 </t>
    </r>
  </si>
  <si>
    <t>Ocelová mříž ke stromu 2x2 m a osazovací rám včetně zabudování</t>
  </si>
  <si>
    <t>Specifikace č. 2 celkem</t>
  </si>
  <si>
    <t>Výsadba vzrostlých stromů  c e l k e m</t>
  </si>
  <si>
    <r>
      <rPr>
        <sz val="9"/>
        <rFont val="Arial CE"/>
        <family val="2"/>
      </rPr>
      <t>Výsadba cibulovin do "hnízd" do trávníku včetně zálivky - 1 "hnízdo" 30 ks, plocha 0,5 m</t>
    </r>
    <r>
      <rPr>
        <sz val="9"/>
        <rFont val="Calibri"/>
        <family val="2"/>
      </rPr>
      <t>²</t>
    </r>
  </si>
  <si>
    <t>Specifikace č. 3 včetně dopravy</t>
  </si>
  <si>
    <t>Keře s balem prům. do 200 mm v kontejnerech</t>
  </si>
  <si>
    <t>NAR</t>
  </si>
  <si>
    <t>Narcissus poeticus rec.</t>
  </si>
  <si>
    <t>Výsadba jarních cibulovin  c e l k e m</t>
  </si>
  <si>
    <t>Obnova mlatové plochy - hlinito písčitá směs jemná fr. 0-8 mm srozprostřením a s hutněním tl. 30 mm včetně materiálu</t>
  </si>
  <si>
    <t>Obnova mlatové plochy  c e l k e m</t>
  </si>
  <si>
    <t>I. Údržba výsadeb 1. a 2. rok</t>
  </si>
  <si>
    <t>Zalití vzrostlých stromů vodou - 80 l/strom x 12 zálivek za rok - 12 ks x 80 l x 12 = 11.520 l x 2 roky = 23.040 l</t>
  </si>
  <si>
    <t>Dovoz vody pro zálivku do 1000 m</t>
  </si>
  <si>
    <t>Oprava kotvení vzrostlých stromů 2x za rok - 12 ks x 2 = 24 x 2 roky = 48 ks</t>
  </si>
  <si>
    <t>Údržba výsadeb 1. a 2. rok celkem</t>
  </si>
  <si>
    <t>II. Údržba výsadeb 3., 4. a 5. rok</t>
  </si>
  <si>
    <t>Zalití vzrostlých stromů vodou - 80 l/strom x 7 zálivek za rok - 12 ks x 80 l x 7 = 6.720 l x 3 roky = 20.160 l</t>
  </si>
  <si>
    <t>Pěstební řez - dopěstování koruny stromů 1x za rok - 12 ks x 3 roky = 36</t>
  </si>
  <si>
    <t>3. rok oprava kotvení vzrostlých stromů 2x za rok - 12 ks x 2 = 24 ks</t>
  </si>
  <si>
    <t>184 21-5172</t>
  </si>
  <si>
    <t>4. rok odstranění ukotvení dřeviny třemi kůly délky do 2 m</t>
  </si>
  <si>
    <t>Údržba výsadeb 3., 4. a 5. rok celkem</t>
  </si>
  <si>
    <t>Údržba výsadeb na 5 roků   c e l k e 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</si>
</sst>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General"/>
    <numFmt numFmtId="170" formatCode="#,##0.000"/>
    <numFmt numFmtId="171" formatCode="0"/>
  </numFmts>
  <fonts count="48">
    <font>
      <sz val="10"/>
      <name val="Arial"/>
      <family val="2"/>
    </font>
    <font>
      <sz val="9"/>
      <name val="Arial"/>
      <family val="2"/>
    </font>
    <font>
      <sz val="13"/>
      <name val="Arial CE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8"/>
      <name val="Times New Roman"/>
      <family val="1"/>
    </font>
    <font>
      <sz val="9"/>
      <color indexed="10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11"/>
      <color indexed="10"/>
      <name val="Arial CE"/>
      <family val="0"/>
    </font>
    <font>
      <b/>
      <u val="single"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E"/>
      <family val="0"/>
    </font>
    <font>
      <b/>
      <sz val="11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name val="Times New Roman"/>
      <family val="1"/>
    </font>
    <font>
      <b/>
      <u val="single"/>
      <sz val="10"/>
      <name val="Arial CE"/>
      <family val="2"/>
    </font>
    <font>
      <sz val="8"/>
      <name val="Arial CE"/>
      <family val="2"/>
    </font>
    <font>
      <sz val="9"/>
      <name val="Calibri"/>
      <family val="2"/>
    </font>
    <font>
      <sz val="10"/>
      <color indexed="25"/>
      <name val="Arial"/>
      <family val="2"/>
    </font>
    <font>
      <b/>
      <sz val="20"/>
      <color indexed="25"/>
      <name val="Arial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49"/>
      <name val="Arial CE"/>
      <family val="2"/>
    </font>
    <font>
      <i/>
      <sz val="10"/>
      <color indexed="62"/>
      <name val="Arial CE"/>
      <family val="0"/>
    </font>
    <font>
      <i/>
      <u val="single"/>
      <sz val="9"/>
      <name val="Arial CE"/>
      <family val="0"/>
    </font>
    <font>
      <i/>
      <sz val="9"/>
      <name val="Arial CE"/>
      <family val="0"/>
    </font>
    <font>
      <i/>
      <sz val="10"/>
      <color indexed="10"/>
      <name val="Arial CE"/>
      <family val="0"/>
    </font>
    <font>
      <b/>
      <u val="single"/>
      <sz val="11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2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 horizontal="center" vertical="top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 horizontal="center" vertical="top"/>
    </xf>
    <xf numFmtId="164" fontId="5" fillId="2" borderId="0" xfId="0" applyFont="1" applyFill="1" applyAlignment="1">
      <alignment horizontal="center" vertical="top"/>
    </xf>
    <xf numFmtId="164" fontId="0" fillId="0" borderId="0" xfId="0" applyFill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7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5" fontId="9" fillId="0" borderId="0" xfId="0" applyNumberFormat="1" applyFont="1" applyBorder="1" applyAlignment="1">
      <alignment/>
    </xf>
    <xf numFmtId="164" fontId="10" fillId="0" borderId="0" xfId="0" applyFont="1" applyBorder="1" applyAlignment="1">
      <alignment wrapText="1"/>
    </xf>
    <xf numFmtId="164" fontId="11" fillId="0" borderId="0" xfId="0" applyFont="1" applyBorder="1" applyAlignment="1">
      <alignment/>
    </xf>
    <xf numFmtId="164" fontId="12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left" vertical="top"/>
    </xf>
    <xf numFmtId="165" fontId="14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 vertical="top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horizontal="right" vertical="top"/>
    </xf>
    <xf numFmtId="164" fontId="20" fillId="0" borderId="1" xfId="0" applyFont="1" applyBorder="1" applyAlignment="1">
      <alignment horizontal="left" vertical="top"/>
    </xf>
    <xf numFmtId="164" fontId="14" fillId="0" borderId="2" xfId="0" applyFont="1" applyBorder="1" applyAlignment="1">
      <alignment wrapText="1"/>
    </xf>
    <xf numFmtId="164" fontId="14" fillId="0" borderId="2" xfId="0" applyFont="1" applyBorder="1" applyAlignment="1">
      <alignment/>
    </xf>
    <xf numFmtId="165" fontId="20" fillId="0" borderId="3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 horizontal="right" vertical="top"/>
    </xf>
    <xf numFmtId="164" fontId="21" fillId="0" borderId="0" xfId="0" applyFont="1" applyAlignment="1">
      <alignment/>
    </xf>
    <xf numFmtId="165" fontId="20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left" vertical="top"/>
    </xf>
    <xf numFmtId="164" fontId="14" fillId="0" borderId="5" xfId="0" applyFont="1" applyBorder="1" applyAlignment="1">
      <alignment wrapText="1"/>
    </xf>
    <xf numFmtId="164" fontId="14" fillId="0" borderId="5" xfId="0" applyFont="1" applyBorder="1" applyAlignment="1">
      <alignment/>
    </xf>
    <xf numFmtId="165" fontId="20" fillId="0" borderId="6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164" fontId="20" fillId="0" borderId="7" xfId="0" applyFont="1" applyBorder="1" applyAlignment="1">
      <alignment/>
    </xf>
    <xf numFmtId="164" fontId="14" fillId="0" borderId="8" xfId="0" applyFont="1" applyBorder="1" applyAlignment="1">
      <alignment/>
    </xf>
    <xf numFmtId="164" fontId="18" fillId="0" borderId="8" xfId="0" applyFont="1" applyBorder="1" applyAlignment="1">
      <alignment/>
    </xf>
    <xf numFmtId="165" fontId="20" fillId="0" borderId="9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0" fillId="0" borderId="0" xfId="0" applyFont="1" applyAlignment="1">
      <alignment/>
    </xf>
    <xf numFmtId="165" fontId="25" fillId="0" borderId="0" xfId="0" applyNumberFormat="1" applyFont="1" applyBorder="1" applyAlignment="1">
      <alignment/>
    </xf>
    <xf numFmtId="164" fontId="24" fillId="0" borderId="0" xfId="0" applyFont="1" applyBorder="1" applyAlignment="1">
      <alignment/>
    </xf>
    <xf numFmtId="167" fontId="14" fillId="0" borderId="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wrapText="1"/>
    </xf>
    <xf numFmtId="164" fontId="23" fillId="0" borderId="0" xfId="0" applyFont="1" applyBorder="1" applyAlignment="1">
      <alignment/>
    </xf>
    <xf numFmtId="167" fontId="18" fillId="0" borderId="0" xfId="0" applyNumberFormat="1" applyFont="1" applyBorder="1" applyAlignment="1">
      <alignment/>
    </xf>
    <xf numFmtId="164" fontId="20" fillId="2" borderId="0" xfId="0" applyFont="1" applyFill="1" applyAlignment="1">
      <alignment/>
    </xf>
    <xf numFmtId="164" fontId="26" fillId="2" borderId="0" xfId="0" applyFont="1" applyFill="1" applyAlignment="1">
      <alignment/>
    </xf>
    <xf numFmtId="164" fontId="13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 applyProtection="1">
      <alignment horizontal="right"/>
      <protection/>
    </xf>
    <xf numFmtId="164" fontId="27" fillId="0" borderId="10" xfId="0" applyFont="1" applyBorder="1" applyAlignment="1">
      <alignment horizontal="left" vertical="center"/>
    </xf>
    <xf numFmtId="165" fontId="24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11" xfId="0" applyFont="1" applyFill="1" applyBorder="1" applyAlignment="1">
      <alignment horizontal="center" vertical="top"/>
    </xf>
    <xf numFmtId="164" fontId="1" fillId="0" borderId="11" xfId="0" applyFont="1" applyFill="1" applyBorder="1" applyAlignment="1">
      <alignment horizontal="left" vertical="top"/>
    </xf>
    <xf numFmtId="164" fontId="1" fillId="0" borderId="11" xfId="0" applyFont="1" applyFill="1" applyBorder="1" applyAlignment="1">
      <alignment horizontal="left" vertical="center" wrapText="1"/>
    </xf>
    <xf numFmtId="164" fontId="1" fillId="0" borderId="11" xfId="0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4" fontId="3" fillId="0" borderId="12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11" xfId="0" applyFont="1" applyFill="1" applyBorder="1" applyAlignment="1">
      <alignment horizontal="left" vertical="top" wrapText="1"/>
    </xf>
    <xf numFmtId="164" fontId="1" fillId="0" borderId="11" xfId="0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4" fontId="23" fillId="0" borderId="11" xfId="0" applyFont="1" applyFill="1" applyBorder="1" applyAlignment="1">
      <alignment horizontal="center" vertical="top"/>
    </xf>
    <xf numFmtId="164" fontId="23" fillId="0" borderId="11" xfId="0" applyFont="1" applyFill="1" applyBorder="1" applyAlignment="1">
      <alignment horizontal="left" vertical="top"/>
    </xf>
    <xf numFmtId="164" fontId="23" fillId="0" borderId="11" xfId="0" applyFont="1" applyFill="1" applyBorder="1" applyAlignment="1">
      <alignment horizontal="left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 horizontal="right"/>
    </xf>
    <xf numFmtId="165" fontId="23" fillId="0" borderId="11" xfId="0" applyNumberFormat="1" applyFont="1" applyFill="1" applyBorder="1" applyAlignment="1">
      <alignment horizontal="right"/>
    </xf>
    <xf numFmtId="164" fontId="23" fillId="0" borderId="11" xfId="0" applyFont="1" applyFill="1" applyBorder="1" applyAlignment="1">
      <alignment horizontal="center" vertical="top"/>
    </xf>
    <xf numFmtId="164" fontId="23" fillId="0" borderId="11" xfId="0" applyFont="1" applyFill="1" applyBorder="1" applyAlignment="1">
      <alignment horizontal="left" vertical="top"/>
    </xf>
    <xf numFmtId="164" fontId="23" fillId="0" borderId="11" xfId="0" applyFont="1" applyFill="1" applyBorder="1" applyAlignment="1">
      <alignment horizontal="left" vertical="top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 horizontal="right"/>
    </xf>
    <xf numFmtId="165" fontId="23" fillId="0" borderId="11" xfId="0" applyNumberFormat="1" applyFont="1" applyFill="1" applyBorder="1" applyAlignment="1">
      <alignment horizontal="right"/>
    </xf>
    <xf numFmtId="164" fontId="13" fillId="0" borderId="13" xfId="0" applyFont="1" applyFill="1" applyBorder="1" applyAlignment="1">
      <alignment/>
    </xf>
    <xf numFmtId="164" fontId="26" fillId="0" borderId="14" xfId="0" applyFont="1" applyFill="1" applyBorder="1" applyAlignment="1">
      <alignment/>
    </xf>
    <xf numFmtId="164" fontId="13" fillId="0" borderId="14" xfId="0" applyFont="1" applyFill="1" applyBorder="1" applyAlignment="1">
      <alignment wrapText="1"/>
    </xf>
    <xf numFmtId="164" fontId="3" fillId="0" borderId="14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right" vertical="top"/>
    </xf>
    <xf numFmtId="165" fontId="13" fillId="0" borderId="15" xfId="0" applyNumberFormat="1" applyFont="1" applyFill="1" applyBorder="1" applyAlignment="1">
      <alignment horizontal="right" vertical="top"/>
    </xf>
    <xf numFmtId="165" fontId="0" fillId="0" borderId="0" xfId="0" applyNumberFormat="1" applyFont="1" applyAlignment="1">
      <alignment/>
    </xf>
    <xf numFmtId="164" fontId="13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1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164" fontId="13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 horizontal="left" vertical="top"/>
      <protection/>
    </xf>
    <xf numFmtId="164" fontId="3" fillId="0" borderId="0" xfId="0" applyFont="1" applyFill="1" applyAlignment="1" applyProtection="1">
      <alignment horizontal="center"/>
      <protection/>
    </xf>
    <xf numFmtId="164" fontId="3" fillId="0" borderId="0" xfId="0" applyFont="1" applyFill="1" applyAlignment="1" applyProtection="1">
      <alignment horizontal="right"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27" fillId="0" borderId="10" xfId="0" applyFont="1" applyFill="1" applyBorder="1" applyAlignment="1" applyProtection="1">
      <alignment horizontal="left" vertical="center"/>
      <protection/>
    </xf>
    <xf numFmtId="164" fontId="29" fillId="0" borderId="0" xfId="0" applyFont="1" applyBorder="1" applyAlignment="1">
      <alignment/>
    </xf>
    <xf numFmtId="164" fontId="30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29" fillId="0" borderId="0" xfId="0" applyFont="1" applyAlignment="1">
      <alignment/>
    </xf>
    <xf numFmtId="164" fontId="13" fillId="0" borderId="8" xfId="0" applyFont="1" applyFill="1" applyBorder="1" applyAlignment="1">
      <alignment/>
    </xf>
    <xf numFmtId="164" fontId="26" fillId="0" borderId="8" xfId="0" applyFont="1" applyFill="1" applyBorder="1" applyAlignment="1">
      <alignment/>
    </xf>
    <xf numFmtId="164" fontId="13" fillId="0" borderId="8" xfId="0" applyFont="1" applyFill="1" applyBorder="1" applyAlignment="1">
      <alignment wrapText="1"/>
    </xf>
    <xf numFmtId="164" fontId="3" fillId="0" borderId="8" xfId="0" applyFont="1" applyFill="1" applyBorder="1" applyAlignment="1">
      <alignment horizontal="center"/>
    </xf>
    <xf numFmtId="164" fontId="3" fillId="0" borderId="8" xfId="0" applyFont="1" applyFill="1" applyBorder="1" applyAlignment="1">
      <alignment horizontal="right" vertical="top"/>
    </xf>
    <xf numFmtId="165" fontId="13" fillId="0" borderId="8" xfId="0" applyNumberFormat="1" applyFont="1" applyFill="1" applyBorder="1" applyAlignment="1">
      <alignment horizontal="right" vertical="top"/>
    </xf>
    <xf numFmtId="164" fontId="13" fillId="0" borderId="8" xfId="0" applyFont="1" applyFill="1" applyBorder="1" applyAlignment="1">
      <alignment vertical="top"/>
    </xf>
    <xf numFmtId="164" fontId="26" fillId="0" borderId="8" xfId="0" applyFont="1" applyFill="1" applyBorder="1" applyAlignment="1">
      <alignment vertical="top"/>
    </xf>
    <xf numFmtId="164" fontId="26" fillId="0" borderId="8" xfId="0" applyFont="1" applyFill="1" applyBorder="1" applyAlignment="1">
      <alignment vertical="top" wrapText="1"/>
    </xf>
    <xf numFmtId="164" fontId="13" fillId="0" borderId="8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vertical="top"/>
    </xf>
    <xf numFmtId="164" fontId="13" fillId="0" borderId="0" xfId="0" applyFont="1" applyAlignment="1">
      <alignment wrapText="1"/>
    </xf>
    <xf numFmtId="165" fontId="13" fillId="0" borderId="0" xfId="0" applyNumberFormat="1" applyFont="1" applyAlignment="1">
      <alignment wrapText="1"/>
    </xf>
    <xf numFmtId="166" fontId="23" fillId="0" borderId="16" xfId="0" applyNumberFormat="1" applyFont="1" applyFill="1" applyBorder="1" applyAlignment="1">
      <alignment horizontal="left" vertical="top"/>
    </xf>
    <xf numFmtId="164" fontId="23" fillId="0" borderId="16" xfId="0" applyFont="1" applyFill="1" applyBorder="1" applyAlignment="1">
      <alignment horizontal="center" vertical="top"/>
    </xf>
    <xf numFmtId="164" fontId="23" fillId="0" borderId="16" xfId="0" applyFont="1" applyFill="1" applyBorder="1" applyAlignment="1">
      <alignment horizontal="right" vertical="top"/>
    </xf>
    <xf numFmtId="164" fontId="3" fillId="0" borderId="0" xfId="0" applyFont="1" applyFill="1" applyBorder="1" applyAlignment="1">
      <alignment/>
    </xf>
    <xf numFmtId="164" fontId="23" fillId="0" borderId="17" xfId="0" applyFont="1" applyFill="1" applyBorder="1" applyAlignment="1">
      <alignment horizontal="left" vertical="top"/>
    </xf>
    <xf numFmtId="164" fontId="1" fillId="0" borderId="17" xfId="0" applyFont="1" applyFill="1" applyBorder="1" applyAlignment="1">
      <alignment horizontal="center" vertical="top"/>
    </xf>
    <xf numFmtId="168" fontId="23" fillId="0" borderId="17" xfId="0" applyNumberFormat="1" applyFont="1" applyFill="1" applyBorder="1" applyAlignment="1">
      <alignment horizontal="right" vertical="top"/>
    </xf>
    <xf numFmtId="165" fontId="23" fillId="0" borderId="17" xfId="0" applyNumberFormat="1" applyFont="1" applyFill="1" applyBorder="1" applyAlignment="1">
      <alignment horizontal="right" vertical="top"/>
    </xf>
    <xf numFmtId="164" fontId="31" fillId="0" borderId="0" xfId="0" applyFont="1" applyFill="1" applyBorder="1" applyAlignment="1">
      <alignment/>
    </xf>
    <xf numFmtId="164" fontId="13" fillId="0" borderId="13" xfId="0" applyFont="1" applyFill="1" applyBorder="1" applyAlignment="1">
      <alignment vertical="top"/>
    </xf>
    <xf numFmtId="164" fontId="31" fillId="0" borderId="14" xfId="0" applyFont="1" applyFill="1" applyBorder="1" applyAlignment="1">
      <alignment vertical="top"/>
    </xf>
    <xf numFmtId="164" fontId="32" fillId="0" borderId="14" xfId="0" applyFont="1" applyFill="1" applyBorder="1" applyAlignment="1">
      <alignment/>
    </xf>
    <xf numFmtId="164" fontId="32" fillId="0" borderId="14" xfId="0" applyFont="1" applyFill="1" applyBorder="1" applyAlignment="1">
      <alignment vertical="top"/>
    </xf>
    <xf numFmtId="164" fontId="13" fillId="0" borderId="14" xfId="0" applyFont="1" applyFill="1" applyBorder="1" applyAlignment="1">
      <alignment vertical="top"/>
    </xf>
    <xf numFmtId="165" fontId="13" fillId="0" borderId="14" xfId="0" applyNumberFormat="1" applyFont="1" applyFill="1" applyBorder="1" applyAlignment="1">
      <alignment vertical="top"/>
    </xf>
    <xf numFmtId="165" fontId="13" fillId="0" borderId="15" xfId="0" applyNumberFormat="1" applyFont="1" applyFill="1" applyBorder="1" applyAlignment="1">
      <alignment/>
    </xf>
    <xf numFmtId="164" fontId="13" fillId="0" borderId="0" xfId="0" applyFont="1" applyAlignment="1">
      <alignment/>
    </xf>
    <xf numFmtId="164" fontId="32" fillId="0" borderId="0" xfId="0" applyFont="1" applyAlignment="1">
      <alignment/>
    </xf>
    <xf numFmtId="164" fontId="3" fillId="0" borderId="0" xfId="0" applyFont="1" applyFill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 horizontal="left" vertical="top" wrapText="1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/>
      <protection/>
    </xf>
    <xf numFmtId="164" fontId="20" fillId="2" borderId="0" xfId="0" applyFont="1" applyFill="1" applyBorder="1" applyAlignment="1">
      <alignment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Border="1" applyAlignment="1">
      <alignment wrapText="1"/>
    </xf>
    <xf numFmtId="164" fontId="18" fillId="2" borderId="0" xfId="0" applyFont="1" applyFill="1" applyBorder="1" applyAlignment="1">
      <alignment horizontal="center"/>
    </xf>
    <xf numFmtId="164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/>
    </xf>
    <xf numFmtId="165" fontId="14" fillId="2" borderId="15" xfId="0" applyNumberFormat="1" applyFont="1" applyFill="1" applyBorder="1" applyAlignment="1">
      <alignment/>
    </xf>
    <xf numFmtId="164" fontId="33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8" fillId="0" borderId="0" xfId="0" applyFont="1" applyFill="1" applyBorder="1" applyAlignment="1">
      <alignment wrapText="1"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34" fillId="2" borderId="0" xfId="0" applyFont="1" applyFill="1" applyAlignment="1">
      <alignment/>
    </xf>
    <xf numFmtId="164" fontId="34" fillId="2" borderId="0" xfId="0" applyFont="1" applyFill="1" applyAlignment="1">
      <alignment horizontal="right"/>
    </xf>
    <xf numFmtId="164" fontId="34" fillId="2" borderId="0" xfId="0" applyFont="1" applyFill="1" applyAlignment="1">
      <alignment/>
    </xf>
    <xf numFmtId="164" fontId="34" fillId="0" borderId="0" xfId="0" applyFont="1" applyAlignment="1">
      <alignment/>
    </xf>
    <xf numFmtId="164" fontId="35" fillId="0" borderId="15" xfId="0" applyFont="1" applyFill="1" applyBorder="1" applyAlignment="1">
      <alignment vertical="center"/>
    </xf>
    <xf numFmtId="164" fontId="35" fillId="0" borderId="15" xfId="0" applyFont="1" applyFill="1" applyBorder="1" applyAlignment="1">
      <alignment horizontal="left" vertical="center"/>
    </xf>
    <xf numFmtId="164" fontId="27" fillId="0" borderId="15" xfId="0" applyFont="1" applyFill="1" applyBorder="1" applyAlignment="1">
      <alignment horizontal="center" vertical="center"/>
    </xf>
    <xf numFmtId="164" fontId="26" fillId="0" borderId="14" xfId="0" applyFont="1" applyBorder="1" applyAlignment="1">
      <alignment/>
    </xf>
    <xf numFmtId="164" fontId="13" fillId="0" borderId="14" xfId="0" applyFont="1" applyBorder="1" applyAlignment="1">
      <alignment wrapText="1"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 horizontal="right" vertical="top"/>
    </xf>
    <xf numFmtId="164" fontId="3" fillId="0" borderId="18" xfId="0" applyFont="1" applyBorder="1" applyAlignment="1">
      <alignment horizontal="right" vertical="top"/>
    </xf>
    <xf numFmtId="164" fontId="26" fillId="0" borderId="0" xfId="0" applyFont="1" applyBorder="1" applyAlignment="1">
      <alignment/>
    </xf>
    <xf numFmtId="164" fontId="13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vertical="top"/>
    </xf>
    <xf numFmtId="164" fontId="33" fillId="0" borderId="0" xfId="0" applyFont="1" applyAlignment="1">
      <alignment/>
    </xf>
    <xf numFmtId="164" fontId="35" fillId="0" borderId="15" xfId="0" applyFont="1" applyBorder="1" applyAlignment="1">
      <alignment vertical="center"/>
    </xf>
    <xf numFmtId="164" fontId="35" fillId="0" borderId="15" xfId="0" applyFont="1" applyBorder="1" applyAlignment="1">
      <alignment horizontal="left" vertical="center"/>
    </xf>
    <xf numFmtId="164" fontId="27" fillId="0" borderId="15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top"/>
    </xf>
    <xf numFmtId="164" fontId="35" fillId="0" borderId="15" xfId="0" applyFont="1" applyBorder="1" applyAlignment="1">
      <alignment/>
    </xf>
    <xf numFmtId="164" fontId="35" fillId="0" borderId="15" xfId="0" applyFont="1" applyBorder="1" applyAlignment="1">
      <alignment horizontal="left" vertical="top"/>
    </xf>
    <xf numFmtId="164" fontId="27" fillId="0" borderId="15" xfId="0" applyFont="1" applyBorder="1" applyAlignment="1">
      <alignment horizontal="center"/>
    </xf>
    <xf numFmtId="167" fontId="23" fillId="0" borderId="11" xfId="0" applyNumberFormat="1" applyFont="1" applyFill="1" applyBorder="1" applyAlignment="1">
      <alignment horizontal="right"/>
    </xf>
    <xf numFmtId="164" fontId="3" fillId="0" borderId="14" xfId="0" applyFont="1" applyBorder="1" applyAlignment="1">
      <alignment horizontal="center"/>
    </xf>
    <xf numFmtId="164" fontId="3" fillId="0" borderId="14" xfId="0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3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29" fillId="0" borderId="0" xfId="0" applyFont="1" applyFill="1" applyAlignment="1">
      <alignment/>
    </xf>
    <xf numFmtId="164" fontId="0" fillId="2" borderId="0" xfId="0" applyFont="1" applyFill="1" applyBorder="1" applyAlignment="1">
      <alignment/>
    </xf>
    <xf numFmtId="164" fontId="14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/>
    </xf>
    <xf numFmtId="165" fontId="14" fillId="2" borderId="15" xfId="0" applyNumberFormat="1" applyFont="1" applyFill="1" applyBorder="1" applyAlignment="1">
      <alignment/>
    </xf>
    <xf numFmtId="164" fontId="20" fillId="2" borderId="0" xfId="0" applyFont="1" applyFill="1" applyAlignment="1">
      <alignment vertical="top"/>
    </xf>
    <xf numFmtId="164" fontId="36" fillId="2" borderId="0" xfId="0" applyFont="1" applyFill="1" applyAlignment="1">
      <alignment vertical="top"/>
    </xf>
    <xf numFmtId="164" fontId="37" fillId="2" borderId="0" xfId="0" applyFont="1" applyFill="1" applyAlignment="1">
      <alignment vertical="top"/>
    </xf>
    <xf numFmtId="165" fontId="37" fillId="2" borderId="0" xfId="0" applyNumberFormat="1" applyFont="1" applyFill="1" applyAlignment="1">
      <alignment vertical="top"/>
    </xf>
    <xf numFmtId="164" fontId="37" fillId="0" borderId="0" xfId="0" applyFont="1" applyAlignment="1">
      <alignment/>
    </xf>
    <xf numFmtId="164" fontId="13" fillId="0" borderId="0" xfId="0" applyFont="1" applyFill="1" applyAlignment="1">
      <alignment vertical="top"/>
    </xf>
    <xf numFmtId="164" fontId="23" fillId="0" borderId="0" xfId="0" applyFont="1" applyFill="1" applyAlignment="1">
      <alignment vertical="top"/>
    </xf>
    <xf numFmtId="167" fontId="2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4" fontId="38" fillId="0" borderId="0" xfId="0" applyFont="1" applyFill="1" applyAlignment="1">
      <alignment/>
    </xf>
    <xf numFmtId="164" fontId="27" fillId="0" borderId="15" xfId="0" applyFont="1" applyBorder="1" applyAlignment="1">
      <alignment vertical="top"/>
    </xf>
    <xf numFmtId="164" fontId="27" fillId="0" borderId="15" xfId="0" applyFont="1" applyBorder="1" applyAlignment="1">
      <alignment horizontal="right" vertical="top"/>
    </xf>
    <xf numFmtId="165" fontId="27" fillId="0" borderId="15" xfId="0" applyNumberFormat="1" applyFont="1" applyBorder="1" applyAlignment="1">
      <alignment horizontal="right" vertical="top"/>
    </xf>
    <xf numFmtId="166" fontId="23" fillId="0" borderId="11" xfId="0" applyNumberFormat="1" applyFont="1" applyFill="1" applyBorder="1" applyAlignment="1">
      <alignment horizontal="center" vertical="top"/>
    </xf>
    <xf numFmtId="164" fontId="23" fillId="0" borderId="19" xfId="0" applyFont="1" applyFill="1" applyBorder="1" applyAlignment="1">
      <alignment horizontal="left" vertical="top" wrapText="1"/>
    </xf>
    <xf numFmtId="166" fontId="23" fillId="0" borderId="1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164" fontId="38" fillId="0" borderId="0" xfId="0" applyFont="1" applyAlignment="1">
      <alignment/>
    </xf>
    <xf numFmtId="164" fontId="23" fillId="0" borderId="11" xfId="0" applyFont="1" applyFill="1" applyBorder="1" applyAlignment="1">
      <alignment horizontal="center" wrapText="1"/>
    </xf>
    <xf numFmtId="164" fontId="31" fillId="0" borderId="0" xfId="0" applyFont="1" applyAlignment="1">
      <alignment/>
    </xf>
    <xf numFmtId="164" fontId="23" fillId="0" borderId="11" xfId="0" applyFont="1" applyFill="1" applyBorder="1" applyAlignment="1">
      <alignment vertical="top"/>
    </xf>
    <xf numFmtId="164" fontId="23" fillId="0" borderId="20" xfId="0" applyFont="1" applyBorder="1" applyAlignment="1">
      <alignment vertical="top" wrapText="1"/>
    </xf>
    <xf numFmtId="165" fontId="23" fillId="0" borderId="11" xfId="0" applyNumberFormat="1" applyFont="1" applyBorder="1" applyAlignment="1">
      <alignment/>
    </xf>
    <xf numFmtId="164" fontId="39" fillId="0" borderId="0" xfId="0" applyFont="1" applyAlignment="1">
      <alignment/>
    </xf>
    <xf numFmtId="168" fontId="23" fillId="0" borderId="11" xfId="0" applyNumberFormat="1" applyFont="1" applyFill="1" applyBorder="1" applyAlignment="1">
      <alignment horizontal="right" wrapText="1"/>
    </xf>
    <xf numFmtId="164" fontId="23" fillId="0" borderId="11" xfId="0" applyFont="1" applyBorder="1" applyAlignment="1">
      <alignment vertical="top" wrapText="1"/>
    </xf>
    <xf numFmtId="170" fontId="23" fillId="0" borderId="11" xfId="0" applyNumberFormat="1" applyFont="1" applyFill="1" applyBorder="1" applyAlignment="1">
      <alignment horizontal="right"/>
    </xf>
    <xf numFmtId="164" fontId="31" fillId="0" borderId="0" xfId="0" applyFont="1" applyFill="1" applyAlignment="1">
      <alignment/>
    </xf>
    <xf numFmtId="164" fontId="23" fillId="0" borderId="11" xfId="0" applyFont="1" applyFill="1" applyBorder="1" applyAlignment="1">
      <alignment vertical="top" wrapText="1"/>
    </xf>
    <xf numFmtId="164" fontId="3" fillId="0" borderId="11" xfId="0" applyFont="1" applyFill="1" applyBorder="1" applyAlignment="1">
      <alignment horizontal="center"/>
    </xf>
    <xf numFmtId="164" fontId="40" fillId="0" borderId="0" xfId="0" applyFont="1" applyFill="1" applyAlignment="1">
      <alignment/>
    </xf>
    <xf numFmtId="164" fontId="23" fillId="0" borderId="21" xfId="0" applyFont="1" applyFill="1" applyBorder="1" applyAlignment="1">
      <alignment horizontal="center" vertical="top"/>
    </xf>
    <xf numFmtId="164" fontId="23" fillId="0" borderId="21" xfId="0" applyFont="1" applyFill="1" applyBorder="1" applyAlignment="1">
      <alignment vertical="top"/>
    </xf>
    <xf numFmtId="164" fontId="23" fillId="0" borderId="21" xfId="0" applyFont="1" applyFill="1" applyBorder="1" applyAlignment="1">
      <alignment vertical="top" wrapText="1"/>
    </xf>
    <xf numFmtId="164" fontId="23" fillId="0" borderId="21" xfId="0" applyFont="1" applyFill="1" applyBorder="1" applyAlignment="1">
      <alignment horizontal="center"/>
    </xf>
    <xf numFmtId="165" fontId="23" fillId="0" borderId="21" xfId="0" applyNumberFormat="1" applyFont="1" applyFill="1" applyBorder="1" applyAlignment="1">
      <alignment/>
    </xf>
    <xf numFmtId="164" fontId="31" fillId="0" borderId="0" xfId="0" applyFont="1" applyFill="1" applyAlignment="1">
      <alignment/>
    </xf>
    <xf numFmtId="164" fontId="31" fillId="0" borderId="0" xfId="0" applyFont="1" applyAlignment="1">
      <alignment/>
    </xf>
    <xf numFmtId="164" fontId="3" fillId="0" borderId="8" xfId="0" applyFont="1" applyFill="1" applyBorder="1" applyAlignment="1">
      <alignment vertical="top"/>
    </xf>
    <xf numFmtId="164" fontId="13" fillId="0" borderId="8" xfId="0" applyFont="1" applyFill="1" applyBorder="1" applyAlignment="1">
      <alignment vertical="top" wrapText="1"/>
    </xf>
    <xf numFmtId="164" fontId="3" fillId="0" borderId="8" xfId="0" applyFont="1" applyFill="1" applyBorder="1" applyAlignment="1">
      <alignment/>
    </xf>
    <xf numFmtId="167" fontId="3" fillId="0" borderId="8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13" fillId="0" borderId="15" xfId="0" applyNumberFormat="1" applyFont="1" applyFill="1" applyBorder="1" applyAlignment="1">
      <alignment/>
    </xf>
    <xf numFmtId="165" fontId="13" fillId="0" borderId="0" xfId="0" applyNumberFormat="1" applyFont="1" applyAlignment="1">
      <alignment/>
    </xf>
    <xf numFmtId="164" fontId="13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vertical="top" wrapText="1"/>
    </xf>
    <xf numFmtId="164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 horizontal="left" vertical="top" wrapText="1"/>
    </xf>
    <xf numFmtId="164" fontId="26" fillId="0" borderId="0" xfId="0" applyFont="1" applyFill="1" applyAlignment="1">
      <alignment vertical="top"/>
    </xf>
    <xf numFmtId="164" fontId="26" fillId="0" borderId="0" xfId="0" applyFont="1" applyFill="1" applyAlignment="1">
      <alignment vertical="top" wrapText="1"/>
    </xf>
    <xf numFmtId="164" fontId="13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vertical="top"/>
    </xf>
    <xf numFmtId="164" fontId="13" fillId="0" borderId="0" xfId="0" applyFont="1" applyFill="1" applyAlignment="1">
      <alignment wrapText="1"/>
    </xf>
    <xf numFmtId="165" fontId="13" fillId="0" borderId="0" xfId="0" applyNumberFormat="1" applyFont="1" applyFill="1" applyAlignment="1">
      <alignment wrapText="1"/>
    </xf>
    <xf numFmtId="164" fontId="27" fillId="0" borderId="22" xfId="0" applyFont="1" applyFill="1" applyBorder="1" applyAlignment="1">
      <alignment vertical="top"/>
    </xf>
    <xf numFmtId="164" fontId="41" fillId="0" borderId="14" xfId="0" applyFont="1" applyFill="1" applyBorder="1" applyAlignment="1">
      <alignment vertical="top"/>
    </xf>
    <xf numFmtId="164" fontId="41" fillId="0" borderId="14" xfId="0" applyFont="1" applyFill="1" applyBorder="1" applyAlignment="1">
      <alignment horizontal="left" vertical="top"/>
    </xf>
    <xf numFmtId="167" fontId="41" fillId="0" borderId="14" xfId="0" applyNumberFormat="1" applyFont="1" applyFill="1" applyBorder="1" applyAlignment="1">
      <alignment vertical="top"/>
    </xf>
    <xf numFmtId="165" fontId="42" fillId="0" borderId="14" xfId="0" applyNumberFormat="1" applyFont="1" applyFill="1" applyBorder="1" applyAlignment="1">
      <alignment vertical="top"/>
    </xf>
    <xf numFmtId="165" fontId="23" fillId="0" borderId="23" xfId="0" applyNumberFormat="1" applyFont="1" applyFill="1" applyBorder="1" applyAlignment="1">
      <alignment vertical="top"/>
    </xf>
    <xf numFmtId="164" fontId="23" fillId="0" borderId="11" xfId="0" applyFont="1" applyFill="1" applyBorder="1" applyAlignment="1">
      <alignment vertical="center"/>
    </xf>
    <xf numFmtId="164" fontId="23" fillId="0" borderId="11" xfId="0" applyFont="1" applyFill="1" applyBorder="1" applyAlignment="1">
      <alignment vertical="center" wrapText="1"/>
    </xf>
    <xf numFmtId="164" fontId="23" fillId="0" borderId="11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vertical="center" wrapText="1"/>
    </xf>
    <xf numFmtId="164" fontId="23" fillId="0" borderId="21" xfId="0" applyFont="1" applyFill="1" applyBorder="1" applyAlignment="1">
      <alignment vertical="center"/>
    </xf>
    <xf numFmtId="164" fontId="23" fillId="0" borderId="24" xfId="0" applyFont="1" applyFill="1" applyBorder="1" applyAlignment="1">
      <alignment vertical="center"/>
    </xf>
    <xf numFmtId="164" fontId="23" fillId="0" borderId="21" xfId="0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vertical="center" wrapText="1"/>
    </xf>
    <xf numFmtId="165" fontId="23" fillId="0" borderId="21" xfId="0" applyNumberFormat="1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left" vertical="top"/>
    </xf>
    <xf numFmtId="164" fontId="23" fillId="0" borderId="10" xfId="0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165" fontId="24" fillId="0" borderId="15" xfId="0" applyNumberFormat="1" applyFont="1" applyFill="1" applyBorder="1" applyAlignment="1">
      <alignment horizontal="right" vertical="top"/>
    </xf>
    <xf numFmtId="164" fontId="23" fillId="0" borderId="25" xfId="0" applyFont="1" applyFill="1" applyBorder="1" applyAlignment="1">
      <alignment horizontal="left" vertical="top"/>
    </xf>
    <xf numFmtId="164" fontId="23" fillId="0" borderId="25" xfId="0" applyFont="1" applyFill="1" applyBorder="1" applyAlignment="1">
      <alignment horizontal="center" vertical="center"/>
    </xf>
    <xf numFmtId="167" fontId="24" fillId="0" borderId="25" xfId="0" applyNumberFormat="1" applyFont="1" applyFill="1" applyBorder="1" applyAlignment="1">
      <alignment vertical="center"/>
    </xf>
    <xf numFmtId="165" fontId="23" fillId="0" borderId="25" xfId="0" applyNumberFormat="1" applyFont="1" applyFill="1" applyBorder="1" applyAlignment="1">
      <alignment vertical="center"/>
    </xf>
    <xf numFmtId="165" fontId="24" fillId="0" borderId="25" xfId="0" applyNumberFormat="1" applyFont="1" applyFill="1" applyBorder="1" applyAlignment="1">
      <alignment horizontal="right" vertical="top"/>
    </xf>
    <xf numFmtId="166" fontId="23" fillId="0" borderId="19" xfId="0" applyNumberFormat="1" applyFont="1" applyFill="1" applyBorder="1" applyAlignment="1">
      <alignment horizontal="left" vertical="top"/>
    </xf>
    <xf numFmtId="166" fontId="24" fillId="0" borderId="19" xfId="0" applyNumberFormat="1" applyFont="1" applyFill="1" applyBorder="1" applyAlignment="1">
      <alignment horizontal="right" vertical="top" wrapText="1"/>
    </xf>
    <xf numFmtId="164" fontId="24" fillId="0" borderId="19" xfId="0" applyFont="1" applyFill="1" applyBorder="1" applyAlignment="1">
      <alignment vertical="top" wrapText="1"/>
    </xf>
    <xf numFmtId="164" fontId="23" fillId="0" borderId="19" xfId="0" applyFont="1" applyFill="1" applyBorder="1" applyAlignment="1">
      <alignment horizontal="center" vertical="top"/>
    </xf>
    <xf numFmtId="164" fontId="23" fillId="0" borderId="19" xfId="0" applyFont="1" applyFill="1" applyBorder="1" applyAlignment="1">
      <alignment horizontal="right" vertical="top"/>
    </xf>
    <xf numFmtId="164" fontId="23" fillId="0" borderId="11" xfId="0" applyNumberFormat="1" applyFont="1" applyFill="1" applyBorder="1" applyAlignment="1">
      <alignment vertical="top"/>
    </xf>
    <xf numFmtId="165" fontId="23" fillId="0" borderId="11" xfId="0" applyNumberFormat="1" applyFont="1" applyFill="1" applyBorder="1" applyAlignment="1">
      <alignment vertical="top"/>
    </xf>
    <xf numFmtId="168" fontId="23" fillId="0" borderId="11" xfId="0" applyNumberFormat="1" applyFont="1" applyFill="1" applyBorder="1" applyAlignment="1">
      <alignment horizontal="right" vertical="top"/>
    </xf>
    <xf numFmtId="165" fontId="23" fillId="0" borderId="11" xfId="0" applyNumberFormat="1" applyFont="1" applyFill="1" applyBorder="1" applyAlignment="1">
      <alignment horizontal="right" vertical="top"/>
    </xf>
    <xf numFmtId="165" fontId="43" fillId="0" borderId="0" xfId="0" applyNumberFormat="1" applyFont="1" applyFill="1" applyBorder="1" applyAlignment="1">
      <alignment vertical="top"/>
    </xf>
    <xf numFmtId="166" fontId="23" fillId="0" borderId="11" xfId="0" applyNumberFormat="1" applyFont="1" applyFill="1" applyBorder="1" applyAlignment="1">
      <alignment vertical="top" wrapText="1"/>
    </xf>
    <xf numFmtId="167" fontId="23" fillId="0" borderId="11" xfId="0" applyNumberFormat="1" applyFont="1" applyFill="1" applyBorder="1" applyAlignment="1">
      <alignment vertical="top"/>
    </xf>
    <xf numFmtId="164" fontId="23" fillId="0" borderId="21" xfId="0" applyFont="1" applyFill="1" applyBorder="1" applyAlignment="1">
      <alignment horizontal="left" vertical="top" wrapText="1"/>
    </xf>
    <xf numFmtId="164" fontId="23" fillId="0" borderId="11" xfId="0" applyFont="1" applyFill="1" applyBorder="1" applyAlignment="1">
      <alignment horizontal="right" vertical="top"/>
    </xf>
    <xf numFmtId="164" fontId="23" fillId="0" borderId="14" xfId="0" applyFont="1" applyFill="1" applyBorder="1" applyAlignment="1">
      <alignment horizontal="center" vertical="top"/>
    </xf>
    <xf numFmtId="164" fontId="23" fillId="0" borderId="14" xfId="0" applyFont="1" applyFill="1" applyBorder="1" applyAlignment="1">
      <alignment horizontal="right" vertical="top"/>
    </xf>
    <xf numFmtId="165" fontId="23" fillId="0" borderId="14" xfId="0" applyNumberFormat="1" applyFont="1" applyFill="1" applyBorder="1" applyAlignment="1">
      <alignment horizontal="right" vertical="top"/>
    </xf>
    <xf numFmtId="164" fontId="13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23" fillId="0" borderId="14" xfId="0" applyFont="1" applyFill="1" applyBorder="1" applyAlignment="1">
      <alignment horizontal="left" vertical="top"/>
    </xf>
    <xf numFmtId="165" fontId="24" fillId="0" borderId="14" xfId="0" applyNumberFormat="1" applyFont="1" applyFill="1" applyBorder="1" applyAlignment="1">
      <alignment horizontal="right" vertical="top"/>
    </xf>
    <xf numFmtId="164" fontId="31" fillId="0" borderId="0" xfId="0" applyFont="1" applyFill="1" applyBorder="1" applyAlignment="1">
      <alignment vertical="top"/>
    </xf>
    <xf numFmtId="164" fontId="32" fillId="0" borderId="0" xfId="0" applyFont="1" applyFill="1" applyBorder="1" applyAlignment="1">
      <alignment/>
    </xf>
    <xf numFmtId="164" fontId="32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 vertical="top"/>
    </xf>
    <xf numFmtId="165" fontId="13" fillId="0" borderId="0" xfId="0" applyNumberFormat="1" applyFont="1" applyFill="1" applyBorder="1" applyAlignment="1">
      <alignment/>
    </xf>
    <xf numFmtId="164" fontId="36" fillId="2" borderId="0" xfId="0" applyFont="1" applyFill="1" applyAlignment="1">
      <alignment vertical="top"/>
    </xf>
    <xf numFmtId="165" fontId="20" fillId="2" borderId="15" xfId="0" applyNumberFormat="1" applyFont="1" applyFill="1" applyBorder="1" applyAlignment="1">
      <alignment vertical="top"/>
    </xf>
    <xf numFmtId="164" fontId="22" fillId="2" borderId="0" xfId="0" applyFont="1" applyFill="1" applyAlignment="1">
      <alignment vertical="top"/>
    </xf>
    <xf numFmtId="164" fontId="12" fillId="2" borderId="0" xfId="0" applyFont="1" applyFill="1" applyAlignment="1">
      <alignment vertical="top"/>
    </xf>
    <xf numFmtId="164" fontId="3" fillId="0" borderId="0" xfId="0" applyFont="1" applyAlignment="1">
      <alignment vertical="center"/>
    </xf>
    <xf numFmtId="164" fontId="26" fillId="0" borderId="0" xfId="0" applyFont="1" applyAlignment="1">
      <alignment vertical="top"/>
    </xf>
    <xf numFmtId="164" fontId="36" fillId="0" borderId="0" xfId="0" applyFont="1" applyAlignment="1">
      <alignment vertical="top"/>
    </xf>
    <xf numFmtId="164" fontId="20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3" fillId="0" borderId="0" xfId="0" applyFont="1" applyAlignment="1">
      <alignment vertical="top"/>
    </xf>
    <xf numFmtId="167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164" fontId="27" fillId="0" borderId="15" xfId="0" applyFont="1" applyBorder="1" applyAlignment="1">
      <alignment vertical="top"/>
    </xf>
    <xf numFmtId="164" fontId="27" fillId="0" borderId="15" xfId="0" applyFont="1" applyBorder="1" applyAlignment="1">
      <alignment horizontal="right" vertical="top"/>
    </xf>
    <xf numFmtId="164" fontId="23" fillId="0" borderId="11" xfId="0" applyFont="1" applyBorder="1" applyAlignment="1">
      <alignment vertical="top"/>
    </xf>
    <xf numFmtId="164" fontId="23" fillId="0" borderId="11" xfId="0" applyFont="1" applyBorder="1" applyAlignment="1">
      <alignment horizontal="left" vertical="top" wrapText="1"/>
    </xf>
    <xf numFmtId="164" fontId="23" fillId="0" borderId="11" xfId="0" applyFont="1" applyBorder="1" applyAlignment="1">
      <alignment horizontal="center"/>
    </xf>
    <xf numFmtId="171" fontId="23" fillId="0" borderId="11" xfId="0" applyNumberFormat="1" applyFont="1" applyFill="1" applyBorder="1" applyAlignment="1">
      <alignment/>
    </xf>
    <xf numFmtId="168" fontId="23" fillId="0" borderId="11" xfId="0" applyNumberFormat="1" applyFont="1" applyFill="1" applyBorder="1" applyAlignment="1">
      <alignment/>
    </xf>
    <xf numFmtId="164" fontId="13" fillId="0" borderId="13" xfId="0" applyFont="1" applyBorder="1" applyAlignment="1">
      <alignment vertical="top"/>
    </xf>
    <xf numFmtId="164" fontId="3" fillId="0" borderId="14" xfId="0" applyFont="1" applyBorder="1" applyAlignment="1">
      <alignment vertical="top"/>
    </xf>
    <xf numFmtId="164" fontId="0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13" fillId="0" borderId="15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3" fillId="0" borderId="0" xfId="0" applyFont="1" applyBorder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4" fontId="26" fillId="0" borderId="0" xfId="0" applyFont="1" applyBorder="1" applyAlignment="1">
      <alignment vertical="top"/>
    </xf>
    <xf numFmtId="164" fontId="26" fillId="0" borderId="0" xfId="0" applyFont="1" applyBorder="1" applyAlignment="1">
      <alignment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Fill="1" applyBorder="1" applyAlignment="1">
      <alignment vertical="top"/>
    </xf>
    <xf numFmtId="165" fontId="26" fillId="0" borderId="0" xfId="0" applyNumberFormat="1" applyFont="1" applyBorder="1" applyAlignment="1">
      <alignment vertical="top"/>
    </xf>
    <xf numFmtId="164" fontId="42" fillId="0" borderId="14" xfId="0" applyFont="1" applyFill="1" applyBorder="1" applyAlignment="1">
      <alignment vertical="top"/>
    </xf>
    <xf numFmtId="164" fontId="42" fillId="0" borderId="14" xfId="0" applyFont="1" applyFill="1" applyBorder="1" applyAlignment="1">
      <alignment horizontal="right" vertical="top"/>
    </xf>
    <xf numFmtId="167" fontId="23" fillId="0" borderId="14" xfId="0" applyNumberFormat="1" applyFont="1" applyBorder="1" applyAlignment="1">
      <alignment vertical="top"/>
    </xf>
    <xf numFmtId="165" fontId="23" fillId="0" borderId="14" xfId="0" applyNumberFormat="1" applyFont="1" applyFill="1" applyBorder="1" applyAlignment="1">
      <alignment vertical="top"/>
    </xf>
    <xf numFmtId="165" fontId="23" fillId="0" borderId="23" xfId="0" applyNumberFormat="1" applyFont="1" applyFill="1" applyBorder="1" applyAlignment="1">
      <alignment vertical="top"/>
    </xf>
    <xf numFmtId="164" fontId="23" fillId="0" borderId="11" xfId="0" applyFont="1" applyBorder="1" applyAlignment="1">
      <alignment vertical="center"/>
    </xf>
    <xf numFmtId="167" fontId="23" fillId="0" borderId="11" xfId="0" applyNumberFormat="1" applyFont="1" applyFill="1" applyBorder="1" applyAlignment="1">
      <alignment vertical="top"/>
    </xf>
    <xf numFmtId="165" fontId="23" fillId="0" borderId="11" xfId="0" applyNumberFormat="1" applyFont="1" applyFill="1" applyBorder="1" applyAlignment="1">
      <alignment vertical="top"/>
    </xf>
    <xf numFmtId="164" fontId="23" fillId="0" borderId="10" xfId="0" applyFont="1" applyBorder="1" applyAlignment="1">
      <alignment horizontal="left" vertical="top"/>
    </xf>
    <xf numFmtId="164" fontId="23" fillId="0" borderId="10" xfId="0" applyFont="1" applyBorder="1" applyAlignment="1">
      <alignment horizontal="center" vertical="top"/>
    </xf>
    <xf numFmtId="167" fontId="24" fillId="0" borderId="10" xfId="0" applyNumberFormat="1" applyFont="1" applyFill="1" applyBorder="1" applyAlignment="1">
      <alignment vertical="top"/>
    </xf>
    <xf numFmtId="165" fontId="23" fillId="0" borderId="22" xfId="0" applyNumberFormat="1" applyFont="1" applyBorder="1" applyAlignment="1">
      <alignment vertical="top"/>
    </xf>
    <xf numFmtId="165" fontId="24" fillId="0" borderId="26" xfId="0" applyNumberFormat="1" applyFont="1" applyBorder="1" applyAlignment="1">
      <alignment vertical="top"/>
    </xf>
    <xf numFmtId="164" fontId="23" fillId="0" borderId="0" xfId="0" applyFont="1" applyFill="1" applyBorder="1" applyAlignment="1">
      <alignment horizontal="left" vertical="top"/>
    </xf>
    <xf numFmtId="166" fontId="23" fillId="0" borderId="0" xfId="0" applyNumberFormat="1" applyFont="1" applyAlignment="1">
      <alignment horizontal="left" vertical="top" wrapText="1"/>
    </xf>
    <xf numFmtId="164" fontId="23" fillId="0" borderId="0" xfId="0" applyFont="1" applyBorder="1" applyAlignment="1">
      <alignment vertical="top" wrapText="1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vertical="top"/>
    </xf>
    <xf numFmtId="165" fontId="23" fillId="0" borderId="0" xfId="0" applyNumberFormat="1" applyFont="1" applyBorder="1" applyAlignment="1">
      <alignment vertical="top"/>
    </xf>
    <xf numFmtId="164" fontId="14" fillId="2" borderId="0" xfId="0" applyFont="1" applyFill="1" applyAlignment="1">
      <alignment vertical="top"/>
    </xf>
    <xf numFmtId="164" fontId="44" fillId="2" borderId="0" xfId="0" applyFont="1" applyFill="1" applyAlignment="1">
      <alignment vertical="top"/>
    </xf>
    <xf numFmtId="165" fontId="14" fillId="2" borderId="15" xfId="0" applyNumberFormat="1" applyFont="1" applyFill="1" applyBorder="1" applyAlignment="1">
      <alignment vertical="top"/>
    </xf>
    <xf numFmtId="164" fontId="20" fillId="0" borderId="0" xfId="0" applyFont="1" applyFill="1" applyAlignment="1">
      <alignment vertical="top"/>
    </xf>
    <xf numFmtId="164" fontId="36" fillId="0" borderId="0" xfId="0" applyFont="1" applyFill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164" fontId="20" fillId="2" borderId="0" xfId="0" applyFont="1" applyFill="1" applyAlignment="1">
      <alignment vertical="top"/>
    </xf>
    <xf numFmtId="164" fontId="13" fillId="2" borderId="0" xfId="0" applyFont="1" applyFill="1" applyAlignment="1">
      <alignment vertical="top"/>
    </xf>
    <xf numFmtId="164" fontId="3" fillId="2" borderId="0" xfId="0" applyFont="1" applyFill="1" applyAlignment="1">
      <alignment vertical="top"/>
    </xf>
    <xf numFmtId="164" fontId="20" fillId="2" borderId="0" xfId="0" applyFont="1" applyFill="1" applyBorder="1" applyAlignment="1">
      <alignment vertical="top"/>
    </xf>
    <xf numFmtId="164" fontId="26" fillId="0" borderId="0" xfId="0" applyFont="1" applyFill="1" applyAlignment="1">
      <alignment vertical="top"/>
    </xf>
    <xf numFmtId="164" fontId="20" fillId="0" borderId="0" xfId="0" applyFont="1" applyAlignment="1">
      <alignment vertical="top"/>
    </xf>
    <xf numFmtId="164" fontId="26" fillId="0" borderId="0" xfId="0" applyFont="1" applyFill="1" applyAlignment="1">
      <alignment vertical="center"/>
    </xf>
    <xf numFmtId="164" fontId="23" fillId="0" borderId="0" xfId="0" applyFont="1" applyAlignment="1">
      <alignment vertical="top"/>
    </xf>
    <xf numFmtId="167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164" fontId="23" fillId="0" borderId="27" xfId="0" applyFont="1" applyFill="1" applyBorder="1" applyAlignment="1">
      <alignment horizontal="center" vertical="top"/>
    </xf>
    <xf numFmtId="164" fontId="23" fillId="0" borderId="19" xfId="0" applyFont="1" applyFill="1" applyBorder="1" applyAlignment="1">
      <alignment vertical="top" wrapText="1"/>
    </xf>
    <xf numFmtId="164" fontId="23" fillId="0" borderId="19" xfId="0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168" fontId="23" fillId="0" borderId="20" xfId="0" applyNumberFormat="1" applyFont="1" applyFill="1" applyBorder="1" applyAlignment="1">
      <alignment/>
    </xf>
    <xf numFmtId="165" fontId="23" fillId="0" borderId="19" xfId="0" applyNumberFormat="1" applyFont="1" applyFill="1" applyBorder="1" applyAlignment="1">
      <alignment/>
    </xf>
    <xf numFmtId="165" fontId="23" fillId="0" borderId="20" xfId="0" applyNumberFormat="1" applyFont="1" applyFill="1" applyBorder="1" applyAlignment="1">
      <alignment/>
    </xf>
    <xf numFmtId="166" fontId="23" fillId="0" borderId="21" xfId="0" applyNumberFormat="1" applyFont="1" applyFill="1" applyBorder="1" applyAlignment="1">
      <alignment horizontal="left" vertical="top"/>
    </xf>
    <xf numFmtId="166" fontId="23" fillId="0" borderId="21" xfId="0" applyNumberFormat="1" applyFont="1" applyFill="1" applyBorder="1" applyAlignment="1">
      <alignment horizontal="center"/>
    </xf>
    <xf numFmtId="167" fontId="23" fillId="0" borderId="21" xfId="0" applyNumberFormat="1" applyFont="1" applyFill="1" applyBorder="1" applyAlignment="1">
      <alignment/>
    </xf>
    <xf numFmtId="164" fontId="3" fillId="0" borderId="8" xfId="0" applyFont="1" applyBorder="1" applyAlignment="1">
      <alignment vertical="top"/>
    </xf>
    <xf numFmtId="164" fontId="0" fillId="0" borderId="8" xfId="0" applyFont="1" applyBorder="1" applyAlignment="1">
      <alignment/>
    </xf>
    <xf numFmtId="164" fontId="3" fillId="0" borderId="8" xfId="0" applyFont="1" applyBorder="1" applyAlignment="1">
      <alignment/>
    </xf>
    <xf numFmtId="168" fontId="3" fillId="0" borderId="8" xfId="0" applyNumberFormat="1" applyFont="1" applyBorder="1" applyAlignment="1">
      <alignment/>
    </xf>
    <xf numFmtId="165" fontId="13" fillId="0" borderId="28" xfId="0" applyNumberFormat="1" applyFont="1" applyBorder="1" applyAlignment="1">
      <alignment/>
    </xf>
    <xf numFmtId="166" fontId="23" fillId="0" borderId="11" xfId="0" applyNumberFormat="1" applyFont="1" applyFill="1" applyBorder="1" applyAlignment="1">
      <alignment horizontal="left" vertical="top"/>
    </xf>
    <xf numFmtId="164" fontId="23" fillId="0" borderId="21" xfId="0" applyFont="1" applyBorder="1" applyAlignment="1">
      <alignment horizontal="center" vertical="top"/>
    </xf>
    <xf numFmtId="166" fontId="23" fillId="0" borderId="21" xfId="0" applyNumberFormat="1" applyFont="1" applyBorder="1" applyAlignment="1">
      <alignment horizontal="center" vertical="top"/>
    </xf>
    <xf numFmtId="164" fontId="23" fillId="0" borderId="21" xfId="0" applyFont="1" applyBorder="1" applyAlignment="1">
      <alignment horizontal="left" vertical="top" wrapText="1"/>
    </xf>
    <xf numFmtId="166" fontId="23" fillId="0" borderId="21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/>
    </xf>
    <xf numFmtId="165" fontId="13" fillId="0" borderId="8" xfId="0" applyNumberFormat="1" applyFont="1" applyBorder="1" applyAlignment="1">
      <alignment/>
    </xf>
    <xf numFmtId="164" fontId="19" fillId="2" borderId="0" xfId="0" applyFont="1" applyFill="1" applyBorder="1" applyAlignment="1">
      <alignment/>
    </xf>
    <xf numFmtId="164" fontId="21" fillId="2" borderId="0" xfId="0" applyFont="1" applyFill="1" applyBorder="1" applyAlignment="1">
      <alignment/>
    </xf>
    <xf numFmtId="165" fontId="19" fillId="2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SheetLayoutView="75" workbookViewId="0" topLeftCell="A19">
      <selection activeCell="H151" sqref="H151"/>
    </sheetView>
  </sheetViews>
  <sheetFormatPr defaultColWidth="8.00390625" defaultRowHeight="12.75"/>
  <cols>
    <col min="1" max="1" width="5.00390625" style="0" customWidth="1"/>
    <col min="2" max="2" width="11.00390625" style="0" customWidth="1"/>
    <col min="3" max="3" width="38.57421875" style="0" customWidth="1"/>
    <col min="4" max="4" width="3.8515625" style="0" customWidth="1"/>
    <col min="5" max="5" width="9.00390625" style="0" customWidth="1"/>
    <col min="6" max="6" width="9.7109375" style="0" customWidth="1"/>
    <col min="7" max="7" width="14.57421875" style="0" customWidth="1"/>
    <col min="8" max="8" width="10.140625" style="0" customWidth="1"/>
    <col min="9" max="9" width="10.28125" style="0" customWidth="1"/>
    <col min="10" max="10" width="10.140625" style="0" customWidth="1"/>
    <col min="11" max="16384" width="9.00390625" style="0" customWidth="1"/>
  </cols>
  <sheetData>
    <row r="1" spans="1:8" s="5" customFormat="1" ht="18" customHeight="1">
      <c r="A1" s="1"/>
      <c r="B1" s="2" t="s">
        <v>0</v>
      </c>
      <c r="C1" s="2"/>
      <c r="D1" s="3"/>
      <c r="E1" s="3"/>
      <c r="F1" s="3"/>
      <c r="G1" s="3"/>
      <c r="H1" s="4"/>
    </row>
    <row r="2" spans="1:7" ht="12.75" customHeight="1">
      <c r="A2" s="6"/>
      <c r="B2" s="6"/>
      <c r="C2" s="6"/>
      <c r="D2" s="6"/>
      <c r="E2" s="6"/>
      <c r="F2" s="6"/>
      <c r="G2" s="6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pans="1:8" s="9" customFormat="1" ht="18" customHeight="1">
      <c r="A4" s="7" t="s">
        <v>2</v>
      </c>
      <c r="B4" s="7"/>
      <c r="C4" s="7"/>
      <c r="D4" s="7"/>
      <c r="E4" s="7"/>
      <c r="F4" s="7"/>
      <c r="G4" s="7"/>
      <c r="H4" s="8"/>
    </row>
    <row r="5" spans="1:8" s="9" customFormat="1" ht="9" customHeight="1">
      <c r="A5" s="10"/>
      <c r="B5" s="10"/>
      <c r="C5" s="10"/>
      <c r="D5" s="10"/>
      <c r="E5" s="10"/>
      <c r="F5" s="10"/>
      <c r="G5" s="10"/>
      <c r="H5" s="8"/>
    </row>
    <row r="6" spans="1:8" s="9" customFormat="1" ht="18" customHeight="1">
      <c r="A6" s="7" t="s">
        <v>3</v>
      </c>
      <c r="B6" s="7"/>
      <c r="C6" s="7"/>
      <c r="D6" s="7"/>
      <c r="E6" s="7"/>
      <c r="F6" s="7"/>
      <c r="G6" s="7"/>
      <c r="H6" s="8"/>
    </row>
    <row r="7" spans="1:7" s="9" customFormat="1" ht="12.75" customHeight="1">
      <c r="A7" s="11"/>
      <c r="B7" s="11"/>
      <c r="C7" s="11"/>
      <c r="D7" s="11"/>
      <c r="E7" s="11"/>
      <c r="F7" s="11"/>
      <c r="G7" s="11"/>
    </row>
    <row r="8" spans="1:7" ht="12.75">
      <c r="A8" s="12"/>
      <c r="B8" s="12"/>
      <c r="C8" s="12"/>
      <c r="D8" s="12"/>
      <c r="E8" s="12"/>
      <c r="F8" s="12"/>
      <c r="G8" s="12"/>
    </row>
    <row r="9" spans="1:7" s="15" customFormat="1" ht="21.75" customHeight="1">
      <c r="A9" s="3"/>
      <c r="B9" s="13"/>
      <c r="C9" s="14"/>
      <c r="D9" s="14"/>
      <c r="E9" s="14"/>
      <c r="F9" s="14"/>
      <c r="G9" s="14"/>
    </row>
    <row r="10" spans="1:7" s="15" customFormat="1" ht="15" customHeight="1">
      <c r="A10" s="16"/>
      <c r="B10" s="17" t="s">
        <v>4</v>
      </c>
      <c r="C10" s="17" t="s">
        <v>5</v>
      </c>
      <c r="D10" s="18"/>
      <c r="E10" s="18"/>
      <c r="F10" s="18"/>
      <c r="G10" s="18"/>
    </row>
    <row r="11" spans="1:7" s="15" customFormat="1" ht="15" customHeight="1">
      <c r="A11" s="16"/>
      <c r="B11" s="18"/>
      <c r="C11" s="17" t="s">
        <v>6</v>
      </c>
      <c r="D11" s="18"/>
      <c r="E11" s="18"/>
      <c r="F11" s="18"/>
      <c r="G11" s="18"/>
    </row>
    <row r="12" spans="1:7" s="15" customFormat="1" ht="15" customHeight="1">
      <c r="A12" s="16"/>
      <c r="B12" s="18"/>
      <c r="C12" s="17" t="s">
        <v>7</v>
      </c>
      <c r="D12" s="18"/>
      <c r="E12" s="18"/>
      <c r="F12" s="18"/>
      <c r="G12" s="18"/>
    </row>
    <row r="13" spans="1:7" s="15" customFormat="1" ht="21.75" customHeight="1">
      <c r="A13" s="16"/>
      <c r="B13" s="18"/>
      <c r="C13" s="18"/>
      <c r="D13" s="18"/>
      <c r="E13" s="18"/>
      <c r="F13" s="18"/>
      <c r="G13" s="18"/>
    </row>
    <row r="14" spans="1:7" s="15" customFormat="1" ht="12.75">
      <c r="A14" s="16"/>
      <c r="B14" s="19" t="s">
        <v>8</v>
      </c>
      <c r="C14" s="19" t="s">
        <v>9</v>
      </c>
      <c r="D14" s="19"/>
      <c r="E14" s="19"/>
      <c r="F14" s="19"/>
      <c r="G14" s="19"/>
    </row>
    <row r="15" spans="1:7" s="15" customFormat="1" ht="12.75">
      <c r="A15" s="16"/>
      <c r="B15" s="19"/>
      <c r="C15" s="20" t="s">
        <v>10</v>
      </c>
      <c r="D15" s="20"/>
      <c r="E15" s="20"/>
      <c r="F15" s="20"/>
      <c r="G15" s="21"/>
    </row>
    <row r="16" spans="1:7" s="15" customFormat="1" ht="12.75">
      <c r="A16" s="16"/>
      <c r="B16" s="19"/>
      <c r="C16" s="20" t="s">
        <v>11</v>
      </c>
      <c r="D16" s="20"/>
      <c r="E16" s="20"/>
      <c r="F16" s="20"/>
      <c r="G16" s="21"/>
    </row>
    <row r="17" spans="1:7" s="15" customFormat="1" ht="12.75">
      <c r="A17" s="16"/>
      <c r="B17" s="22"/>
      <c r="C17" s="23"/>
      <c r="D17" s="24"/>
      <c r="E17" s="24"/>
      <c r="F17" s="21"/>
      <c r="G17" s="21"/>
    </row>
    <row r="18" spans="1:7" s="15" customFormat="1" ht="12.75">
      <c r="A18" s="16"/>
      <c r="B18" s="19" t="s">
        <v>12</v>
      </c>
      <c r="C18" s="25" t="s">
        <v>13</v>
      </c>
      <c r="D18" s="25"/>
      <c r="E18" s="24"/>
      <c r="F18" s="21"/>
      <c r="G18" s="21"/>
    </row>
    <row r="19" spans="1:7" ht="12.75">
      <c r="A19" s="3"/>
      <c r="B19" s="26"/>
      <c r="C19" s="26"/>
      <c r="D19" s="3"/>
      <c r="E19" s="3"/>
      <c r="F19" s="27"/>
      <c r="G19" s="27"/>
    </row>
    <row r="20" spans="1:7" s="15" customFormat="1" ht="12.75">
      <c r="A20" s="3"/>
      <c r="B20" s="3"/>
      <c r="C20" s="28"/>
      <c r="D20" s="3"/>
      <c r="E20" s="3"/>
      <c r="F20" s="27"/>
      <c r="G20" s="29"/>
    </row>
    <row r="21" spans="1:7" s="15" customFormat="1" ht="12.75">
      <c r="A21" s="3"/>
      <c r="B21" s="3"/>
      <c r="C21" s="28"/>
      <c r="D21" s="3"/>
      <c r="E21" s="3"/>
      <c r="F21" s="27"/>
      <c r="G21" s="29"/>
    </row>
    <row r="22" spans="1:7" s="15" customFormat="1" ht="27" customHeight="1">
      <c r="A22" s="3"/>
      <c r="B22" s="30" t="s">
        <v>14</v>
      </c>
      <c r="C22" s="30"/>
      <c r="D22" s="30"/>
      <c r="E22" s="30"/>
      <c r="F22" s="30"/>
      <c r="G22" s="30"/>
    </row>
    <row r="23" spans="1:7" s="15" customFormat="1" ht="27" customHeight="1">
      <c r="A23" s="3"/>
      <c r="B23" s="30"/>
      <c r="C23" s="30"/>
      <c r="D23" s="30"/>
      <c r="E23" s="30"/>
      <c r="F23" s="30"/>
      <c r="G23" s="30"/>
    </row>
    <row r="24" spans="1:7" s="15" customFormat="1" ht="27" customHeight="1">
      <c r="A24" s="3"/>
      <c r="B24" s="30"/>
      <c r="C24" s="30"/>
      <c r="D24" s="30"/>
      <c r="E24" s="30"/>
      <c r="F24" s="30"/>
      <c r="G24" s="30"/>
    </row>
    <row r="25" spans="1:7" s="15" customFormat="1" ht="15.75">
      <c r="A25" s="31"/>
      <c r="B25" s="32" t="s">
        <v>15</v>
      </c>
      <c r="C25" s="33"/>
      <c r="D25" s="34"/>
      <c r="E25" s="35">
        <f>SUM(G88)</f>
        <v>0</v>
      </c>
      <c r="F25" s="35"/>
      <c r="G25" s="36"/>
    </row>
    <row r="26" spans="1:7" s="15" customFormat="1" ht="15.75" customHeight="1">
      <c r="A26" s="3"/>
      <c r="B26" s="37"/>
      <c r="C26" s="38"/>
      <c r="D26" s="37"/>
      <c r="E26" s="37"/>
      <c r="F26" s="37"/>
      <c r="G26" s="39"/>
    </row>
    <row r="27" spans="1:7" s="15" customFormat="1" ht="15.75">
      <c r="A27" s="40"/>
      <c r="B27" s="32" t="s">
        <v>16</v>
      </c>
      <c r="C27" s="33"/>
      <c r="D27" s="34"/>
      <c r="E27" s="35">
        <f>SUM(G117)</f>
        <v>0</v>
      </c>
      <c r="F27" s="35"/>
      <c r="G27" s="36"/>
    </row>
    <row r="28" spans="1:7" s="15" customFormat="1" ht="15.75" customHeight="1">
      <c r="A28" s="40"/>
      <c r="B28" s="32"/>
      <c r="C28" s="33"/>
      <c r="D28" s="34"/>
      <c r="E28" s="35"/>
      <c r="F28" s="41"/>
      <c r="G28" s="36"/>
    </row>
    <row r="29" spans="1:7" s="15" customFormat="1" ht="15.75">
      <c r="A29" s="40"/>
      <c r="B29" s="32" t="s">
        <v>17</v>
      </c>
      <c r="C29" s="33"/>
      <c r="D29" s="34"/>
      <c r="E29" s="35">
        <f>SUM(G156)</f>
        <v>0</v>
      </c>
      <c r="F29" s="35"/>
      <c r="G29" s="42"/>
    </row>
    <row r="30" spans="1:7" s="15" customFormat="1" ht="15.75">
      <c r="A30" s="40"/>
      <c r="B30" s="32"/>
      <c r="C30" s="33"/>
      <c r="D30" s="34"/>
      <c r="E30" s="35"/>
      <c r="F30" s="41"/>
      <c r="G30" s="42"/>
    </row>
    <row r="31" spans="1:7" s="15" customFormat="1" ht="15.75">
      <c r="A31" s="40"/>
      <c r="B31" s="32" t="s">
        <v>18</v>
      </c>
      <c r="C31" s="33"/>
      <c r="D31" s="34"/>
      <c r="E31" s="35">
        <f>SUM(G169)</f>
        <v>0</v>
      </c>
      <c r="F31" s="35"/>
      <c r="G31" s="42"/>
    </row>
    <row r="32" spans="1:7" s="15" customFormat="1" ht="15.75">
      <c r="A32" s="40"/>
      <c r="B32" s="32"/>
      <c r="C32" s="33"/>
      <c r="D32" s="34"/>
      <c r="E32" s="35"/>
      <c r="F32" s="41"/>
      <c r="G32" s="42"/>
    </row>
    <row r="33" spans="1:7" s="15" customFormat="1" ht="15.75">
      <c r="A33" s="40"/>
      <c r="B33" s="32" t="s">
        <v>19</v>
      </c>
      <c r="C33" s="33"/>
      <c r="D33" s="34"/>
      <c r="E33" s="35">
        <f>SUM(G180)</f>
        <v>0</v>
      </c>
      <c r="F33" s="35"/>
      <c r="G33" s="42"/>
    </row>
    <row r="34" spans="1:7" s="15" customFormat="1" ht="15.75">
      <c r="A34" s="40"/>
      <c r="B34" s="32"/>
      <c r="C34" s="33"/>
      <c r="D34" s="34"/>
      <c r="E34" s="35"/>
      <c r="F34" s="41"/>
      <c r="G34" s="42"/>
    </row>
    <row r="35" spans="1:7" s="15" customFormat="1" ht="15.75">
      <c r="A35" s="40"/>
      <c r="B35" s="32" t="s">
        <v>20</v>
      </c>
      <c r="C35" s="33"/>
      <c r="D35" s="34"/>
      <c r="E35" s="35">
        <f>SUM(G206)</f>
        <v>0</v>
      </c>
      <c r="F35" s="35"/>
      <c r="G35" s="42"/>
    </row>
    <row r="36" spans="1:7" s="15" customFormat="1" ht="16.5">
      <c r="A36" s="40"/>
      <c r="B36" s="32"/>
      <c r="C36" s="33"/>
      <c r="D36" s="34"/>
      <c r="E36" s="35"/>
      <c r="F36" s="41"/>
      <c r="G36" s="42"/>
    </row>
    <row r="37" spans="1:11" s="15" customFormat="1" ht="15.75">
      <c r="A37" s="40"/>
      <c r="B37" s="43" t="s">
        <v>21</v>
      </c>
      <c r="C37" s="44"/>
      <c r="D37" s="45"/>
      <c r="E37" s="46">
        <f>SUM(E35,E33,E31,E29,E27,E25)</f>
        <v>0</v>
      </c>
      <c r="F37" s="46"/>
      <c r="G37" s="47"/>
      <c r="I37" s="48"/>
      <c r="J37" s="49"/>
      <c r="K37" s="49"/>
    </row>
    <row r="38" spans="1:11" s="15" customFormat="1" ht="15.75">
      <c r="A38" s="40"/>
      <c r="B38" s="50" t="s">
        <v>22</v>
      </c>
      <c r="C38" s="51"/>
      <c r="D38" s="52"/>
      <c r="E38" s="53">
        <f>PRODUCT(E37)*0.21</f>
        <v>0</v>
      </c>
      <c r="F38" s="53"/>
      <c r="G38" s="47"/>
      <c r="I38" s="54"/>
      <c r="J38" s="49"/>
      <c r="K38" s="55"/>
    </row>
    <row r="39" spans="1:11" s="15" customFormat="1" ht="16.5">
      <c r="A39" s="40"/>
      <c r="B39" s="56" t="s">
        <v>23</v>
      </c>
      <c r="C39" s="57"/>
      <c r="D39" s="58"/>
      <c r="E39" s="59">
        <f>0.21*E37+E37</f>
        <v>0</v>
      </c>
      <c r="F39" s="59"/>
      <c r="G39" s="60"/>
      <c r="J39" s="49"/>
      <c r="K39" s="49"/>
    </row>
    <row r="40" spans="1:7" s="15" customFormat="1" ht="15.75">
      <c r="A40" s="40"/>
      <c r="B40" s="61"/>
      <c r="C40" s="62"/>
      <c r="D40" s="40"/>
      <c r="E40" s="40"/>
      <c r="F40" s="63"/>
      <c r="G40" s="60"/>
    </row>
    <row r="41" spans="1:7" s="15" customFormat="1" ht="15.75">
      <c r="A41" s="40"/>
      <c r="B41" s="61"/>
      <c r="C41" s="62"/>
      <c r="D41" s="40"/>
      <c r="E41" s="40"/>
      <c r="F41" s="63"/>
      <c r="G41" s="60"/>
    </row>
    <row r="42" spans="1:7" s="15" customFormat="1" ht="15.75">
      <c r="A42" s="40"/>
      <c r="B42" s="61"/>
      <c r="C42" s="62"/>
      <c r="D42" s="40"/>
      <c r="E42" s="40"/>
      <c r="F42" s="63"/>
      <c r="G42" s="60"/>
    </row>
    <row r="43" spans="1:7" s="15" customFormat="1" ht="15.75">
      <c r="A43" s="40"/>
      <c r="B43" s="61"/>
      <c r="C43" s="62"/>
      <c r="D43" s="40"/>
      <c r="E43" s="40"/>
      <c r="F43" s="63"/>
      <c r="G43" s="60"/>
    </row>
    <row r="44" spans="1:7" s="15" customFormat="1" ht="15.75">
      <c r="A44" s="40"/>
      <c r="B44" s="61"/>
      <c r="C44" s="62"/>
      <c r="D44" s="40"/>
      <c r="E44" s="40"/>
      <c r="F44" s="63"/>
      <c r="G44" s="60"/>
    </row>
    <row r="45" spans="1:7" s="15" customFormat="1" ht="15">
      <c r="A45" s="40"/>
      <c r="B45" s="64" t="s">
        <v>24</v>
      </c>
      <c r="C45" s="65"/>
      <c r="D45" s="20"/>
      <c r="E45" s="66"/>
      <c r="F45" s="67"/>
      <c r="G45" s="67"/>
    </row>
    <row r="46" spans="1:7" s="15" customFormat="1" ht="15">
      <c r="A46" s="40"/>
      <c r="B46" s="65"/>
      <c r="C46" s="65"/>
      <c r="D46" s="68"/>
      <c r="E46" s="69"/>
      <c r="F46" s="67"/>
      <c r="G46" s="67"/>
    </row>
    <row r="47" spans="1:7" s="9" customFormat="1" ht="15">
      <c r="A47" s="40"/>
      <c r="B47" s="70" t="s">
        <v>25</v>
      </c>
      <c r="C47" s="71"/>
      <c r="D47" s="72"/>
      <c r="E47" s="73"/>
      <c r="F47" s="67"/>
      <c r="G47" s="67"/>
    </row>
    <row r="48" spans="1:14" s="15" customFormat="1" ht="15.75">
      <c r="A48" s="74" t="s">
        <v>15</v>
      </c>
      <c r="B48" s="75"/>
      <c r="C48" s="76"/>
      <c r="D48" s="77"/>
      <c r="E48" s="78"/>
      <c r="F48" s="74"/>
      <c r="G48" s="79"/>
      <c r="K48" s="80"/>
      <c r="L48" s="80"/>
      <c r="M48" s="80"/>
      <c r="N48" s="80"/>
    </row>
    <row r="49" spans="1:14" s="15" customFormat="1" ht="7.5" customHeight="1">
      <c r="A49" s="81"/>
      <c r="B49" s="82"/>
      <c r="C49" s="83"/>
      <c r="D49" s="84"/>
      <c r="E49" s="85"/>
      <c r="F49" s="81"/>
      <c r="G49" s="86"/>
      <c r="K49" s="80"/>
      <c r="L49" s="80"/>
      <c r="M49" s="80"/>
      <c r="N49" s="80"/>
    </row>
    <row r="50" spans="1:9" s="12" customFormat="1" ht="15.75">
      <c r="A50" s="83" t="s">
        <v>26</v>
      </c>
      <c r="B50" s="80"/>
      <c r="C50" s="80"/>
      <c r="D50" s="87"/>
      <c r="E50" s="88"/>
      <c r="G50" s="89"/>
      <c r="H50" s="90"/>
      <c r="I50" s="91"/>
    </row>
    <row r="51" spans="1:10" s="95" customFormat="1" ht="12">
      <c r="A51" s="92" t="s">
        <v>27</v>
      </c>
      <c r="B51" s="92" t="s">
        <v>28</v>
      </c>
      <c r="C51" s="92" t="s">
        <v>29</v>
      </c>
      <c r="D51" s="92" t="s">
        <v>30</v>
      </c>
      <c r="E51" s="92" t="s">
        <v>31</v>
      </c>
      <c r="F51" s="92" t="s">
        <v>32</v>
      </c>
      <c r="G51" s="92" t="s">
        <v>33</v>
      </c>
      <c r="H51" s="72"/>
      <c r="I51" s="93"/>
      <c r="J51" s="94"/>
    </row>
    <row r="52" spans="1:12" ht="58.5" customHeight="1">
      <c r="A52" s="96">
        <v>1</v>
      </c>
      <c r="B52" s="97" t="s">
        <v>34</v>
      </c>
      <c r="C52" s="98" t="s">
        <v>35</v>
      </c>
      <c r="D52" s="99" t="s">
        <v>36</v>
      </c>
      <c r="E52" s="100">
        <v>15</v>
      </c>
      <c r="F52" s="101">
        <v>0</v>
      </c>
      <c r="G52" s="101">
        <f aca="true" t="shared" si="0" ref="G52:G67">PRODUCT(E52:F52)</f>
        <v>0</v>
      </c>
      <c r="H52" s="102"/>
      <c r="I52" s="91"/>
      <c r="J52" s="103"/>
      <c r="K52" s="104"/>
      <c r="L52" s="104"/>
    </row>
    <row r="53" spans="1:10" ht="59.25" customHeight="1">
      <c r="A53" s="96">
        <v>2</v>
      </c>
      <c r="B53" s="97" t="s">
        <v>37</v>
      </c>
      <c r="C53" s="105" t="s">
        <v>38</v>
      </c>
      <c r="D53" s="99" t="s">
        <v>39</v>
      </c>
      <c r="E53" s="106">
        <v>1</v>
      </c>
      <c r="F53" s="101">
        <v>0</v>
      </c>
      <c r="G53" s="101">
        <f t="shared" si="0"/>
        <v>0</v>
      </c>
      <c r="H53" s="102"/>
      <c r="I53" s="91"/>
      <c r="J53" s="12"/>
    </row>
    <row r="54" spans="1:10" ht="60" customHeight="1">
      <c r="A54" s="96">
        <v>3</v>
      </c>
      <c r="B54" s="97" t="s">
        <v>40</v>
      </c>
      <c r="C54" s="105" t="s">
        <v>41</v>
      </c>
      <c r="D54" s="99" t="s">
        <v>39</v>
      </c>
      <c r="E54" s="106">
        <v>1</v>
      </c>
      <c r="F54" s="101">
        <v>0</v>
      </c>
      <c r="G54" s="101">
        <f t="shared" si="0"/>
        <v>0</v>
      </c>
      <c r="H54" s="107"/>
      <c r="I54" s="108"/>
      <c r="J54" s="12"/>
    </row>
    <row r="55" spans="1:10" ht="12.75" customHeight="1">
      <c r="A55" s="96">
        <v>4</v>
      </c>
      <c r="B55" s="97" t="s">
        <v>40</v>
      </c>
      <c r="C55" s="105" t="s">
        <v>42</v>
      </c>
      <c r="D55" s="99" t="s">
        <v>39</v>
      </c>
      <c r="E55" s="106">
        <v>2</v>
      </c>
      <c r="F55" s="101">
        <v>0</v>
      </c>
      <c r="G55" s="101">
        <f t="shared" si="0"/>
        <v>0</v>
      </c>
      <c r="H55" s="107"/>
      <c r="I55" s="91"/>
      <c r="J55" s="12"/>
    </row>
    <row r="56" spans="1:10" ht="12.75" customHeight="1">
      <c r="A56" s="96">
        <v>5</v>
      </c>
      <c r="B56" s="97" t="s">
        <v>40</v>
      </c>
      <c r="C56" s="105" t="s">
        <v>43</v>
      </c>
      <c r="D56" s="99" t="s">
        <v>39</v>
      </c>
      <c r="E56" s="106">
        <v>3</v>
      </c>
      <c r="F56" s="101">
        <v>0</v>
      </c>
      <c r="G56" s="101">
        <f t="shared" si="0"/>
        <v>0</v>
      </c>
      <c r="H56" s="107"/>
      <c r="I56" s="91"/>
      <c r="J56" s="12"/>
    </row>
    <row r="57" spans="1:10" ht="12.75" customHeight="1">
      <c r="A57" s="96">
        <v>6</v>
      </c>
      <c r="B57" s="97" t="s">
        <v>40</v>
      </c>
      <c r="C57" s="105" t="s">
        <v>44</v>
      </c>
      <c r="D57" s="99" t="s">
        <v>39</v>
      </c>
      <c r="E57" s="106">
        <v>2</v>
      </c>
      <c r="F57" s="101">
        <v>0</v>
      </c>
      <c r="G57" s="101">
        <f t="shared" si="0"/>
        <v>0</v>
      </c>
      <c r="H57" s="107"/>
      <c r="I57" s="91"/>
      <c r="J57" s="12"/>
    </row>
    <row r="58" spans="1:10" ht="12.75" customHeight="1">
      <c r="A58" s="96">
        <v>7</v>
      </c>
      <c r="B58" s="97" t="s">
        <v>40</v>
      </c>
      <c r="C58" s="105" t="s">
        <v>45</v>
      </c>
      <c r="D58" s="99" t="s">
        <v>39</v>
      </c>
      <c r="E58" s="106">
        <v>3</v>
      </c>
      <c r="F58" s="101">
        <v>0</v>
      </c>
      <c r="G58" s="101">
        <f t="shared" si="0"/>
        <v>0</v>
      </c>
      <c r="H58" s="107"/>
      <c r="I58" s="91"/>
      <c r="J58" s="12"/>
    </row>
    <row r="59" spans="1:10" s="15" customFormat="1" ht="72" customHeight="1">
      <c r="A59" s="109">
        <v>8</v>
      </c>
      <c r="B59" s="110" t="s">
        <v>46</v>
      </c>
      <c r="C59" s="111" t="s">
        <v>47</v>
      </c>
      <c r="D59" s="112" t="s">
        <v>39</v>
      </c>
      <c r="E59" s="113">
        <v>1</v>
      </c>
      <c r="F59" s="114">
        <v>0</v>
      </c>
      <c r="G59" s="114">
        <f t="shared" si="0"/>
        <v>0</v>
      </c>
      <c r="H59" s="102"/>
      <c r="I59" s="91"/>
      <c r="J59" s="80"/>
    </row>
    <row r="60" spans="1:10" ht="12.75" customHeight="1">
      <c r="A60" s="96">
        <v>9</v>
      </c>
      <c r="B60" s="97" t="s">
        <v>48</v>
      </c>
      <c r="C60" s="105" t="s">
        <v>49</v>
      </c>
      <c r="D60" s="99" t="s">
        <v>39</v>
      </c>
      <c r="E60" s="106">
        <v>1</v>
      </c>
      <c r="F60" s="101">
        <v>0</v>
      </c>
      <c r="G60" s="101">
        <f t="shared" si="0"/>
        <v>0</v>
      </c>
      <c r="H60" s="107"/>
      <c r="I60" s="91"/>
      <c r="J60" s="12"/>
    </row>
    <row r="61" spans="1:10" ht="47.25" customHeight="1">
      <c r="A61" s="115">
        <v>10</v>
      </c>
      <c r="B61" s="116" t="s">
        <v>40</v>
      </c>
      <c r="C61" s="117" t="s">
        <v>50</v>
      </c>
      <c r="D61" s="118" t="s">
        <v>51</v>
      </c>
      <c r="E61" s="119">
        <v>17</v>
      </c>
      <c r="F61" s="120">
        <v>0</v>
      </c>
      <c r="G61" s="120">
        <f t="shared" si="0"/>
        <v>0</v>
      </c>
      <c r="H61" s="102"/>
      <c r="I61" s="91"/>
      <c r="J61" s="12"/>
    </row>
    <row r="62" spans="1:10" ht="48">
      <c r="A62" s="115">
        <v>11</v>
      </c>
      <c r="B62" s="116" t="s">
        <v>52</v>
      </c>
      <c r="C62" s="117" t="s">
        <v>53</v>
      </c>
      <c r="D62" s="118" t="s">
        <v>51</v>
      </c>
      <c r="E62" s="119">
        <v>21</v>
      </c>
      <c r="F62" s="120">
        <v>0</v>
      </c>
      <c r="G62" s="120">
        <f t="shared" si="0"/>
        <v>0</v>
      </c>
      <c r="H62" s="108"/>
      <c r="I62" s="91"/>
      <c r="J62" s="12"/>
    </row>
    <row r="63" spans="1:10" ht="46.5" customHeight="1">
      <c r="A63" s="115">
        <v>12</v>
      </c>
      <c r="B63" s="116" t="s">
        <v>40</v>
      </c>
      <c r="C63" s="117" t="s">
        <v>54</v>
      </c>
      <c r="D63" s="118" t="s">
        <v>51</v>
      </c>
      <c r="E63" s="119">
        <v>21</v>
      </c>
      <c r="F63" s="120">
        <v>0</v>
      </c>
      <c r="G63" s="120">
        <f t="shared" si="0"/>
        <v>0</v>
      </c>
      <c r="H63" s="108"/>
      <c r="I63" s="91"/>
      <c r="J63" s="12"/>
    </row>
    <row r="64" spans="1:10" ht="60">
      <c r="A64" s="115">
        <v>13</v>
      </c>
      <c r="B64" s="116" t="s">
        <v>55</v>
      </c>
      <c r="C64" s="117" t="s">
        <v>56</v>
      </c>
      <c r="D64" s="118" t="s">
        <v>51</v>
      </c>
      <c r="E64" s="119">
        <v>6</v>
      </c>
      <c r="F64" s="120">
        <v>0</v>
      </c>
      <c r="G64" s="120">
        <f t="shared" si="0"/>
        <v>0</v>
      </c>
      <c r="H64" s="108"/>
      <c r="I64" s="91"/>
      <c r="J64" s="12"/>
    </row>
    <row r="65" spans="1:10" ht="47.25" customHeight="1">
      <c r="A65" s="115">
        <v>14</v>
      </c>
      <c r="B65" s="116" t="s">
        <v>40</v>
      </c>
      <c r="C65" s="117" t="s">
        <v>57</v>
      </c>
      <c r="D65" s="118" t="s">
        <v>51</v>
      </c>
      <c r="E65" s="119">
        <v>32</v>
      </c>
      <c r="F65" s="120">
        <v>0</v>
      </c>
      <c r="G65" s="120">
        <f t="shared" si="0"/>
        <v>0</v>
      </c>
      <c r="H65" s="108"/>
      <c r="I65" s="91"/>
      <c r="J65" s="12"/>
    </row>
    <row r="66" spans="1:10" ht="46.5" customHeight="1">
      <c r="A66" s="115">
        <v>15</v>
      </c>
      <c r="B66" s="116" t="s">
        <v>40</v>
      </c>
      <c r="C66" s="117" t="s">
        <v>58</v>
      </c>
      <c r="D66" s="118" t="s">
        <v>51</v>
      </c>
      <c r="E66" s="119">
        <v>32</v>
      </c>
      <c r="F66" s="120">
        <v>0</v>
      </c>
      <c r="G66" s="120">
        <f t="shared" si="0"/>
        <v>0</v>
      </c>
      <c r="H66" s="108"/>
      <c r="I66" s="91"/>
      <c r="J66" s="12"/>
    </row>
    <row r="67" spans="1:10" ht="60">
      <c r="A67" s="115">
        <v>16</v>
      </c>
      <c r="B67" s="116" t="s">
        <v>40</v>
      </c>
      <c r="C67" s="117" t="s">
        <v>59</v>
      </c>
      <c r="D67" s="118" t="s">
        <v>51</v>
      </c>
      <c r="E67" s="119">
        <v>32</v>
      </c>
      <c r="F67" s="120">
        <v>0</v>
      </c>
      <c r="G67" s="120">
        <f t="shared" si="0"/>
        <v>0</v>
      </c>
      <c r="H67" s="108"/>
      <c r="I67" s="91"/>
      <c r="J67" s="12"/>
    </row>
    <row r="68" spans="1:13" s="15" customFormat="1" ht="12.75">
      <c r="A68" s="121" t="s">
        <v>60</v>
      </c>
      <c r="B68" s="122"/>
      <c r="C68" s="123"/>
      <c r="D68" s="124"/>
      <c r="E68" s="125"/>
      <c r="F68" s="125"/>
      <c r="G68" s="126">
        <f>SUM(G52:G67)</f>
        <v>0</v>
      </c>
      <c r="I68" s="80"/>
      <c r="J68" s="80"/>
      <c r="K68" s="127"/>
      <c r="M68" s="3"/>
    </row>
    <row r="69" spans="1:13" s="15" customFormat="1" ht="12.75">
      <c r="A69" s="128"/>
      <c r="B69" s="129"/>
      <c r="C69" s="130"/>
      <c r="D69" s="131"/>
      <c r="E69" s="132"/>
      <c r="F69" s="132"/>
      <c r="G69" s="133"/>
      <c r="I69" s="80"/>
      <c r="J69" s="80"/>
      <c r="K69" s="127"/>
      <c r="M69" s="3"/>
    </row>
    <row r="70" spans="1:13" s="15" customFormat="1" ht="12.75">
      <c r="A70" s="128"/>
      <c r="B70" s="129"/>
      <c r="C70" s="130"/>
      <c r="D70" s="131"/>
      <c r="E70" s="132"/>
      <c r="F70" s="132"/>
      <c r="G70" s="133"/>
      <c r="I70" s="80"/>
      <c r="J70" s="80"/>
      <c r="K70" s="127"/>
      <c r="M70" s="3"/>
    </row>
    <row r="71" spans="1:7" s="80" customFormat="1" ht="12.75">
      <c r="A71" s="134" t="s">
        <v>61</v>
      </c>
      <c r="B71" s="135"/>
      <c r="C71" s="136"/>
      <c r="D71" s="137"/>
      <c r="E71" s="138"/>
      <c r="F71" s="139"/>
      <c r="G71" s="140"/>
    </row>
    <row r="72" spans="1:10" s="95" customFormat="1" ht="12">
      <c r="A72" s="141" t="s">
        <v>27</v>
      </c>
      <c r="B72" s="141" t="s">
        <v>28</v>
      </c>
      <c r="C72" s="141" t="s">
        <v>29</v>
      </c>
      <c r="D72" s="141" t="s">
        <v>30</v>
      </c>
      <c r="E72" s="141" t="s">
        <v>31</v>
      </c>
      <c r="F72" s="141" t="s">
        <v>32</v>
      </c>
      <c r="G72" s="141" t="s">
        <v>33</v>
      </c>
      <c r="I72" s="94"/>
      <c r="J72" s="94"/>
    </row>
    <row r="73" spans="1:10" s="145" customFormat="1" ht="36">
      <c r="A73" s="115">
        <v>17</v>
      </c>
      <c r="B73" s="116" t="s">
        <v>40</v>
      </c>
      <c r="C73" s="117" t="s">
        <v>62</v>
      </c>
      <c r="D73" s="118" t="s">
        <v>39</v>
      </c>
      <c r="E73" s="119">
        <v>1</v>
      </c>
      <c r="F73" s="120">
        <v>0</v>
      </c>
      <c r="G73" s="120">
        <f aca="true" t="shared" si="1" ref="G73:G80">PRODUCT(E73:F73)</f>
        <v>0</v>
      </c>
      <c r="H73" s="142"/>
      <c r="I73" s="143"/>
      <c r="J73" s="144"/>
    </row>
    <row r="74" spans="1:10" ht="12.75" customHeight="1">
      <c r="A74" s="115">
        <v>18</v>
      </c>
      <c r="B74" s="116" t="s">
        <v>40</v>
      </c>
      <c r="C74" s="117" t="s">
        <v>63</v>
      </c>
      <c r="D74" s="118" t="s">
        <v>39</v>
      </c>
      <c r="E74" s="119">
        <v>1</v>
      </c>
      <c r="F74" s="120">
        <v>0</v>
      </c>
      <c r="G74" s="120">
        <f t="shared" si="1"/>
        <v>0</v>
      </c>
      <c r="H74" s="108"/>
      <c r="I74" s="91"/>
      <c r="J74" s="12"/>
    </row>
    <row r="75" spans="1:10" ht="12.75" customHeight="1">
      <c r="A75" s="115">
        <v>19</v>
      </c>
      <c r="B75" s="116" t="s">
        <v>40</v>
      </c>
      <c r="C75" s="117" t="s">
        <v>64</v>
      </c>
      <c r="D75" s="118" t="s">
        <v>39</v>
      </c>
      <c r="E75" s="119">
        <v>5</v>
      </c>
      <c r="F75" s="120">
        <v>0</v>
      </c>
      <c r="G75" s="120">
        <f t="shared" si="1"/>
        <v>0</v>
      </c>
      <c r="H75" s="108"/>
      <c r="I75" s="91"/>
      <c r="J75" s="12"/>
    </row>
    <row r="76" spans="1:10" ht="12.75" customHeight="1">
      <c r="A76" s="115">
        <v>20</v>
      </c>
      <c r="B76" s="116" t="s">
        <v>40</v>
      </c>
      <c r="C76" s="117" t="s">
        <v>65</v>
      </c>
      <c r="D76" s="118" t="s">
        <v>39</v>
      </c>
      <c r="E76" s="119">
        <v>5</v>
      </c>
      <c r="F76" s="120">
        <v>0</v>
      </c>
      <c r="G76" s="120">
        <f t="shared" si="1"/>
        <v>0</v>
      </c>
      <c r="H76" s="108"/>
      <c r="I76" s="91"/>
      <c r="J76" s="12"/>
    </row>
    <row r="77" spans="1:10" s="145" customFormat="1" ht="36" customHeight="1">
      <c r="A77" s="115">
        <v>21</v>
      </c>
      <c r="B77" s="116" t="s">
        <v>66</v>
      </c>
      <c r="C77" s="117" t="s">
        <v>67</v>
      </c>
      <c r="D77" s="118" t="s">
        <v>39</v>
      </c>
      <c r="E77" s="119">
        <v>1</v>
      </c>
      <c r="F77" s="120">
        <v>0</v>
      </c>
      <c r="G77" s="120">
        <f t="shared" si="1"/>
        <v>0</v>
      </c>
      <c r="H77" s="142"/>
      <c r="I77" s="143"/>
      <c r="J77" s="144"/>
    </row>
    <row r="78" spans="1:10" ht="12.75" customHeight="1">
      <c r="A78" s="115">
        <v>22</v>
      </c>
      <c r="B78" s="116" t="s">
        <v>68</v>
      </c>
      <c r="C78" s="117" t="s">
        <v>63</v>
      </c>
      <c r="D78" s="118" t="s">
        <v>39</v>
      </c>
      <c r="E78" s="119">
        <v>1</v>
      </c>
      <c r="F78" s="120">
        <v>0</v>
      </c>
      <c r="G78" s="120">
        <f t="shared" si="1"/>
        <v>0</v>
      </c>
      <c r="H78" s="108"/>
      <c r="I78" s="91"/>
      <c r="J78" s="12"/>
    </row>
    <row r="79" spans="1:10" ht="12.75" customHeight="1">
      <c r="A79" s="115">
        <v>23</v>
      </c>
      <c r="B79" s="116" t="s">
        <v>40</v>
      </c>
      <c r="C79" s="117" t="s">
        <v>64</v>
      </c>
      <c r="D79" s="118" t="s">
        <v>39</v>
      </c>
      <c r="E79" s="119">
        <v>5</v>
      </c>
      <c r="F79" s="120">
        <v>0</v>
      </c>
      <c r="G79" s="120">
        <f t="shared" si="1"/>
        <v>0</v>
      </c>
      <c r="H79" s="108"/>
      <c r="I79" s="91"/>
      <c r="J79" s="12"/>
    </row>
    <row r="80" spans="1:10" ht="12.75" customHeight="1">
      <c r="A80" s="115">
        <v>24</v>
      </c>
      <c r="B80" s="116" t="s">
        <v>40</v>
      </c>
      <c r="C80" s="117" t="s">
        <v>65</v>
      </c>
      <c r="D80" s="118" t="s">
        <v>39</v>
      </c>
      <c r="E80" s="119">
        <v>5</v>
      </c>
      <c r="F80" s="120">
        <v>0</v>
      </c>
      <c r="G80" s="120">
        <f t="shared" si="1"/>
        <v>0</v>
      </c>
      <c r="H80" s="108"/>
      <c r="I80" s="91"/>
      <c r="J80" s="12"/>
    </row>
    <row r="81" spans="1:13" s="15" customFormat="1" ht="12.75">
      <c r="A81" s="121" t="s">
        <v>69</v>
      </c>
      <c r="B81" s="122"/>
      <c r="C81" s="123"/>
      <c r="D81" s="124"/>
      <c r="E81" s="125"/>
      <c r="F81" s="125"/>
      <c r="G81" s="126">
        <f>SUM(G73:G80)</f>
        <v>0</v>
      </c>
      <c r="I81" s="80"/>
      <c r="J81" s="80"/>
      <c r="K81" s="127"/>
      <c r="M81" s="3"/>
    </row>
    <row r="82" spans="1:13" s="15" customFormat="1" ht="12.75" customHeight="1">
      <c r="A82" s="146"/>
      <c r="B82" s="147"/>
      <c r="C82" s="148"/>
      <c r="D82" s="149"/>
      <c r="E82" s="150"/>
      <c r="F82" s="150"/>
      <c r="G82" s="151"/>
      <c r="I82" s="80"/>
      <c r="J82" s="80"/>
      <c r="K82" s="127"/>
      <c r="M82" s="3"/>
    </row>
    <row r="83" spans="1:9" s="157" customFormat="1" ht="15" customHeight="1">
      <c r="A83" s="152" t="s">
        <v>70</v>
      </c>
      <c r="B83" s="153"/>
      <c r="C83" s="154"/>
      <c r="D83" s="155"/>
      <c r="E83" s="155"/>
      <c r="F83" s="156"/>
      <c r="G83" s="156"/>
      <c r="I83" s="158"/>
    </row>
    <row r="84" spans="1:7" s="162" customFormat="1" ht="12.75" customHeight="1">
      <c r="A84" s="159" t="s">
        <v>71</v>
      </c>
      <c r="B84" s="159"/>
      <c r="C84" s="159"/>
      <c r="D84" s="160"/>
      <c r="E84" s="161"/>
      <c r="F84" s="161"/>
      <c r="G84" s="161"/>
    </row>
    <row r="85" spans="1:12" s="162" customFormat="1" ht="12.75" customHeight="1">
      <c r="A85" s="163" t="s">
        <v>72</v>
      </c>
      <c r="B85" s="163"/>
      <c r="C85" s="163"/>
      <c r="D85" s="164" t="s">
        <v>73</v>
      </c>
      <c r="E85" s="165">
        <v>3.4</v>
      </c>
      <c r="F85" s="166">
        <v>0</v>
      </c>
      <c r="G85" s="166">
        <f>PRODUCT(E85:F85)</f>
        <v>0</v>
      </c>
      <c r="L85" s="167"/>
    </row>
    <row r="86" spans="1:12" s="176" customFormat="1" ht="12.75" customHeight="1">
      <c r="A86" s="168" t="s">
        <v>74</v>
      </c>
      <c r="B86" s="169"/>
      <c r="C86" s="170"/>
      <c r="D86" s="171"/>
      <c r="E86" s="172"/>
      <c r="F86" s="173"/>
      <c r="G86" s="174">
        <f>SUM(G85:G85)</f>
        <v>0</v>
      </c>
      <c r="H86" s="175"/>
      <c r="L86" s="175"/>
    </row>
    <row r="87" spans="1:10" s="15" customFormat="1" ht="12.75" customHeight="1">
      <c r="A87" s="135"/>
      <c r="B87" s="177"/>
      <c r="C87" s="178"/>
      <c r="D87" s="179"/>
      <c r="E87" s="179"/>
      <c r="F87" s="180"/>
      <c r="G87" s="181"/>
      <c r="I87" s="80"/>
      <c r="J87" s="80"/>
    </row>
    <row r="88" spans="1:13" s="80" customFormat="1" ht="15.75">
      <c r="A88" s="182" t="s">
        <v>75</v>
      </c>
      <c r="B88" s="183"/>
      <c r="C88" s="184"/>
      <c r="D88" s="185"/>
      <c r="E88" s="186"/>
      <c r="F88" s="187"/>
      <c r="G88" s="188">
        <f>SUM(G86,G81,G68)</f>
        <v>0</v>
      </c>
      <c r="J88" s="189"/>
      <c r="K88" s="189"/>
      <c r="L88" s="189"/>
      <c r="M88" s="189"/>
    </row>
    <row r="89" spans="1:13" s="80" customFormat="1" ht="12.75" customHeight="1">
      <c r="A89" s="190"/>
      <c r="B89" s="191"/>
      <c r="C89" s="192"/>
      <c r="D89" s="193"/>
      <c r="E89" s="194"/>
      <c r="F89" s="195"/>
      <c r="G89" s="196"/>
      <c r="J89" s="189"/>
      <c r="K89" s="189"/>
      <c r="L89" s="189"/>
      <c r="M89" s="189"/>
    </row>
    <row r="90" spans="1:13" s="80" customFormat="1" ht="12.75" customHeight="1">
      <c r="A90" s="190"/>
      <c r="B90" s="191"/>
      <c r="C90" s="192"/>
      <c r="D90" s="193"/>
      <c r="E90" s="194"/>
      <c r="F90" s="195"/>
      <c r="G90" s="196"/>
      <c r="J90" s="189"/>
      <c r="K90" s="189"/>
      <c r="L90" s="189"/>
      <c r="M90" s="189"/>
    </row>
    <row r="91" spans="1:13" s="80" customFormat="1" ht="12.75" customHeight="1">
      <c r="A91" s="190"/>
      <c r="B91" s="191"/>
      <c r="C91" s="192"/>
      <c r="D91" s="193"/>
      <c r="E91" s="194"/>
      <c r="F91" s="195"/>
      <c r="G91" s="196"/>
      <c r="J91" s="189"/>
      <c r="K91" s="189"/>
      <c r="L91" s="189"/>
      <c r="M91" s="189"/>
    </row>
    <row r="92" spans="1:13" s="80" customFormat="1" ht="12.75" customHeight="1">
      <c r="A92" s="190"/>
      <c r="B92" s="191"/>
      <c r="C92" s="192"/>
      <c r="D92" s="193"/>
      <c r="E92" s="194"/>
      <c r="F92" s="195"/>
      <c r="G92" s="196"/>
      <c r="J92" s="189"/>
      <c r="K92" s="189"/>
      <c r="L92" s="189"/>
      <c r="M92" s="189"/>
    </row>
    <row r="93" spans="1:13" s="80" customFormat="1" ht="12.75" customHeight="1">
      <c r="A93" s="190"/>
      <c r="B93" s="191"/>
      <c r="C93" s="192"/>
      <c r="D93" s="193"/>
      <c r="E93" s="194"/>
      <c r="F93" s="195"/>
      <c r="G93" s="196"/>
      <c r="J93" s="189"/>
      <c r="K93" s="189"/>
      <c r="L93" s="189"/>
      <c r="M93" s="189"/>
    </row>
    <row r="94" spans="1:13" s="80" customFormat="1" ht="12.75" customHeight="1">
      <c r="A94" s="190"/>
      <c r="B94" s="191"/>
      <c r="C94" s="192"/>
      <c r="D94" s="193"/>
      <c r="E94" s="194"/>
      <c r="F94" s="195"/>
      <c r="G94" s="196"/>
      <c r="J94" s="189"/>
      <c r="K94" s="189"/>
      <c r="L94" s="189"/>
      <c r="M94" s="189"/>
    </row>
    <row r="95" spans="1:7" s="201" customFormat="1" ht="18" customHeight="1">
      <c r="A95" s="182" t="s">
        <v>76</v>
      </c>
      <c r="B95" s="197"/>
      <c r="C95" s="198"/>
      <c r="D95" s="199"/>
      <c r="E95" s="198"/>
      <c r="F95" s="200"/>
      <c r="G95" s="198"/>
    </row>
    <row r="96" spans="1:7" ht="12.75" customHeight="1">
      <c r="A96" s="15"/>
      <c r="B96" s="15"/>
      <c r="C96" s="15"/>
      <c r="D96" s="15"/>
      <c r="E96" s="15"/>
      <c r="F96" s="15"/>
      <c r="G96" s="15"/>
    </row>
    <row r="97" spans="1:7" ht="12.75">
      <c r="A97" s="189" t="s">
        <v>77</v>
      </c>
      <c r="B97" s="80"/>
      <c r="C97" s="80"/>
      <c r="D97" s="80"/>
      <c r="E97" s="80"/>
      <c r="F97" s="80"/>
      <c r="G97" s="80"/>
    </row>
    <row r="98" spans="1:7" ht="12.75">
      <c r="A98" s="202" t="s">
        <v>78</v>
      </c>
      <c r="B98" s="203" t="s">
        <v>79</v>
      </c>
      <c r="C98" s="203"/>
      <c r="D98" s="204" t="s">
        <v>30</v>
      </c>
      <c r="E98" s="204" t="s">
        <v>31</v>
      </c>
      <c r="F98" s="204" t="s">
        <v>32</v>
      </c>
      <c r="G98" s="204" t="s">
        <v>33</v>
      </c>
    </row>
    <row r="99" spans="1:10" s="145" customFormat="1" ht="48">
      <c r="A99" s="115">
        <v>25</v>
      </c>
      <c r="B99" s="116" t="s">
        <v>40</v>
      </c>
      <c r="C99" s="117" t="s">
        <v>80</v>
      </c>
      <c r="D99" s="118" t="s">
        <v>39</v>
      </c>
      <c r="E99" s="119">
        <v>2</v>
      </c>
      <c r="F99" s="120">
        <v>0</v>
      </c>
      <c r="G99" s="120">
        <f>PRODUCT(E99:F99)</f>
        <v>0</v>
      </c>
      <c r="H99" s="142"/>
      <c r="I99" s="143"/>
      <c r="J99" s="144"/>
    </row>
    <row r="100" spans="1:13" s="15" customFormat="1" ht="12.75">
      <c r="A100" s="121" t="s">
        <v>81</v>
      </c>
      <c r="B100" s="205"/>
      <c r="C100" s="206"/>
      <c r="D100" s="207" t="s">
        <v>39</v>
      </c>
      <c r="E100" s="208">
        <f>SUM(E99:E99)</f>
        <v>2</v>
      </c>
      <c r="F100" s="209"/>
      <c r="G100" s="126">
        <f>SUM(G99:G99)</f>
        <v>0</v>
      </c>
      <c r="I100" s="80"/>
      <c r="J100" s="80"/>
      <c r="K100" s="127"/>
      <c r="M100" s="3"/>
    </row>
    <row r="101" spans="1:13" s="15" customFormat="1" ht="12.75" customHeight="1">
      <c r="A101" s="128"/>
      <c r="B101" s="210"/>
      <c r="C101" s="211"/>
      <c r="D101" s="212"/>
      <c r="E101" s="213"/>
      <c r="F101" s="213"/>
      <c r="G101" s="133"/>
      <c r="I101" s="80"/>
      <c r="J101" s="80"/>
      <c r="K101" s="127"/>
      <c r="M101" s="3"/>
    </row>
    <row r="102" spans="1:7" ht="12.75">
      <c r="A102" s="214" t="s">
        <v>82</v>
      </c>
      <c r="B102" s="15"/>
      <c r="C102" s="15"/>
      <c r="D102" s="15"/>
      <c r="E102" s="15"/>
      <c r="F102" s="15"/>
      <c r="G102" s="15"/>
    </row>
    <row r="103" spans="1:7" ht="12.75">
      <c r="A103" s="215" t="s">
        <v>78</v>
      </c>
      <c r="B103" s="216" t="s">
        <v>79</v>
      </c>
      <c r="C103" s="216"/>
      <c r="D103" s="217" t="s">
        <v>30</v>
      </c>
      <c r="E103" s="217" t="s">
        <v>31</v>
      </c>
      <c r="F103" s="217" t="s">
        <v>32</v>
      </c>
      <c r="G103" s="217" t="s">
        <v>33</v>
      </c>
    </row>
    <row r="104" spans="1:10" ht="48">
      <c r="A104" s="218">
        <v>26</v>
      </c>
      <c r="B104" s="116" t="s">
        <v>40</v>
      </c>
      <c r="C104" s="117" t="s">
        <v>83</v>
      </c>
      <c r="D104" s="118" t="s">
        <v>39</v>
      </c>
      <c r="E104" s="119">
        <v>2</v>
      </c>
      <c r="F104" s="120">
        <v>0</v>
      </c>
      <c r="G104" s="120">
        <f>PRODUCT(E104:F104)</f>
        <v>0</v>
      </c>
      <c r="H104" s="108"/>
      <c r="I104" s="91"/>
      <c r="J104" s="12"/>
    </row>
    <row r="105" spans="1:13" s="15" customFormat="1" ht="12.75">
      <c r="A105" s="121" t="s">
        <v>84</v>
      </c>
      <c r="B105" s="205"/>
      <c r="C105" s="206"/>
      <c r="D105" s="207" t="s">
        <v>39</v>
      </c>
      <c r="E105" s="208">
        <f>SUM(E104)</f>
        <v>2</v>
      </c>
      <c r="F105" s="209"/>
      <c r="G105" s="126">
        <f>SUM(G104:G104)</f>
        <v>0</v>
      </c>
      <c r="I105" s="80"/>
      <c r="J105" s="80"/>
      <c r="K105" s="127"/>
      <c r="M105" s="3"/>
    </row>
    <row r="106" spans="1:13" s="15" customFormat="1" ht="12.75" customHeight="1">
      <c r="A106" s="128"/>
      <c r="B106" s="210"/>
      <c r="C106" s="211"/>
      <c r="D106" s="212"/>
      <c r="E106" s="213"/>
      <c r="F106" s="213"/>
      <c r="G106" s="133"/>
      <c r="I106" s="80"/>
      <c r="J106" s="80"/>
      <c r="K106" s="127"/>
      <c r="M106" s="3"/>
    </row>
    <row r="107" spans="1:7" ht="12.75">
      <c r="A107" s="214" t="s">
        <v>85</v>
      </c>
      <c r="B107" s="15"/>
      <c r="C107" s="15"/>
      <c r="D107" s="15"/>
      <c r="E107" s="15"/>
      <c r="F107" s="15"/>
      <c r="G107" s="15"/>
    </row>
    <row r="108" spans="1:7" ht="12.75">
      <c r="A108" s="219" t="s">
        <v>78</v>
      </c>
      <c r="B108" s="220" t="s">
        <v>79</v>
      </c>
      <c r="C108" s="220"/>
      <c r="D108" s="221" t="s">
        <v>30</v>
      </c>
      <c r="E108" s="221" t="s">
        <v>31</v>
      </c>
      <c r="F108" s="221" t="s">
        <v>32</v>
      </c>
      <c r="G108" s="221" t="s">
        <v>33</v>
      </c>
    </row>
    <row r="109" spans="1:10" s="145" customFormat="1" ht="26.25">
      <c r="A109" s="218">
        <v>27</v>
      </c>
      <c r="B109" s="116" t="s">
        <v>40</v>
      </c>
      <c r="C109" s="117" t="s">
        <v>86</v>
      </c>
      <c r="D109" s="118" t="s">
        <v>39</v>
      </c>
      <c r="E109" s="119">
        <v>1</v>
      </c>
      <c r="F109" s="120">
        <v>0</v>
      </c>
      <c r="G109" s="120">
        <f>PRODUCT(E109:F109)</f>
        <v>0</v>
      </c>
      <c r="H109" s="142"/>
      <c r="I109" s="143"/>
      <c r="J109" s="144"/>
    </row>
    <row r="110" spans="1:13" s="15" customFormat="1" ht="12.75">
      <c r="A110" s="121" t="s">
        <v>87</v>
      </c>
      <c r="B110" s="205"/>
      <c r="C110" s="206"/>
      <c r="D110" s="207" t="s">
        <v>39</v>
      </c>
      <c r="E110" s="208">
        <f>SUM(E109:E109)</f>
        <v>1</v>
      </c>
      <c r="F110" s="209"/>
      <c r="G110" s="126">
        <f>SUM(G109)</f>
        <v>0</v>
      </c>
      <c r="I110" s="80"/>
      <c r="J110" s="80"/>
      <c r="K110" s="127"/>
      <c r="M110" s="3"/>
    </row>
    <row r="111" spans="1:13" s="15" customFormat="1" ht="12.75" customHeight="1">
      <c r="A111" s="128"/>
      <c r="B111" s="210"/>
      <c r="C111" s="211"/>
      <c r="D111" s="212"/>
      <c r="E111" s="213"/>
      <c r="F111" s="213"/>
      <c r="G111" s="133"/>
      <c r="I111" s="80"/>
      <c r="J111" s="80"/>
      <c r="K111" s="127"/>
      <c r="M111" s="3"/>
    </row>
    <row r="112" spans="1:7" ht="12.75">
      <c r="A112" s="214" t="s">
        <v>88</v>
      </c>
      <c r="B112" s="15"/>
      <c r="C112" s="15"/>
      <c r="D112" s="15"/>
      <c r="E112" s="15"/>
      <c r="F112" s="15"/>
      <c r="G112" s="15"/>
    </row>
    <row r="113" spans="1:7" ht="12.75">
      <c r="A113" s="215" t="s">
        <v>78</v>
      </c>
      <c r="B113" s="216" t="s">
        <v>79</v>
      </c>
      <c r="C113" s="216"/>
      <c r="D113" s="217" t="s">
        <v>30</v>
      </c>
      <c r="E113" s="217" t="s">
        <v>31</v>
      </c>
      <c r="F113" s="217" t="s">
        <v>32</v>
      </c>
      <c r="G113" s="217" t="s">
        <v>33</v>
      </c>
    </row>
    <row r="114" spans="1:10" ht="23.25" customHeight="1">
      <c r="A114" s="115">
        <v>28</v>
      </c>
      <c r="B114" s="116" t="s">
        <v>40</v>
      </c>
      <c r="C114" s="117" t="s">
        <v>89</v>
      </c>
      <c r="D114" s="118" t="s">
        <v>51</v>
      </c>
      <c r="E114" s="222">
        <v>60</v>
      </c>
      <c r="F114" s="120">
        <v>0</v>
      </c>
      <c r="G114" s="120">
        <f>PRODUCT(E114:F114)</f>
        <v>0</v>
      </c>
      <c r="H114" s="108"/>
      <c r="I114" s="91"/>
      <c r="J114" s="12"/>
    </row>
    <row r="115" spans="1:13" s="15" customFormat="1" ht="12.75">
      <c r="A115" s="121" t="s">
        <v>90</v>
      </c>
      <c r="B115" s="205"/>
      <c r="C115" s="206"/>
      <c r="D115" s="223"/>
      <c r="E115" s="224"/>
      <c r="F115" s="224"/>
      <c r="G115" s="126">
        <f>SUM(G114:G114)</f>
        <v>0</v>
      </c>
      <c r="I115" s="80"/>
      <c r="J115" s="80"/>
      <c r="K115" s="127"/>
      <c r="M115" s="3"/>
    </row>
    <row r="116" spans="1:10" s="145" customFormat="1" ht="12.75" customHeight="1">
      <c r="A116" s="15"/>
      <c r="B116" s="15"/>
      <c r="C116" s="225"/>
      <c r="D116" s="15"/>
      <c r="E116" s="226"/>
      <c r="F116" s="226"/>
      <c r="G116" s="227"/>
      <c r="I116" s="228"/>
      <c r="J116" s="228"/>
    </row>
    <row r="117" spans="1:10" s="145" customFormat="1" ht="15.75">
      <c r="A117" s="182" t="s">
        <v>91</v>
      </c>
      <c r="B117" s="229"/>
      <c r="C117" s="230"/>
      <c r="D117" s="229"/>
      <c r="E117" s="231"/>
      <c r="F117" s="231"/>
      <c r="G117" s="232">
        <f>SUM(G115,G110,G105,G100)</f>
        <v>0</v>
      </c>
      <c r="I117" s="228"/>
      <c r="J117" s="228"/>
    </row>
    <row r="118" spans="1:12" s="237" customFormat="1" ht="15.75">
      <c r="A118" s="233" t="s">
        <v>17</v>
      </c>
      <c r="B118" s="234"/>
      <c r="C118" s="234"/>
      <c r="D118" s="235"/>
      <c r="E118" s="235"/>
      <c r="F118" s="235"/>
      <c r="G118" s="236"/>
      <c r="L118" s="9"/>
    </row>
    <row r="119" spans="1:7" s="9" customFormat="1" ht="12.75" customHeight="1">
      <c r="A119" s="40"/>
      <c r="B119" s="70"/>
      <c r="C119" s="71"/>
      <c r="D119" s="72"/>
      <c r="E119" s="73"/>
      <c r="F119" s="67"/>
      <c r="G119" s="67"/>
    </row>
    <row r="120" spans="1:8" s="9" customFormat="1" ht="12.75" customHeight="1">
      <c r="A120" s="238" t="s">
        <v>26</v>
      </c>
      <c r="B120" s="239"/>
      <c r="C120" s="239"/>
      <c r="D120" s="239"/>
      <c r="E120" s="240"/>
      <c r="F120" s="241"/>
      <c r="G120" s="241"/>
      <c r="H120" s="242"/>
    </row>
    <row r="121" spans="1:15" s="9" customFormat="1" ht="12.75">
      <c r="A121" s="243" t="s">
        <v>27</v>
      </c>
      <c r="B121" s="243" t="s">
        <v>28</v>
      </c>
      <c r="C121" s="243" t="s">
        <v>29</v>
      </c>
      <c r="D121" s="244" t="s">
        <v>30</v>
      </c>
      <c r="E121" s="244" t="s">
        <v>31</v>
      </c>
      <c r="F121" s="244" t="s">
        <v>32</v>
      </c>
      <c r="G121" s="245" t="s">
        <v>33</v>
      </c>
      <c r="H121" s="5"/>
      <c r="O121"/>
    </row>
    <row r="122" spans="1:12" s="9" customFormat="1" ht="60" customHeight="1">
      <c r="A122" s="115">
        <v>29</v>
      </c>
      <c r="B122" s="246" t="s">
        <v>92</v>
      </c>
      <c r="C122" s="247" t="s">
        <v>93</v>
      </c>
      <c r="D122" s="248" t="s">
        <v>39</v>
      </c>
      <c r="E122" s="249">
        <v>12</v>
      </c>
      <c r="F122" s="250">
        <v>0</v>
      </c>
      <c r="G122" s="250">
        <f>PRODUCT(E122:F122)</f>
        <v>0</v>
      </c>
      <c r="I122" s="251"/>
      <c r="L122" s="5"/>
    </row>
    <row r="123" spans="1:12" s="9" customFormat="1" ht="24" customHeight="1">
      <c r="A123" s="115">
        <v>30</v>
      </c>
      <c r="B123" s="116" t="s">
        <v>40</v>
      </c>
      <c r="C123" s="117" t="s">
        <v>94</v>
      </c>
      <c r="D123" s="252" t="s">
        <v>39</v>
      </c>
      <c r="E123" s="249">
        <v>12</v>
      </c>
      <c r="F123" s="120">
        <v>0</v>
      </c>
      <c r="G123" s="120">
        <f aca="true" t="shared" si="2" ref="G123:G133">PRODUCT(E123,F123)</f>
        <v>0</v>
      </c>
      <c r="L123" s="253"/>
    </row>
    <row r="124" spans="1:9" s="9" customFormat="1" ht="35.25" customHeight="1">
      <c r="A124" s="218">
        <v>31</v>
      </c>
      <c r="B124" s="254" t="s">
        <v>95</v>
      </c>
      <c r="C124" s="255" t="s">
        <v>96</v>
      </c>
      <c r="D124" s="118" t="s">
        <v>39</v>
      </c>
      <c r="E124" s="249">
        <v>12</v>
      </c>
      <c r="F124" s="256">
        <v>0</v>
      </c>
      <c r="G124" s="256">
        <f t="shared" si="2"/>
        <v>0</v>
      </c>
      <c r="I124" s="257"/>
    </row>
    <row r="125" spans="1:12" s="9" customFormat="1" ht="24" customHeight="1">
      <c r="A125" s="115">
        <v>32</v>
      </c>
      <c r="B125" s="116" t="s">
        <v>40</v>
      </c>
      <c r="C125" s="117" t="s">
        <v>97</v>
      </c>
      <c r="D125" s="252" t="s">
        <v>98</v>
      </c>
      <c r="E125" s="258">
        <v>18</v>
      </c>
      <c r="F125" s="120">
        <v>0</v>
      </c>
      <c r="G125" s="120">
        <f t="shared" si="2"/>
        <v>0</v>
      </c>
      <c r="L125" s="253"/>
    </row>
    <row r="126" spans="1:12" s="9" customFormat="1" ht="24.75" customHeight="1">
      <c r="A126" s="218">
        <v>33</v>
      </c>
      <c r="B126" s="254" t="s">
        <v>99</v>
      </c>
      <c r="C126" s="259" t="s">
        <v>100</v>
      </c>
      <c r="D126" s="118" t="s">
        <v>73</v>
      </c>
      <c r="E126" s="260">
        <v>0.0216</v>
      </c>
      <c r="F126" s="256">
        <v>0</v>
      </c>
      <c r="G126" s="256">
        <f t="shared" si="2"/>
        <v>0</v>
      </c>
      <c r="L126" s="253"/>
    </row>
    <row r="127" spans="1:8" s="253" customFormat="1" ht="36">
      <c r="A127" s="218">
        <v>34</v>
      </c>
      <c r="B127" s="254" t="s">
        <v>101</v>
      </c>
      <c r="C127" s="259" t="s">
        <v>102</v>
      </c>
      <c r="D127" s="118" t="s">
        <v>36</v>
      </c>
      <c r="E127" s="250">
        <v>3</v>
      </c>
      <c r="F127" s="256">
        <v>0</v>
      </c>
      <c r="G127" s="256">
        <f t="shared" si="2"/>
        <v>0</v>
      </c>
      <c r="H127" s="261"/>
    </row>
    <row r="128" spans="1:8" s="253" customFormat="1" ht="36">
      <c r="A128" s="115">
        <v>35</v>
      </c>
      <c r="B128" s="254" t="s">
        <v>103</v>
      </c>
      <c r="C128" s="262" t="s">
        <v>104</v>
      </c>
      <c r="D128" s="263" t="s">
        <v>36</v>
      </c>
      <c r="E128" s="249">
        <v>48</v>
      </c>
      <c r="F128" s="250">
        <v>0</v>
      </c>
      <c r="G128" s="250">
        <f t="shared" si="2"/>
        <v>0</v>
      </c>
      <c r="H128" s="261"/>
    </row>
    <row r="129" spans="1:8" s="253" customFormat="1" ht="60" customHeight="1">
      <c r="A129" s="115">
        <v>36</v>
      </c>
      <c r="B129" s="254" t="s">
        <v>105</v>
      </c>
      <c r="C129" s="262" t="s">
        <v>106</v>
      </c>
      <c r="D129" s="263" t="s">
        <v>36</v>
      </c>
      <c r="E129" s="249">
        <v>48</v>
      </c>
      <c r="F129" s="250">
        <v>0</v>
      </c>
      <c r="G129" s="250">
        <f t="shared" si="2"/>
        <v>0</v>
      </c>
      <c r="H129" s="261"/>
    </row>
    <row r="130" spans="1:8" s="253" customFormat="1" ht="36">
      <c r="A130" s="115">
        <v>37</v>
      </c>
      <c r="B130" s="254" t="s">
        <v>107</v>
      </c>
      <c r="C130" s="262" t="s">
        <v>108</v>
      </c>
      <c r="D130" s="118" t="s">
        <v>39</v>
      </c>
      <c r="E130" s="249">
        <v>12</v>
      </c>
      <c r="F130" s="250">
        <v>0</v>
      </c>
      <c r="G130" s="250">
        <f t="shared" si="2"/>
        <v>0</v>
      </c>
      <c r="H130" s="261"/>
    </row>
    <row r="131" spans="1:8" s="253" customFormat="1" ht="24">
      <c r="A131" s="115">
        <v>38</v>
      </c>
      <c r="B131" s="254" t="s">
        <v>109</v>
      </c>
      <c r="C131" s="262" t="s">
        <v>110</v>
      </c>
      <c r="D131" s="118" t="s">
        <v>111</v>
      </c>
      <c r="E131" s="250">
        <v>2.88</v>
      </c>
      <c r="F131" s="250">
        <v>0</v>
      </c>
      <c r="G131" s="250">
        <f t="shared" si="2"/>
        <v>0</v>
      </c>
      <c r="H131" s="264"/>
    </row>
    <row r="132" spans="1:8" s="253" customFormat="1" ht="12.75" customHeight="1">
      <c r="A132" s="115">
        <v>39</v>
      </c>
      <c r="B132" s="254" t="s">
        <v>112</v>
      </c>
      <c r="C132" s="262" t="s">
        <v>113</v>
      </c>
      <c r="D132" s="118" t="s">
        <v>111</v>
      </c>
      <c r="E132" s="250">
        <f>SUM(E131)</f>
        <v>2.88</v>
      </c>
      <c r="F132" s="250">
        <v>0</v>
      </c>
      <c r="G132" s="250">
        <f t="shared" si="2"/>
        <v>0</v>
      </c>
      <c r="H132" s="261"/>
    </row>
    <row r="133" spans="1:8" s="271" customFormat="1" ht="12.75" customHeight="1">
      <c r="A133" s="265">
        <v>40</v>
      </c>
      <c r="B133" s="266" t="s">
        <v>114</v>
      </c>
      <c r="C133" s="267" t="s">
        <v>115</v>
      </c>
      <c r="D133" s="268" t="s">
        <v>73</v>
      </c>
      <c r="E133" s="269">
        <v>5</v>
      </c>
      <c r="F133" s="269">
        <v>0</v>
      </c>
      <c r="G133" s="269">
        <f t="shared" si="2"/>
        <v>0</v>
      </c>
      <c r="H133" s="270"/>
    </row>
    <row r="134" spans="1:12" s="157" customFormat="1" ht="15" customHeight="1">
      <c r="A134" s="168" t="s">
        <v>60</v>
      </c>
      <c r="B134" s="272"/>
      <c r="C134" s="273"/>
      <c r="D134" s="274"/>
      <c r="E134" s="275"/>
      <c r="F134" s="276"/>
      <c r="G134" s="277">
        <f>SUM(G122:G133)</f>
        <v>0</v>
      </c>
      <c r="H134" s="278"/>
      <c r="L134" s="175"/>
    </row>
    <row r="135" spans="1:12" s="157" customFormat="1" ht="15" customHeight="1">
      <c r="A135" s="279"/>
      <c r="B135" s="280"/>
      <c r="C135" s="281"/>
      <c r="D135" s="282"/>
      <c r="E135" s="283"/>
      <c r="F135" s="284"/>
      <c r="G135" s="285"/>
      <c r="H135" s="278"/>
      <c r="L135" s="175"/>
    </row>
    <row r="136" spans="1:12" s="157" customFormat="1" ht="12.75" customHeight="1">
      <c r="A136" s="279"/>
      <c r="B136" s="286"/>
      <c r="C136" s="286"/>
      <c r="D136" s="286"/>
      <c r="E136" s="283"/>
      <c r="F136" s="284"/>
      <c r="G136" s="285"/>
      <c r="H136" s="278"/>
      <c r="L136" s="175"/>
    </row>
    <row r="137" spans="1:9" s="291" customFormat="1" ht="12.75" customHeight="1">
      <c r="A137" s="238" t="s">
        <v>116</v>
      </c>
      <c r="B137" s="287"/>
      <c r="C137" s="288"/>
      <c r="D137" s="289"/>
      <c r="E137" s="289"/>
      <c r="F137" s="290"/>
      <c r="G137" s="290"/>
      <c r="I137" s="292"/>
    </row>
    <row r="138" spans="1:9" s="291" customFormat="1" ht="11.25" customHeight="1">
      <c r="A138" s="293" t="s">
        <v>117</v>
      </c>
      <c r="B138" s="294"/>
      <c r="C138" s="294"/>
      <c r="D138" s="295"/>
      <c r="E138" s="296"/>
      <c r="F138" s="297"/>
      <c r="G138" s="298"/>
      <c r="I138" s="292"/>
    </row>
    <row r="139" spans="1:7" s="291" customFormat="1" ht="12.75" customHeight="1">
      <c r="A139" s="299" t="s">
        <v>118</v>
      </c>
      <c r="B139" s="299" t="s">
        <v>119</v>
      </c>
      <c r="C139" s="300"/>
      <c r="D139" s="301" t="s">
        <v>39</v>
      </c>
      <c r="E139" s="300">
        <v>11</v>
      </c>
      <c r="F139" s="302">
        <v>0</v>
      </c>
      <c r="G139" s="302">
        <f aca="true" t="shared" si="3" ref="G139:G140">PRODUCT(E139,F139)</f>
        <v>0</v>
      </c>
    </row>
    <row r="140" spans="1:7" s="291" customFormat="1" ht="12.75" customHeight="1">
      <c r="A140" s="303" t="s">
        <v>120</v>
      </c>
      <c r="B140" s="299" t="s">
        <v>121</v>
      </c>
      <c r="C140" s="304"/>
      <c r="D140" s="305" t="s">
        <v>39</v>
      </c>
      <c r="E140" s="306">
        <v>1</v>
      </c>
      <c r="F140" s="307">
        <v>0</v>
      </c>
      <c r="G140" s="307">
        <f t="shared" si="3"/>
        <v>0</v>
      </c>
    </row>
    <row r="141" spans="1:8" s="291" customFormat="1" ht="12.75" customHeight="1">
      <c r="A141" s="308" t="s">
        <v>122</v>
      </c>
      <c r="B141" s="308"/>
      <c r="C141" s="308"/>
      <c r="D141" s="309" t="s">
        <v>39</v>
      </c>
      <c r="E141" s="310">
        <f>SUM(E139:E140)</f>
        <v>12</v>
      </c>
      <c r="F141" s="311"/>
      <c r="G141" s="312">
        <f>SUM(G139:G140)</f>
        <v>0</v>
      </c>
      <c r="H141" s="292"/>
    </row>
    <row r="142" spans="1:8" s="291" customFormat="1" ht="12.75" customHeight="1">
      <c r="A142" s="313"/>
      <c r="B142" s="313"/>
      <c r="C142" s="313"/>
      <c r="D142" s="314"/>
      <c r="E142" s="315"/>
      <c r="F142" s="316"/>
      <c r="G142" s="317"/>
      <c r="H142" s="292"/>
    </row>
    <row r="143" spans="1:7" s="162" customFormat="1" ht="12.75" customHeight="1">
      <c r="A143" s="318" t="s">
        <v>123</v>
      </c>
      <c r="B143" s="319"/>
      <c r="C143" s="320"/>
      <c r="D143" s="321"/>
      <c r="E143" s="322"/>
      <c r="F143" s="322"/>
      <c r="G143" s="322"/>
    </row>
    <row r="144" spans="1:12" s="162" customFormat="1" ht="12.75" customHeight="1">
      <c r="A144" s="163" t="s">
        <v>124</v>
      </c>
      <c r="B144" s="163"/>
      <c r="C144" s="163"/>
      <c r="D144" s="164" t="s">
        <v>111</v>
      </c>
      <c r="E144" s="165">
        <v>10.8</v>
      </c>
      <c r="F144" s="166">
        <v>0</v>
      </c>
      <c r="G144" s="166">
        <f aca="true" t="shared" si="4" ref="G144:G151">PRODUCT(E144:F144)</f>
        <v>0</v>
      </c>
      <c r="L144" s="167"/>
    </row>
    <row r="145" spans="1:7" s="162" customFormat="1" ht="12.75" customHeight="1">
      <c r="A145" s="323" t="s">
        <v>125</v>
      </c>
      <c r="B145" s="323"/>
      <c r="C145" s="323"/>
      <c r="D145" s="115" t="s">
        <v>126</v>
      </c>
      <c r="E145" s="324">
        <v>21.6</v>
      </c>
      <c r="F145" s="324">
        <v>0</v>
      </c>
      <c r="G145" s="324">
        <f t="shared" si="4"/>
        <v>0</v>
      </c>
    </row>
    <row r="146" spans="1:13" s="162" customFormat="1" ht="12.75" customHeight="1">
      <c r="A146" s="116" t="s">
        <v>127</v>
      </c>
      <c r="B146" s="116"/>
      <c r="C146" s="116"/>
      <c r="D146" s="96" t="s">
        <v>128</v>
      </c>
      <c r="E146" s="325">
        <v>48</v>
      </c>
      <c r="F146" s="326">
        <v>0</v>
      </c>
      <c r="G146" s="326">
        <f t="shared" si="4"/>
        <v>0</v>
      </c>
      <c r="M146" s="327"/>
    </row>
    <row r="147" spans="1:7" ht="23.25" customHeight="1">
      <c r="A147" s="328" t="s">
        <v>129</v>
      </c>
      <c r="B147" s="328"/>
      <c r="C147" s="328"/>
      <c r="D147" s="115" t="s">
        <v>130</v>
      </c>
      <c r="E147" s="325">
        <v>48</v>
      </c>
      <c r="F147" s="324">
        <v>0</v>
      </c>
      <c r="G147" s="324">
        <f t="shared" si="4"/>
        <v>0</v>
      </c>
    </row>
    <row r="148" spans="1:12" s="5" customFormat="1" ht="12.75" customHeight="1">
      <c r="A148" s="254" t="s">
        <v>131</v>
      </c>
      <c r="B148" s="254"/>
      <c r="C148" s="254"/>
      <c r="D148" s="115" t="s">
        <v>39</v>
      </c>
      <c r="E148" s="329">
        <v>36</v>
      </c>
      <c r="F148" s="324">
        <v>0</v>
      </c>
      <c r="G148" s="324">
        <f t="shared" si="4"/>
        <v>0</v>
      </c>
      <c r="L148" s="242"/>
    </row>
    <row r="149" spans="1:12" s="9" customFormat="1" ht="12.75" customHeight="1">
      <c r="A149" s="254" t="s">
        <v>132</v>
      </c>
      <c r="B149" s="254"/>
      <c r="C149" s="254"/>
      <c r="D149" s="115" t="s">
        <v>133</v>
      </c>
      <c r="E149" s="329">
        <v>12</v>
      </c>
      <c r="F149" s="324">
        <v>0</v>
      </c>
      <c r="G149" s="324">
        <f t="shared" si="4"/>
        <v>0</v>
      </c>
      <c r="L149" s="251"/>
    </row>
    <row r="150" spans="1:13" s="162" customFormat="1" ht="12.75" customHeight="1">
      <c r="A150" s="116" t="s">
        <v>134</v>
      </c>
      <c r="B150" s="116"/>
      <c r="C150" s="116"/>
      <c r="D150" s="96" t="s">
        <v>111</v>
      </c>
      <c r="E150" s="325">
        <v>2.4</v>
      </c>
      <c r="F150" s="326">
        <v>0</v>
      </c>
      <c r="G150" s="326">
        <f t="shared" si="4"/>
        <v>0</v>
      </c>
      <c r="M150" s="327"/>
    </row>
    <row r="151" spans="1:8" s="176" customFormat="1" ht="12.75" customHeight="1">
      <c r="A151" s="330" t="s">
        <v>135</v>
      </c>
      <c r="B151" s="330"/>
      <c r="C151" s="330"/>
      <c r="D151" s="115" t="s">
        <v>39</v>
      </c>
      <c r="E151" s="331">
        <v>12</v>
      </c>
      <c r="F151" s="326">
        <v>0</v>
      </c>
      <c r="G151" s="326">
        <f t="shared" si="4"/>
        <v>0</v>
      </c>
      <c r="H151" s="175"/>
    </row>
    <row r="152" spans="1:8" s="336" customFormat="1" ht="12.75" customHeight="1">
      <c r="A152" s="308" t="s">
        <v>122</v>
      </c>
      <c r="B152" s="308"/>
      <c r="C152" s="308"/>
      <c r="D152" s="332"/>
      <c r="E152" s="333"/>
      <c r="F152" s="334"/>
      <c r="G152" s="312">
        <f>SUM(G144:G151)</f>
        <v>0</v>
      </c>
      <c r="H152" s="335"/>
    </row>
    <row r="153" spans="1:8" s="336" customFormat="1" ht="12.75" customHeight="1">
      <c r="A153" s="337"/>
      <c r="B153" s="337"/>
      <c r="C153" s="337"/>
      <c r="D153" s="332"/>
      <c r="E153" s="333"/>
      <c r="F153" s="334"/>
      <c r="G153" s="338"/>
      <c r="H153" s="335"/>
    </row>
    <row r="154" spans="1:12" s="336" customFormat="1" ht="12.75" customHeight="1">
      <c r="A154" s="168" t="s">
        <v>136</v>
      </c>
      <c r="B154" s="169"/>
      <c r="C154" s="170"/>
      <c r="D154" s="171"/>
      <c r="E154" s="172"/>
      <c r="F154" s="173"/>
      <c r="G154" s="174">
        <f>SUM(G152,G141)</f>
        <v>0</v>
      </c>
      <c r="H154" s="335"/>
      <c r="L154" s="335"/>
    </row>
    <row r="155" spans="1:12" s="336" customFormat="1" ht="12.75" customHeight="1">
      <c r="A155" s="279"/>
      <c r="B155" s="339"/>
      <c r="C155" s="340"/>
      <c r="D155" s="341"/>
      <c r="E155" s="279"/>
      <c r="F155" s="342"/>
      <c r="G155" s="343"/>
      <c r="H155" s="335"/>
      <c r="L155" s="335"/>
    </row>
    <row r="156" spans="1:7" ht="15.75">
      <c r="A156" s="233" t="s">
        <v>137</v>
      </c>
      <c r="B156" s="344"/>
      <c r="C156" s="233"/>
      <c r="D156" s="233"/>
      <c r="E156" s="233"/>
      <c r="F156" s="233"/>
      <c r="G156" s="345">
        <f>SUM(G154,G134)</f>
        <v>0</v>
      </c>
    </row>
    <row r="157" spans="1:12" s="348" customFormat="1" ht="15.75" customHeight="1">
      <c r="A157" s="346" t="s">
        <v>18</v>
      </c>
      <c r="B157" s="347"/>
      <c r="C157" s="346"/>
      <c r="D157" s="346"/>
      <c r="E157" s="346"/>
      <c r="F157" s="346"/>
      <c r="G157" s="346"/>
      <c r="L157" s="9"/>
    </row>
    <row r="158" spans="1:7" ht="9.75" customHeight="1">
      <c r="A158" s="349"/>
      <c r="B158" s="350"/>
      <c r="C158" s="351"/>
      <c r="D158" s="351"/>
      <c r="E158" s="351"/>
      <c r="F158" s="351"/>
      <c r="G158" s="351"/>
    </row>
    <row r="159" spans="1:7" ht="12.75">
      <c r="A159" s="352" t="s">
        <v>26</v>
      </c>
      <c r="B159" s="353"/>
      <c r="C159" s="353"/>
      <c r="D159" s="353"/>
      <c r="E159" s="354"/>
      <c r="F159" s="355"/>
      <c r="G159" s="355"/>
    </row>
    <row r="160" spans="1:7" ht="12.75">
      <c r="A160" s="356" t="s">
        <v>27</v>
      </c>
      <c r="B160" s="356" t="s">
        <v>28</v>
      </c>
      <c r="C160" s="356" t="s">
        <v>29</v>
      </c>
      <c r="D160" s="357" t="s">
        <v>30</v>
      </c>
      <c r="E160" s="357" t="s">
        <v>31</v>
      </c>
      <c r="F160" s="357" t="s">
        <v>32</v>
      </c>
      <c r="G160" s="357" t="s">
        <v>33</v>
      </c>
    </row>
    <row r="161" spans="1:7" s="9" customFormat="1" ht="22.5" customHeight="1">
      <c r="A161" s="218">
        <v>41</v>
      </c>
      <c r="B161" s="358" t="s">
        <v>40</v>
      </c>
      <c r="C161" s="359" t="s">
        <v>138</v>
      </c>
      <c r="D161" s="360" t="s">
        <v>51</v>
      </c>
      <c r="E161" s="361">
        <v>4</v>
      </c>
      <c r="F161" s="362">
        <v>0</v>
      </c>
      <c r="G161" s="256">
        <f>PRODUCT(E161:F161)</f>
        <v>0</v>
      </c>
    </row>
    <row r="162" spans="1:9" ht="12.75">
      <c r="A162" s="363" t="s">
        <v>60</v>
      </c>
      <c r="B162" s="364"/>
      <c r="C162" s="365"/>
      <c r="D162" s="366"/>
      <c r="E162" s="367"/>
      <c r="F162" s="368"/>
      <c r="G162" s="369">
        <f>SUM(G161:G161)</f>
        <v>0</v>
      </c>
      <c r="I162" s="370"/>
    </row>
    <row r="163" spans="1:9" ht="9.75" customHeight="1">
      <c r="A163" s="371"/>
      <c r="B163" s="372"/>
      <c r="C163" s="3"/>
      <c r="D163" s="373"/>
      <c r="E163" s="374"/>
      <c r="F163" s="375"/>
      <c r="G163" s="376"/>
      <c r="I163" s="370"/>
    </row>
    <row r="164" spans="1:7" ht="12.75">
      <c r="A164" s="371" t="s">
        <v>139</v>
      </c>
      <c r="B164" s="377"/>
      <c r="C164" s="377"/>
      <c r="D164" s="378"/>
      <c r="E164" s="379"/>
      <c r="F164" s="380"/>
      <c r="G164" s="381"/>
    </row>
    <row r="165" spans="1:7" ht="12.75">
      <c r="A165" s="293" t="s">
        <v>140</v>
      </c>
      <c r="B165" s="382"/>
      <c r="C165" s="383"/>
      <c r="D165" s="332"/>
      <c r="E165" s="384"/>
      <c r="F165" s="385"/>
      <c r="G165" s="386"/>
    </row>
    <row r="166" spans="1:7" s="9" customFormat="1" ht="12.75">
      <c r="A166" s="387" t="s">
        <v>141</v>
      </c>
      <c r="B166" s="387" t="s">
        <v>142</v>
      </c>
      <c r="C166" s="387"/>
      <c r="D166" s="109" t="s">
        <v>39</v>
      </c>
      <c r="E166" s="388">
        <v>120</v>
      </c>
      <c r="F166" s="389">
        <v>0</v>
      </c>
      <c r="G166" s="389">
        <f>PRODUCT(E166:F166)</f>
        <v>0</v>
      </c>
    </row>
    <row r="167" spans="1:7" ht="12.75">
      <c r="A167" s="390" t="s">
        <v>122</v>
      </c>
      <c r="B167" s="390"/>
      <c r="C167" s="390"/>
      <c r="D167" s="391"/>
      <c r="E167" s="392">
        <f>SUM(E166:E166)</f>
        <v>120</v>
      </c>
      <c r="F167" s="393"/>
      <c r="G167" s="394">
        <f>SUM(G166:G166)</f>
        <v>0</v>
      </c>
    </row>
    <row r="168" spans="1:7" ht="9.75" customHeight="1">
      <c r="A168" s="395"/>
      <c r="B168" s="396"/>
      <c r="C168" s="397"/>
      <c r="D168" s="398"/>
      <c r="E168" s="399"/>
      <c r="F168" s="400"/>
      <c r="G168" s="400"/>
    </row>
    <row r="169" spans="1:7" ht="15">
      <c r="A169" s="401" t="s">
        <v>143</v>
      </c>
      <c r="B169" s="402"/>
      <c r="C169" s="401"/>
      <c r="D169" s="401"/>
      <c r="E169" s="401"/>
      <c r="F169" s="401"/>
      <c r="G169" s="403">
        <f>SUM(G167,G162)</f>
        <v>0</v>
      </c>
    </row>
    <row r="170" spans="1:7" ht="12.75" customHeight="1">
      <c r="A170" s="404"/>
      <c r="B170" s="405"/>
      <c r="C170" s="404"/>
      <c r="D170" s="404"/>
      <c r="E170" s="404"/>
      <c r="F170" s="404"/>
      <c r="G170" s="406"/>
    </row>
    <row r="171" spans="1:7" ht="12.75" customHeight="1">
      <c r="A171" s="404"/>
      <c r="B171" s="405"/>
      <c r="C171" s="404"/>
      <c r="D171" s="404"/>
      <c r="E171" s="404"/>
      <c r="F171" s="404"/>
      <c r="G171" s="406"/>
    </row>
    <row r="172" spans="1:7" ht="12.75" customHeight="1">
      <c r="A172" s="404"/>
      <c r="B172" s="405"/>
      <c r="C172" s="404"/>
      <c r="D172" s="404"/>
      <c r="E172" s="404"/>
      <c r="F172" s="404"/>
      <c r="G172" s="406"/>
    </row>
    <row r="173" spans="1:7" s="9" customFormat="1" ht="15.75">
      <c r="A173" s="407" t="s">
        <v>19</v>
      </c>
      <c r="B173" s="408"/>
      <c r="C173" s="409"/>
      <c r="D173" s="409"/>
      <c r="E173" s="409"/>
      <c r="F173" s="409"/>
      <c r="G173" s="409"/>
    </row>
    <row r="174" spans="1:7" ht="9.75" customHeight="1">
      <c r="A174" s="404"/>
      <c r="B174" s="405"/>
      <c r="C174" s="404"/>
      <c r="D174" s="404"/>
      <c r="E174" s="404"/>
      <c r="F174" s="404"/>
      <c r="G174" s="406"/>
    </row>
    <row r="175" spans="1:7" ht="12.75">
      <c r="A175" s="352" t="s">
        <v>26</v>
      </c>
      <c r="B175" s="353"/>
      <c r="C175" s="353"/>
      <c r="D175" s="353"/>
      <c r="E175" s="354"/>
      <c r="F175" s="355"/>
      <c r="G175" s="355"/>
    </row>
    <row r="176" spans="1:7" ht="12.75">
      <c r="A176" s="356" t="s">
        <v>27</v>
      </c>
      <c r="B176" s="356" t="s">
        <v>28</v>
      </c>
      <c r="C176" s="356" t="s">
        <v>29</v>
      </c>
      <c r="D176" s="357" t="s">
        <v>30</v>
      </c>
      <c r="E176" s="357" t="s">
        <v>31</v>
      </c>
      <c r="F176" s="357" t="s">
        <v>32</v>
      </c>
      <c r="G176" s="357" t="s">
        <v>33</v>
      </c>
    </row>
    <row r="177" spans="1:7" s="9" customFormat="1" ht="36">
      <c r="A177" s="218">
        <v>42</v>
      </c>
      <c r="B177" s="358" t="s">
        <v>40</v>
      </c>
      <c r="C177" s="359" t="s">
        <v>144</v>
      </c>
      <c r="D177" s="115" t="s">
        <v>36</v>
      </c>
      <c r="E177" s="361">
        <v>497</v>
      </c>
      <c r="F177" s="362">
        <v>0</v>
      </c>
      <c r="G177" s="256">
        <f>PRODUCT(E177:F177)</f>
        <v>0</v>
      </c>
    </row>
    <row r="178" spans="1:9" ht="12.75">
      <c r="A178" s="363" t="s">
        <v>60</v>
      </c>
      <c r="B178" s="364"/>
      <c r="C178" s="365"/>
      <c r="D178" s="366"/>
      <c r="E178" s="367"/>
      <c r="F178" s="367"/>
      <c r="G178" s="369">
        <f>SUM(G177:G177)</f>
        <v>0</v>
      </c>
      <c r="I178" s="370"/>
    </row>
    <row r="179" spans="1:7" ht="9.75" customHeight="1">
      <c r="A179" s="404"/>
      <c r="B179" s="405"/>
      <c r="C179" s="404"/>
      <c r="D179" s="404"/>
      <c r="E179" s="404"/>
      <c r="F179" s="404"/>
      <c r="G179" s="406"/>
    </row>
    <row r="180" spans="1:7" ht="15">
      <c r="A180" s="401" t="s">
        <v>145</v>
      </c>
      <c r="B180" s="402"/>
      <c r="C180" s="401"/>
      <c r="D180" s="401"/>
      <c r="E180" s="401"/>
      <c r="F180" s="401"/>
      <c r="G180" s="403">
        <f>SUM(G178,G173)</f>
        <v>0</v>
      </c>
    </row>
    <row r="181" spans="1:7" ht="12.75" customHeight="1">
      <c r="A181" s="404"/>
      <c r="B181" s="405"/>
      <c r="C181" s="404"/>
      <c r="D181" s="404"/>
      <c r="E181" s="404"/>
      <c r="F181" s="404"/>
      <c r="G181" s="406"/>
    </row>
    <row r="182" spans="1:7" ht="12.75" customHeight="1">
      <c r="A182" s="404"/>
      <c r="B182" s="405"/>
      <c r="C182" s="404"/>
      <c r="D182" s="404"/>
      <c r="E182" s="404"/>
      <c r="F182" s="404"/>
      <c r="G182" s="406"/>
    </row>
    <row r="183" spans="1:7" ht="12.75" customHeight="1">
      <c r="A183" s="404"/>
      <c r="B183" s="405"/>
      <c r="C183" s="404"/>
      <c r="D183" s="404"/>
      <c r="E183" s="404"/>
      <c r="F183" s="404"/>
      <c r="G183" s="406"/>
    </row>
    <row r="184" spans="1:7" ht="15.75">
      <c r="A184" s="410" t="s">
        <v>20</v>
      </c>
      <c r="B184" s="410"/>
      <c r="C184" s="410"/>
      <c r="D184" s="407"/>
      <c r="E184" s="407"/>
      <c r="F184" s="407"/>
      <c r="G184" s="407"/>
    </row>
    <row r="185" spans="1:7" ht="9.75" customHeight="1">
      <c r="A185" s="411"/>
      <c r="B185" s="405"/>
      <c r="C185" s="404"/>
      <c r="D185" s="412"/>
      <c r="E185" s="412"/>
      <c r="F185" s="412"/>
      <c r="G185" s="412"/>
    </row>
    <row r="186" spans="1:7" ht="15.75">
      <c r="A186" s="413" t="s">
        <v>146</v>
      </c>
      <c r="B186" s="405"/>
      <c r="C186" s="404"/>
      <c r="D186" s="412"/>
      <c r="E186" s="412"/>
      <c r="F186" s="412"/>
      <c r="G186" s="412"/>
    </row>
    <row r="187" spans="1:7" ht="9.75" customHeight="1">
      <c r="A187" s="411"/>
      <c r="B187" s="405"/>
      <c r="C187" s="404"/>
      <c r="D187" s="412"/>
      <c r="E187" s="412"/>
      <c r="F187" s="412"/>
      <c r="G187" s="412"/>
    </row>
    <row r="188" spans="1:7" ht="12.75">
      <c r="A188" s="352" t="s">
        <v>26</v>
      </c>
      <c r="B188" s="414"/>
      <c r="C188" s="414"/>
      <c r="D188" s="414"/>
      <c r="E188" s="415"/>
      <c r="F188" s="416"/>
      <c r="G188" s="416"/>
    </row>
    <row r="189" spans="1:7" ht="12.75">
      <c r="A189" s="243" t="s">
        <v>27</v>
      </c>
      <c r="B189" s="243" t="s">
        <v>28</v>
      </c>
      <c r="C189" s="243" t="s">
        <v>29</v>
      </c>
      <c r="D189" s="244" t="s">
        <v>30</v>
      </c>
      <c r="E189" s="244" t="s">
        <v>31</v>
      </c>
      <c r="F189" s="244" t="s">
        <v>32</v>
      </c>
      <c r="G189" s="244" t="s">
        <v>33</v>
      </c>
    </row>
    <row r="190" spans="1:7" ht="36">
      <c r="A190" s="417">
        <v>43</v>
      </c>
      <c r="B190" s="254" t="s">
        <v>109</v>
      </c>
      <c r="C190" s="418" t="s">
        <v>147</v>
      </c>
      <c r="D190" s="419" t="s">
        <v>111</v>
      </c>
      <c r="E190" s="420">
        <v>23.04</v>
      </c>
      <c r="F190" s="421">
        <v>0</v>
      </c>
      <c r="G190" s="422">
        <f>PRODUCT(E190:F190)</f>
        <v>0</v>
      </c>
    </row>
    <row r="191" spans="1:7" ht="12.75">
      <c r="A191" s="115">
        <v>44</v>
      </c>
      <c r="B191" s="254" t="s">
        <v>112</v>
      </c>
      <c r="C191" s="262" t="s">
        <v>148</v>
      </c>
      <c r="D191" s="118" t="s">
        <v>111</v>
      </c>
      <c r="E191" s="250">
        <f>SUM(E190:E190)</f>
        <v>23.04</v>
      </c>
      <c r="F191" s="250">
        <v>0</v>
      </c>
      <c r="G191" s="423">
        <f>PRODUCT(E191,F191)</f>
        <v>0</v>
      </c>
    </row>
    <row r="192" spans="1:12" s="9" customFormat="1" ht="24">
      <c r="A192" s="265">
        <v>45</v>
      </c>
      <c r="B192" s="424" t="s">
        <v>40</v>
      </c>
      <c r="C192" s="330" t="s">
        <v>149</v>
      </c>
      <c r="D192" s="425" t="s">
        <v>39</v>
      </c>
      <c r="E192" s="426">
        <v>48</v>
      </c>
      <c r="F192" s="269">
        <v>0</v>
      </c>
      <c r="G192" s="269">
        <f>PRODUCT(E192:F192)</f>
        <v>0</v>
      </c>
      <c r="I192" s="251"/>
      <c r="L192" s="5"/>
    </row>
    <row r="193" spans="1:7" ht="12.75">
      <c r="A193" s="168" t="s">
        <v>150</v>
      </c>
      <c r="B193" s="427"/>
      <c r="C193" s="428"/>
      <c r="D193" s="429"/>
      <c r="E193" s="430"/>
      <c r="F193" s="430"/>
      <c r="G193" s="431">
        <f>SUM(G190:G192)</f>
        <v>0</v>
      </c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5.75">
      <c r="A195" s="413" t="s">
        <v>151</v>
      </c>
      <c r="B195" s="405"/>
      <c r="C195" s="404"/>
      <c r="D195" s="412"/>
      <c r="E195" s="412"/>
      <c r="F195" s="412"/>
      <c r="G195" s="412"/>
    </row>
    <row r="196" spans="1:7" ht="9.75" customHeight="1">
      <c r="A196" s="411"/>
      <c r="B196" s="405"/>
      <c r="C196" s="404"/>
      <c r="D196" s="412"/>
      <c r="E196" s="412"/>
      <c r="F196" s="412"/>
      <c r="G196" s="412"/>
    </row>
    <row r="197" spans="1:7" ht="12.75">
      <c r="A197" s="352" t="s">
        <v>26</v>
      </c>
      <c r="B197" s="414"/>
      <c r="C197" s="414"/>
      <c r="D197" s="414"/>
      <c r="E197" s="415"/>
      <c r="F197" s="416"/>
      <c r="G197" s="416"/>
    </row>
    <row r="198" spans="1:7" ht="12.75">
      <c r="A198" s="243" t="s">
        <v>27</v>
      </c>
      <c r="B198" s="243" t="s">
        <v>28</v>
      </c>
      <c r="C198" s="243" t="s">
        <v>29</v>
      </c>
      <c r="D198" s="244" t="s">
        <v>30</v>
      </c>
      <c r="E198" s="244" t="s">
        <v>31</v>
      </c>
      <c r="F198" s="244" t="s">
        <v>32</v>
      </c>
      <c r="G198" s="244" t="s">
        <v>33</v>
      </c>
    </row>
    <row r="199" spans="1:7" ht="36">
      <c r="A199" s="417">
        <v>46</v>
      </c>
      <c r="B199" s="254" t="s">
        <v>109</v>
      </c>
      <c r="C199" s="418" t="s">
        <v>152</v>
      </c>
      <c r="D199" s="419" t="s">
        <v>111</v>
      </c>
      <c r="E199" s="420">
        <v>20.16</v>
      </c>
      <c r="F199" s="421">
        <v>0</v>
      </c>
      <c r="G199" s="422">
        <f>PRODUCT(E199:F199)</f>
        <v>0</v>
      </c>
    </row>
    <row r="200" spans="1:7" ht="12.75">
      <c r="A200" s="115">
        <v>47</v>
      </c>
      <c r="B200" s="254" t="s">
        <v>112</v>
      </c>
      <c r="C200" s="262" t="s">
        <v>148</v>
      </c>
      <c r="D200" s="118" t="s">
        <v>111</v>
      </c>
      <c r="E200" s="250">
        <f>SUM(E199:E199)</f>
        <v>20.16</v>
      </c>
      <c r="F200" s="250">
        <v>0</v>
      </c>
      <c r="G200" s="423">
        <f>PRODUCT(E200,F200)</f>
        <v>0</v>
      </c>
    </row>
    <row r="201" spans="1:12" s="9" customFormat="1" ht="24">
      <c r="A201" s="115">
        <v>48</v>
      </c>
      <c r="B201" s="432" t="s">
        <v>40</v>
      </c>
      <c r="C201" s="117" t="s">
        <v>153</v>
      </c>
      <c r="D201" s="248" t="s">
        <v>39</v>
      </c>
      <c r="E201" s="249">
        <v>36</v>
      </c>
      <c r="F201" s="250">
        <v>0</v>
      </c>
      <c r="G201" s="250">
        <f aca="true" t="shared" si="5" ref="G201:G203">PRODUCT(E201:F201)</f>
        <v>0</v>
      </c>
      <c r="I201" s="251"/>
      <c r="L201" s="5"/>
    </row>
    <row r="202" spans="1:12" s="9" customFormat="1" ht="24">
      <c r="A202" s="115">
        <v>49</v>
      </c>
      <c r="B202" s="432" t="s">
        <v>40</v>
      </c>
      <c r="C202" s="117" t="s">
        <v>154</v>
      </c>
      <c r="D202" s="248" t="s">
        <v>39</v>
      </c>
      <c r="E202" s="249">
        <v>24</v>
      </c>
      <c r="F202" s="250">
        <v>0</v>
      </c>
      <c r="G202" s="250">
        <f t="shared" si="5"/>
        <v>0</v>
      </c>
      <c r="I202" s="251"/>
      <c r="L202" s="5"/>
    </row>
    <row r="203" spans="1:12" s="9" customFormat="1" ht="24">
      <c r="A203" s="433">
        <v>50</v>
      </c>
      <c r="B203" s="434" t="s">
        <v>155</v>
      </c>
      <c r="C203" s="435" t="s">
        <v>156</v>
      </c>
      <c r="D203" s="436" t="s">
        <v>39</v>
      </c>
      <c r="E203" s="426">
        <v>12</v>
      </c>
      <c r="F203" s="269">
        <v>0</v>
      </c>
      <c r="G203" s="437">
        <f t="shared" si="5"/>
        <v>0</v>
      </c>
      <c r="I203" s="251"/>
      <c r="L203" s="5"/>
    </row>
    <row r="204" spans="1:7" ht="12.75">
      <c r="A204" s="168" t="s">
        <v>157</v>
      </c>
      <c r="B204" s="427"/>
      <c r="C204" s="428"/>
      <c r="D204" s="429"/>
      <c r="E204" s="430"/>
      <c r="F204" s="430"/>
      <c r="G204" s="431">
        <f>SUM(G199:G203)</f>
        <v>0</v>
      </c>
    </row>
    <row r="205" spans="1:7" ht="12.75" customHeight="1">
      <c r="A205" s="371"/>
      <c r="B205" s="372"/>
      <c r="C205" s="3"/>
      <c r="D205" s="373"/>
      <c r="E205" s="374"/>
      <c r="F205" s="374"/>
      <c r="G205" s="438"/>
    </row>
    <row r="206" spans="1:7" ht="15">
      <c r="A206" s="439" t="s">
        <v>158</v>
      </c>
      <c r="B206" s="440"/>
      <c r="C206" s="440"/>
      <c r="D206" s="440"/>
      <c r="E206" s="440"/>
      <c r="F206" s="440"/>
      <c r="G206" s="441">
        <f>SUM(G204,G193)</f>
        <v>0</v>
      </c>
    </row>
    <row r="207" spans="1:7" ht="12.75" customHeight="1">
      <c r="A207" s="404"/>
      <c r="B207" s="405"/>
      <c r="C207" s="404"/>
      <c r="D207" s="404"/>
      <c r="E207" s="404"/>
      <c r="F207" s="404"/>
      <c r="G207" s="406"/>
    </row>
    <row r="208" spans="1:7" ht="12.75" customHeight="1">
      <c r="A208" s="404"/>
      <c r="B208" s="405"/>
      <c r="C208" s="404"/>
      <c r="D208" s="404"/>
      <c r="E208" s="404"/>
      <c r="F208" s="404"/>
      <c r="G208" s="406"/>
    </row>
    <row r="209" spans="1:7" ht="12.75" customHeight="1">
      <c r="A209" s="404"/>
      <c r="B209" s="405"/>
      <c r="C209" s="404"/>
      <c r="D209" s="404"/>
      <c r="E209" s="404"/>
      <c r="F209" s="404"/>
      <c r="G209" s="406"/>
    </row>
    <row r="210" spans="1:7" ht="12.75" customHeight="1">
      <c r="A210" s="404"/>
      <c r="B210" s="405"/>
      <c r="C210" s="404"/>
      <c r="D210" s="404"/>
      <c r="E210" s="404"/>
      <c r="F210" s="404"/>
      <c r="G210" s="406"/>
    </row>
    <row r="211" spans="1:7" ht="12.75" customHeight="1">
      <c r="A211" s="404"/>
      <c r="B211" s="405"/>
      <c r="C211" s="404"/>
      <c r="D211" s="404"/>
      <c r="E211" s="404"/>
      <c r="F211" s="404"/>
      <c r="G211" s="406"/>
    </row>
    <row r="212" spans="1:7" ht="12.75" customHeight="1">
      <c r="A212" s="404"/>
      <c r="B212" s="405"/>
      <c r="C212" s="404"/>
      <c r="D212" s="404"/>
      <c r="E212" s="404"/>
      <c r="F212" s="404"/>
      <c r="G212" s="406"/>
    </row>
    <row r="213" spans="1:7" ht="12.75" customHeight="1">
      <c r="A213" s="404"/>
      <c r="B213" s="405"/>
      <c r="C213" s="404"/>
      <c r="D213" s="404"/>
      <c r="E213" s="404"/>
      <c r="F213" s="404"/>
      <c r="G213" s="406"/>
    </row>
    <row r="214" spans="1:7" ht="12.75" customHeight="1">
      <c r="A214" s="404"/>
      <c r="B214" s="405"/>
      <c r="C214" s="404"/>
      <c r="D214" s="404"/>
      <c r="E214" s="404"/>
      <c r="F214" s="404"/>
      <c r="G214" s="406"/>
    </row>
    <row r="215" spans="1:7" ht="12.75" customHeight="1">
      <c r="A215" s="404"/>
      <c r="B215" s="405"/>
      <c r="C215" s="404"/>
      <c r="D215" s="404"/>
      <c r="E215" s="404"/>
      <c r="F215" s="404"/>
      <c r="G215" s="406"/>
    </row>
    <row r="216" spans="1:7" ht="12.75" customHeight="1">
      <c r="A216" s="404"/>
      <c r="B216" s="405"/>
      <c r="C216" s="404"/>
      <c r="D216" s="404"/>
      <c r="E216" s="404"/>
      <c r="F216" s="404"/>
      <c r="G216" s="406"/>
    </row>
    <row r="217" spans="1:7" ht="12.75" customHeight="1">
      <c r="A217" s="404"/>
      <c r="B217" s="405"/>
      <c r="C217" s="404"/>
      <c r="D217" s="404"/>
      <c r="E217" s="404"/>
      <c r="F217" s="404"/>
      <c r="G217" s="406"/>
    </row>
    <row r="218" spans="1:7" ht="12.75" customHeight="1">
      <c r="A218" s="404"/>
      <c r="B218" s="405"/>
      <c r="C218" s="404"/>
      <c r="D218" s="404"/>
      <c r="E218" s="404"/>
      <c r="F218" s="404"/>
      <c r="G218" s="406"/>
    </row>
    <row r="219" spans="1:7" ht="12.75" customHeight="1">
      <c r="A219" s="404"/>
      <c r="B219" s="405"/>
      <c r="C219" s="404"/>
      <c r="D219" s="404"/>
      <c r="E219" s="404"/>
      <c r="F219" s="404"/>
      <c r="G219" s="406"/>
    </row>
    <row r="220" spans="1:7" ht="12.75" customHeight="1">
      <c r="A220" s="404"/>
      <c r="B220" s="405"/>
      <c r="C220" s="404"/>
      <c r="D220" s="404"/>
      <c r="E220" s="404"/>
      <c r="F220" s="404"/>
      <c r="G220" s="406"/>
    </row>
    <row r="221" spans="1:7" ht="12.75" customHeight="1">
      <c r="A221" s="404"/>
      <c r="B221" s="405"/>
      <c r="C221" s="404"/>
      <c r="D221" s="404"/>
      <c r="E221" s="404"/>
      <c r="F221" s="404"/>
      <c r="G221" s="406"/>
    </row>
    <row r="222" spans="1:7" ht="12.75" customHeight="1">
      <c r="A222" s="404"/>
      <c r="B222" s="405"/>
      <c r="C222" s="404"/>
      <c r="D222" s="404"/>
      <c r="E222" s="404"/>
      <c r="F222" s="404"/>
      <c r="G222" s="406"/>
    </row>
    <row r="223" spans="1:7" ht="12.75" customHeight="1">
      <c r="A223" s="404"/>
      <c r="B223" s="405"/>
      <c r="C223" s="404"/>
      <c r="D223" s="404"/>
      <c r="E223" s="404"/>
      <c r="F223" s="404"/>
      <c r="G223" s="406"/>
    </row>
    <row r="224" spans="1:7" ht="12.75" customHeight="1">
      <c r="A224" s="404"/>
      <c r="B224" s="405"/>
      <c r="C224" s="404"/>
      <c r="D224" s="404"/>
      <c r="E224" s="404"/>
      <c r="F224" s="404"/>
      <c r="G224" s="406"/>
    </row>
    <row r="225" spans="1:7" ht="12.75" customHeight="1">
      <c r="A225" s="404"/>
      <c r="B225" s="405"/>
      <c r="C225" s="404"/>
      <c r="D225" s="404"/>
      <c r="E225" s="404"/>
      <c r="F225" s="404"/>
      <c r="G225" s="406"/>
    </row>
    <row r="226" spans="1:7" ht="12.75" customHeight="1">
      <c r="A226" s="404"/>
      <c r="B226" s="405"/>
      <c r="C226" s="404"/>
      <c r="D226" s="404"/>
      <c r="E226" s="404"/>
      <c r="F226" s="404"/>
      <c r="G226" s="406"/>
    </row>
    <row r="227" spans="1:7" ht="12.75" customHeight="1">
      <c r="A227" s="404"/>
      <c r="B227" s="405"/>
      <c r="C227" s="404"/>
      <c r="D227" s="404"/>
      <c r="E227" s="404"/>
      <c r="F227" s="404"/>
      <c r="G227" s="406"/>
    </row>
    <row r="228" spans="1:7" ht="12.75" customHeight="1">
      <c r="A228" s="404"/>
      <c r="B228" s="405"/>
      <c r="C228" s="404"/>
      <c r="D228" s="404"/>
      <c r="E228" s="404"/>
      <c r="F228" s="404"/>
      <c r="G228" s="406"/>
    </row>
    <row r="229" spans="1:7" ht="12.75" customHeight="1">
      <c r="A229" s="404"/>
      <c r="B229" s="405"/>
      <c r="C229" s="404"/>
      <c r="D229" s="404"/>
      <c r="E229" s="404"/>
      <c r="F229" s="404"/>
      <c r="G229" s="406"/>
    </row>
    <row r="230" spans="1:7" ht="12.75" customHeight="1">
      <c r="A230" s="404"/>
      <c r="B230" s="405"/>
      <c r="C230" s="404"/>
      <c r="D230" s="404"/>
      <c r="E230" s="404"/>
      <c r="F230" s="404"/>
      <c r="G230" s="406"/>
    </row>
    <row r="231" spans="1:7" ht="12.75" customHeight="1">
      <c r="A231" s="404"/>
      <c r="B231" s="405"/>
      <c r="C231" s="404"/>
      <c r="D231" s="404"/>
      <c r="E231" s="404"/>
      <c r="F231" s="404"/>
      <c r="G231" s="406"/>
    </row>
    <row r="232" spans="1:7" ht="12.75" customHeight="1">
      <c r="A232" s="404"/>
      <c r="B232" s="405"/>
      <c r="C232" s="404"/>
      <c r="D232" s="404"/>
      <c r="E232" s="404"/>
      <c r="F232" s="404"/>
      <c r="G232" s="406"/>
    </row>
    <row r="233" spans="1:7" ht="12.75" customHeight="1">
      <c r="A233" s="404"/>
      <c r="B233" s="405"/>
      <c r="C233" s="404"/>
      <c r="D233" s="404"/>
      <c r="E233" s="404"/>
      <c r="F233" s="404"/>
      <c r="G233" s="406"/>
    </row>
    <row r="234" spans="1:7" ht="12.75" customHeight="1">
      <c r="A234" s="404"/>
      <c r="B234" s="405"/>
      <c r="C234" s="404"/>
      <c r="D234" s="404"/>
      <c r="E234" s="404"/>
      <c r="F234" s="404"/>
      <c r="G234" s="406"/>
    </row>
    <row r="235" spans="1:7" ht="12.75" customHeight="1">
      <c r="A235" s="404"/>
      <c r="B235" s="405"/>
      <c r="C235" s="404"/>
      <c r="D235" s="404"/>
      <c r="E235" s="404"/>
      <c r="F235" s="404"/>
      <c r="G235" s="406"/>
    </row>
    <row r="236" spans="1:7" ht="12.75" customHeight="1">
      <c r="A236" s="404"/>
      <c r="B236" s="405"/>
      <c r="C236" s="404"/>
      <c r="D236" s="404"/>
      <c r="E236" s="404"/>
      <c r="F236" s="404"/>
      <c r="G236" s="406"/>
    </row>
    <row r="237" spans="1:7" ht="12.75" customHeight="1">
      <c r="A237" s="404"/>
      <c r="B237" s="405"/>
      <c r="C237" s="404"/>
      <c r="D237" s="404"/>
      <c r="E237" s="404"/>
      <c r="F237" s="404"/>
      <c r="G237" s="406"/>
    </row>
    <row r="238" spans="1:7" ht="12.75" customHeight="1">
      <c r="A238" s="404"/>
      <c r="B238" s="405"/>
      <c r="C238" s="404"/>
      <c r="D238" s="404"/>
      <c r="E238" s="404"/>
      <c r="F238" s="404"/>
      <c r="G238" s="406"/>
    </row>
    <row r="239" spans="1:7" ht="12.75" customHeight="1">
      <c r="A239" s="404"/>
      <c r="B239" s="405"/>
      <c r="C239" s="404"/>
      <c r="D239" s="404"/>
      <c r="E239" s="404"/>
      <c r="F239" s="404"/>
      <c r="G239" s="406"/>
    </row>
    <row r="240" spans="1:7" ht="12.75" customHeight="1">
      <c r="A240" s="404"/>
      <c r="B240" s="405"/>
      <c r="C240" s="404"/>
      <c r="D240" s="404"/>
      <c r="E240" s="404"/>
      <c r="F240" s="404"/>
      <c r="G240" s="406"/>
    </row>
    <row r="241" spans="1:7" ht="12.75" customHeight="1">
      <c r="A241" s="404"/>
      <c r="B241" s="405"/>
      <c r="C241" s="404"/>
      <c r="D241" s="404"/>
      <c r="E241" s="404"/>
      <c r="F241" s="404"/>
      <c r="G241" s="406"/>
    </row>
    <row r="242" spans="1:7" ht="12.75" customHeight="1">
      <c r="A242" s="404"/>
      <c r="B242" s="405"/>
      <c r="C242" s="404"/>
      <c r="D242" s="404"/>
      <c r="E242" s="404"/>
      <c r="F242" s="404"/>
      <c r="G242" s="406"/>
    </row>
    <row r="243" spans="1:7" ht="12.75" customHeight="1">
      <c r="A243" s="404"/>
      <c r="B243" s="405"/>
      <c r="C243" s="404"/>
      <c r="D243" s="404"/>
      <c r="E243" s="404"/>
      <c r="F243" s="404"/>
      <c r="G243" s="406"/>
    </row>
    <row r="244" spans="1:7" ht="12.75" customHeight="1">
      <c r="A244" s="404"/>
      <c r="B244" s="405"/>
      <c r="C244" s="404"/>
      <c r="D244" s="404"/>
      <c r="E244" s="404"/>
      <c r="F244" s="404"/>
      <c r="G244" s="406"/>
    </row>
    <row r="245" spans="1:7" ht="12.75" customHeight="1">
      <c r="A245" s="404"/>
      <c r="B245" s="405"/>
      <c r="C245" s="404"/>
      <c r="D245" s="404"/>
      <c r="E245" s="404"/>
      <c r="F245" s="404"/>
      <c r="G245" s="406"/>
    </row>
    <row r="246" spans="1:7" ht="12.75" customHeight="1">
      <c r="A246" s="404"/>
      <c r="B246" s="405"/>
      <c r="C246" s="404"/>
      <c r="D246" s="404"/>
      <c r="E246" s="404"/>
      <c r="F246" s="404"/>
      <c r="G246" s="406"/>
    </row>
    <row r="247" spans="1:7" ht="12.75" customHeight="1">
      <c r="A247" s="404"/>
      <c r="B247" s="405"/>
      <c r="C247" s="404"/>
      <c r="D247" s="404"/>
      <c r="E247" s="404"/>
      <c r="F247" s="404"/>
      <c r="G247" s="406"/>
    </row>
    <row r="248" spans="1:7" ht="12.75" customHeight="1">
      <c r="A248" s="404"/>
      <c r="B248" s="405"/>
      <c r="C248" s="404"/>
      <c r="D248" s="404"/>
      <c r="E248" s="404"/>
      <c r="F248" s="404"/>
      <c r="G248" s="406"/>
    </row>
    <row r="249" spans="1:7" ht="12.75" customHeight="1">
      <c r="A249" s="404"/>
      <c r="B249" s="405"/>
      <c r="C249" s="404"/>
      <c r="D249" s="404"/>
      <c r="E249" s="404"/>
      <c r="F249" s="404"/>
      <c r="G249" s="406"/>
    </row>
    <row r="250" spans="1:7" ht="12.75" customHeight="1">
      <c r="A250" s="404"/>
      <c r="B250" s="405"/>
      <c r="C250" s="404"/>
      <c r="D250" s="404"/>
      <c r="E250" s="404"/>
      <c r="F250" s="404"/>
      <c r="G250" s="406"/>
    </row>
    <row r="251" spans="1:7" ht="12.75" customHeight="1">
      <c r="A251" s="404"/>
      <c r="B251" s="405"/>
      <c r="C251" s="404"/>
      <c r="D251" s="404"/>
      <c r="E251" s="404"/>
      <c r="F251" s="404"/>
      <c r="G251" s="406"/>
    </row>
    <row r="252" spans="1:7" ht="12.75" customHeight="1">
      <c r="A252" s="404"/>
      <c r="B252" s="405"/>
      <c r="C252" s="404"/>
      <c r="D252" s="404"/>
      <c r="E252" s="404"/>
      <c r="F252" s="404"/>
      <c r="G252" s="406"/>
    </row>
    <row r="253" spans="1:7" ht="12.75" customHeight="1">
      <c r="A253" s="404"/>
      <c r="B253" s="405"/>
      <c r="C253" s="404"/>
      <c r="D253" s="404"/>
      <c r="E253" s="404"/>
      <c r="F253" s="404"/>
      <c r="G253" s="406"/>
    </row>
    <row r="254" spans="1:7" ht="12.75" customHeight="1">
      <c r="A254" s="404"/>
      <c r="B254" s="405"/>
      <c r="C254" s="404"/>
      <c r="D254" s="404"/>
      <c r="E254" s="404"/>
      <c r="F254" s="404"/>
      <c r="G254" s="406"/>
    </row>
    <row r="255" spans="1:7" ht="12.75" customHeight="1">
      <c r="A255" s="404"/>
      <c r="B255" s="405"/>
      <c r="C255" s="404"/>
      <c r="D255" s="404"/>
      <c r="E255" s="404"/>
      <c r="F255" s="404"/>
      <c r="G255" s="406"/>
    </row>
    <row r="256" spans="1:7" ht="12.75" customHeight="1">
      <c r="A256" s="404"/>
      <c r="B256" s="405"/>
      <c r="C256" s="404"/>
      <c r="D256" s="404"/>
      <c r="E256" s="404"/>
      <c r="F256" s="404"/>
      <c r="G256" s="406"/>
    </row>
    <row r="257" spans="1:7" ht="12.75" customHeight="1">
      <c r="A257" s="404"/>
      <c r="B257" s="405"/>
      <c r="C257" s="404"/>
      <c r="D257" s="404"/>
      <c r="E257" s="404"/>
      <c r="F257" s="404"/>
      <c r="G257" s="406"/>
    </row>
    <row r="258" spans="1:7" ht="12.75" customHeight="1">
      <c r="A258" s="404"/>
      <c r="B258" s="405"/>
      <c r="C258" s="404"/>
      <c r="D258" s="404"/>
      <c r="E258" s="404"/>
      <c r="F258" s="404"/>
      <c r="G258" s="406"/>
    </row>
    <row r="259" spans="1:7" ht="12.75" customHeight="1">
      <c r="A259" s="404"/>
      <c r="B259" s="405"/>
      <c r="C259" s="404"/>
      <c r="D259" s="404"/>
      <c r="E259" s="404"/>
      <c r="F259" s="404"/>
      <c r="G259" s="406"/>
    </row>
    <row r="260" spans="1:7" ht="12.75" customHeight="1">
      <c r="A260" s="404"/>
      <c r="B260" s="405"/>
      <c r="C260" s="404"/>
      <c r="D260" s="404"/>
      <c r="E260" s="404"/>
      <c r="F260" s="404"/>
      <c r="G260" s="406"/>
    </row>
    <row r="261" spans="1:7" ht="12.75" customHeight="1">
      <c r="A261" s="404"/>
      <c r="B261" s="405"/>
      <c r="C261" s="404"/>
      <c r="D261" s="404"/>
      <c r="E261" s="404"/>
      <c r="F261" s="404"/>
      <c r="G261" s="406"/>
    </row>
    <row r="262" spans="1:7" ht="12.75" customHeight="1">
      <c r="A262" s="404"/>
      <c r="B262" s="405"/>
      <c r="C262" s="404"/>
      <c r="D262" s="404"/>
      <c r="E262" s="404"/>
      <c r="F262" s="404"/>
      <c r="G262" s="406"/>
    </row>
    <row r="263" spans="1:7" ht="12.75" customHeight="1">
      <c r="A263" s="404"/>
      <c r="B263" s="405"/>
      <c r="C263" s="404"/>
      <c r="D263" s="404"/>
      <c r="E263" s="404"/>
      <c r="F263" s="404"/>
      <c r="G263" s="406"/>
    </row>
    <row r="264" spans="1:7" ht="12.75" customHeight="1">
      <c r="A264" s="404"/>
      <c r="B264" s="405"/>
      <c r="C264" s="404"/>
      <c r="D264" s="404"/>
      <c r="E264" s="404"/>
      <c r="F264" s="404"/>
      <c r="G264" s="406"/>
    </row>
    <row r="265" spans="1:7" ht="12.75" customHeight="1">
      <c r="A265" s="404"/>
      <c r="B265" s="405"/>
      <c r="C265" s="404"/>
      <c r="D265" s="404"/>
      <c r="E265" s="404"/>
      <c r="F265" s="404"/>
      <c r="G265" s="406"/>
    </row>
    <row r="266" spans="1:7" ht="12.75" customHeight="1">
      <c r="A266" s="404"/>
      <c r="B266" s="405"/>
      <c r="C266" s="404"/>
      <c r="D266" s="404"/>
      <c r="E266" s="404"/>
      <c r="F266" s="404"/>
      <c r="G266" s="406"/>
    </row>
  </sheetData>
  <sheetProtection selectLockedCells="1" selectUnlockedCells="1"/>
  <mergeCells count="39">
    <mergeCell ref="B1:C1"/>
    <mergeCell ref="A3:G3"/>
    <mergeCell ref="A4:G4"/>
    <mergeCell ref="A6:G6"/>
    <mergeCell ref="C14:G14"/>
    <mergeCell ref="C18:D18"/>
    <mergeCell ref="B19:C19"/>
    <mergeCell ref="B22:G22"/>
    <mergeCell ref="E25:F25"/>
    <mergeCell ref="E27:F27"/>
    <mergeCell ref="E29:F29"/>
    <mergeCell ref="E31:F31"/>
    <mergeCell ref="E33:F33"/>
    <mergeCell ref="E35:F35"/>
    <mergeCell ref="E37:F37"/>
    <mergeCell ref="J37:K37"/>
    <mergeCell ref="E38:F38"/>
    <mergeCell ref="E39:F39"/>
    <mergeCell ref="J39:K39"/>
    <mergeCell ref="A84:C84"/>
    <mergeCell ref="A85:C85"/>
    <mergeCell ref="B98:C98"/>
    <mergeCell ref="B103:C103"/>
    <mergeCell ref="B108:C108"/>
    <mergeCell ref="B113:C113"/>
    <mergeCell ref="B136:D136"/>
    <mergeCell ref="A141:C141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B166:C166"/>
    <mergeCell ref="A167:C167"/>
    <mergeCell ref="A184:C184"/>
  </mergeCells>
  <printOptions/>
  <pageMargins left="0.6798611111111111" right="0.44027777777777777" top="0.65" bottom="0.6701388888888888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CAD</cp:lastModifiedBy>
  <cp:lastPrinted>2019-05-02T07:57:10Z</cp:lastPrinted>
  <dcterms:created xsi:type="dcterms:W3CDTF">1997-01-24T11:07:25Z</dcterms:created>
  <dcterms:modified xsi:type="dcterms:W3CDTF">2019-05-02T08:00:29Z</dcterms:modified>
  <cp:category/>
  <cp:version/>
  <cp:contentType/>
  <cp:contentStatus/>
</cp:coreProperties>
</file>