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 0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Naklady'!$A$1:$W$25</definedName>
    <definedName name="_xlnm.Print_Area" localSheetId="4">'SO01  001 Pol'!$A$1:$W$366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360" i="13"/>
  <c r="BA331" i="13"/>
  <c r="BA325" i="13"/>
  <c r="BA319" i="13"/>
  <c r="BA262" i="13"/>
  <c r="BA195" i="13"/>
  <c r="BA164" i="13"/>
  <c r="BA152" i="13"/>
  <c r="BA134" i="13"/>
  <c r="BA122" i="13"/>
  <c r="BA120" i="13"/>
  <c r="BA115" i="13"/>
  <c r="BA111" i="13"/>
  <c r="BA83" i="13"/>
  <c r="BA80" i="13"/>
  <c r="BA61" i="13"/>
  <c r="BA56" i="13"/>
  <c r="BA53" i="13"/>
  <c r="BA48" i="13"/>
  <c r="BA45" i="13"/>
  <c r="BA43" i="13"/>
  <c r="BA41" i="13"/>
  <c r="BA37" i="13"/>
  <c r="BA30" i="13"/>
  <c r="BA27" i="13"/>
  <c r="BA24" i="13"/>
  <c r="BA22" i="13"/>
  <c r="BA20" i="13"/>
  <c r="BA18" i="13"/>
  <c r="BA16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O8" i="13" s="1"/>
  <c r="Q12" i="13"/>
  <c r="V12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52" i="13"/>
  <c r="I52" i="13"/>
  <c r="K52" i="13"/>
  <c r="M52" i="13"/>
  <c r="O52" i="13"/>
  <c r="Q52" i="13"/>
  <c r="V52" i="13"/>
  <c r="G55" i="13"/>
  <c r="I55" i="13"/>
  <c r="K55" i="13"/>
  <c r="M55" i="13"/>
  <c r="O55" i="13"/>
  <c r="Q55" i="13"/>
  <c r="V55" i="13"/>
  <c r="G60" i="13"/>
  <c r="M60" i="13" s="1"/>
  <c r="I60" i="13"/>
  <c r="K60" i="13"/>
  <c r="O60" i="13"/>
  <c r="Q60" i="13"/>
  <c r="V60" i="13"/>
  <c r="G79" i="13"/>
  <c r="I79" i="13"/>
  <c r="K79" i="13"/>
  <c r="M79" i="13"/>
  <c r="O79" i="13"/>
  <c r="Q79" i="13"/>
  <c r="V79" i="13"/>
  <c r="G82" i="13"/>
  <c r="M82" i="13" s="1"/>
  <c r="I82" i="13"/>
  <c r="K82" i="13"/>
  <c r="O82" i="13"/>
  <c r="Q82" i="13"/>
  <c r="V82" i="13"/>
  <c r="G85" i="13"/>
  <c r="I85" i="13"/>
  <c r="K85" i="13"/>
  <c r="M85" i="13"/>
  <c r="O85" i="13"/>
  <c r="Q85" i="13"/>
  <c r="V85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0" i="13"/>
  <c r="I110" i="13"/>
  <c r="K110" i="13"/>
  <c r="M110" i="13"/>
  <c r="O110" i="13"/>
  <c r="Q110" i="13"/>
  <c r="V110" i="13"/>
  <c r="G114" i="13"/>
  <c r="M114" i="13" s="1"/>
  <c r="I114" i="13"/>
  <c r="K114" i="13"/>
  <c r="O114" i="13"/>
  <c r="Q114" i="13"/>
  <c r="V114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33" i="13"/>
  <c r="I133" i="13"/>
  <c r="K133" i="13"/>
  <c r="M133" i="13"/>
  <c r="O133" i="13"/>
  <c r="Q133" i="13"/>
  <c r="V133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2" i="13"/>
  <c r="I142" i="13"/>
  <c r="K142" i="13"/>
  <c r="M142" i="13"/>
  <c r="O142" i="13"/>
  <c r="Q142" i="13"/>
  <c r="V142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9" i="13"/>
  <c r="I159" i="13"/>
  <c r="K159" i="13"/>
  <c r="M159" i="13"/>
  <c r="O159" i="13"/>
  <c r="Q159" i="13"/>
  <c r="V159" i="13"/>
  <c r="G161" i="13"/>
  <c r="I161" i="13"/>
  <c r="K161" i="13"/>
  <c r="M161" i="13"/>
  <c r="O161" i="13"/>
  <c r="Q161" i="13"/>
  <c r="V161" i="13"/>
  <c r="G163" i="13"/>
  <c r="I163" i="13"/>
  <c r="K163" i="13"/>
  <c r="M163" i="13"/>
  <c r="O163" i="13"/>
  <c r="Q163" i="13"/>
  <c r="V163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9" i="13"/>
  <c r="I169" i="13"/>
  <c r="K169" i="13"/>
  <c r="M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O173" i="13"/>
  <c r="G174" i="13"/>
  <c r="I174" i="13"/>
  <c r="I173" i="13" s="1"/>
  <c r="K174" i="13"/>
  <c r="K173" i="13" s="1"/>
  <c r="M174" i="13"/>
  <c r="M173" i="13" s="1"/>
  <c r="O174" i="13"/>
  <c r="Q174" i="13"/>
  <c r="Q173" i="13" s="1"/>
  <c r="V174" i="13"/>
  <c r="V173" i="13" s="1"/>
  <c r="G176" i="13"/>
  <c r="I176" i="13"/>
  <c r="K176" i="13"/>
  <c r="M176" i="13"/>
  <c r="O176" i="13"/>
  <c r="Q176" i="13"/>
  <c r="V176" i="13"/>
  <c r="G179" i="13"/>
  <c r="M179" i="13" s="1"/>
  <c r="I179" i="13"/>
  <c r="I178" i="13" s="1"/>
  <c r="K179" i="13"/>
  <c r="K178" i="13" s="1"/>
  <c r="O179" i="13"/>
  <c r="O178" i="13" s="1"/>
  <c r="Q179" i="13"/>
  <c r="Q178" i="13" s="1"/>
  <c r="V179" i="13"/>
  <c r="V178" i="13" s="1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7" i="13"/>
  <c r="I197" i="13"/>
  <c r="K197" i="13"/>
  <c r="M197" i="13"/>
  <c r="O197" i="13"/>
  <c r="Q197" i="13"/>
  <c r="V197" i="13"/>
  <c r="G199" i="13"/>
  <c r="I199" i="13"/>
  <c r="K199" i="13"/>
  <c r="M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M203" i="13" s="1"/>
  <c r="I203" i="13"/>
  <c r="K203" i="13"/>
  <c r="O203" i="13"/>
  <c r="Q203" i="13"/>
  <c r="V203" i="13"/>
  <c r="G206" i="13"/>
  <c r="I206" i="13"/>
  <c r="I205" i="13" s="1"/>
  <c r="K206" i="13"/>
  <c r="M206" i="13"/>
  <c r="O206" i="13"/>
  <c r="Q206" i="13"/>
  <c r="Q205" i="13" s="1"/>
  <c r="V206" i="13"/>
  <c r="G209" i="13"/>
  <c r="G205" i="13" s="1"/>
  <c r="I209" i="13"/>
  <c r="K209" i="13"/>
  <c r="K205" i="13" s="1"/>
  <c r="O209" i="13"/>
  <c r="O205" i="13" s="1"/>
  <c r="Q209" i="13"/>
  <c r="V209" i="13"/>
  <c r="V205" i="13" s="1"/>
  <c r="G212" i="13"/>
  <c r="I212" i="13"/>
  <c r="K212" i="13"/>
  <c r="M212" i="13"/>
  <c r="O212" i="13"/>
  <c r="Q212" i="13"/>
  <c r="V212" i="13"/>
  <c r="G215" i="13"/>
  <c r="M215" i="13" s="1"/>
  <c r="I215" i="13"/>
  <c r="K215" i="13"/>
  <c r="O215" i="13"/>
  <c r="Q215" i="13"/>
  <c r="V215" i="13"/>
  <c r="G217" i="13"/>
  <c r="I217" i="13"/>
  <c r="K217" i="13"/>
  <c r="M217" i="13"/>
  <c r="O217" i="13"/>
  <c r="Q217" i="13"/>
  <c r="V217" i="13"/>
  <c r="G219" i="13"/>
  <c r="K219" i="13"/>
  <c r="O219" i="13"/>
  <c r="V219" i="13"/>
  <c r="G220" i="13"/>
  <c r="I220" i="13"/>
  <c r="I219" i="13" s="1"/>
  <c r="K220" i="13"/>
  <c r="M220" i="13"/>
  <c r="M219" i="13" s="1"/>
  <c r="O220" i="13"/>
  <c r="Q220" i="13"/>
  <c r="Q219" i="13" s="1"/>
  <c r="V220" i="13"/>
  <c r="G223" i="13"/>
  <c r="I223" i="13"/>
  <c r="I222" i="13" s="1"/>
  <c r="K223" i="13"/>
  <c r="M223" i="13"/>
  <c r="O223" i="13"/>
  <c r="Q223" i="13"/>
  <c r="Q222" i="13" s="1"/>
  <c r="V223" i="13"/>
  <c r="G224" i="13"/>
  <c r="G222" i="13" s="1"/>
  <c r="I224" i="13"/>
  <c r="K224" i="13"/>
  <c r="K222" i="13" s="1"/>
  <c r="O224" i="13"/>
  <c r="O222" i="13" s="1"/>
  <c r="Q224" i="13"/>
  <c r="V224" i="13"/>
  <c r="V222" i="13" s="1"/>
  <c r="G226" i="13"/>
  <c r="I226" i="13"/>
  <c r="K226" i="13"/>
  <c r="M226" i="13"/>
  <c r="O226" i="13"/>
  <c r="Q226" i="13"/>
  <c r="V226" i="13"/>
  <c r="G228" i="13"/>
  <c r="M228" i="13" s="1"/>
  <c r="I228" i="13"/>
  <c r="K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I234" i="13"/>
  <c r="K234" i="13"/>
  <c r="M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G257" i="13"/>
  <c r="I257" i="13"/>
  <c r="K257" i="13"/>
  <c r="M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4" i="13"/>
  <c r="M264" i="13" s="1"/>
  <c r="I264" i="13"/>
  <c r="K264" i="13"/>
  <c r="O264" i="13"/>
  <c r="Q264" i="13"/>
  <c r="V264" i="13"/>
  <c r="G265" i="13"/>
  <c r="I265" i="13"/>
  <c r="K265" i="13"/>
  <c r="M265" i="13"/>
  <c r="O265" i="13"/>
  <c r="Q265" i="13"/>
  <c r="V265" i="13"/>
  <c r="G266" i="13"/>
  <c r="M266" i="13" s="1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I272" i="13"/>
  <c r="K272" i="13"/>
  <c r="M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I280" i="13"/>
  <c r="K280" i="13"/>
  <c r="M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8" i="13"/>
  <c r="I288" i="13"/>
  <c r="K288" i="13"/>
  <c r="M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298" i="13"/>
  <c r="M298" i="13" s="1"/>
  <c r="I298" i="13"/>
  <c r="K298" i="13"/>
  <c r="O298" i="13"/>
  <c r="Q298" i="13"/>
  <c r="V298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7" i="13"/>
  <c r="O317" i="13"/>
  <c r="G318" i="13"/>
  <c r="I318" i="13"/>
  <c r="I317" i="13" s="1"/>
  <c r="K318" i="13"/>
  <c r="M318" i="13"/>
  <c r="O318" i="13"/>
  <c r="Q318" i="13"/>
  <c r="Q317" i="13" s="1"/>
  <c r="V318" i="13"/>
  <c r="G320" i="13"/>
  <c r="M320" i="13" s="1"/>
  <c r="I320" i="13"/>
  <c r="K320" i="13"/>
  <c r="K317" i="13" s="1"/>
  <c r="O320" i="13"/>
  <c r="Q320" i="13"/>
  <c r="V320" i="13"/>
  <c r="V317" i="13" s="1"/>
  <c r="I323" i="13"/>
  <c r="Q323" i="13"/>
  <c r="G324" i="13"/>
  <c r="M324" i="13" s="1"/>
  <c r="M323" i="13" s="1"/>
  <c r="I324" i="13"/>
  <c r="K324" i="13"/>
  <c r="K323" i="13" s="1"/>
  <c r="O324" i="13"/>
  <c r="O323" i="13" s="1"/>
  <c r="Q324" i="13"/>
  <c r="V324" i="13"/>
  <c r="V323" i="13" s="1"/>
  <c r="I327" i="13"/>
  <c r="Q327" i="13"/>
  <c r="G328" i="13"/>
  <c r="G327" i="13" s="1"/>
  <c r="I328" i="13"/>
  <c r="K328" i="13"/>
  <c r="K327" i="13" s="1"/>
  <c r="O328" i="13"/>
  <c r="O327" i="13" s="1"/>
  <c r="Q328" i="13"/>
  <c r="V328" i="13"/>
  <c r="V327" i="13" s="1"/>
  <c r="G330" i="13"/>
  <c r="I330" i="13"/>
  <c r="K330" i="13"/>
  <c r="M330" i="13"/>
  <c r="O330" i="13"/>
  <c r="Q330" i="13"/>
  <c r="V330" i="13"/>
  <c r="G332" i="13"/>
  <c r="K332" i="13"/>
  <c r="O332" i="13"/>
  <c r="V332" i="13"/>
  <c r="G333" i="13"/>
  <c r="I333" i="13"/>
  <c r="I332" i="13" s="1"/>
  <c r="K333" i="13"/>
  <c r="M333" i="13"/>
  <c r="M332" i="13" s="1"/>
  <c r="O333" i="13"/>
  <c r="Q333" i="13"/>
  <c r="Q332" i="13" s="1"/>
  <c r="V333" i="13"/>
  <c r="K335" i="13"/>
  <c r="V335" i="13"/>
  <c r="G336" i="13"/>
  <c r="I336" i="13"/>
  <c r="I335" i="13" s="1"/>
  <c r="K336" i="13"/>
  <c r="M336" i="13"/>
  <c r="O336" i="13"/>
  <c r="Q336" i="13"/>
  <c r="Q335" i="13" s="1"/>
  <c r="V336" i="13"/>
  <c r="G337" i="13"/>
  <c r="G335" i="13" s="1"/>
  <c r="I337" i="13"/>
  <c r="K337" i="13"/>
  <c r="O337" i="13"/>
  <c r="O335" i="13" s="1"/>
  <c r="Q337" i="13"/>
  <c r="V337" i="13"/>
  <c r="G338" i="13"/>
  <c r="I338" i="13"/>
  <c r="K338" i="13"/>
  <c r="M338" i="13"/>
  <c r="O338" i="13"/>
  <c r="Q338" i="13"/>
  <c r="V338" i="13"/>
  <c r="G341" i="13"/>
  <c r="I341" i="13"/>
  <c r="I340" i="13" s="1"/>
  <c r="K341" i="13"/>
  <c r="M341" i="13"/>
  <c r="O341" i="13"/>
  <c r="Q341" i="13"/>
  <c r="Q340" i="13" s="1"/>
  <c r="V341" i="13"/>
  <c r="G342" i="13"/>
  <c r="G340" i="13" s="1"/>
  <c r="I342" i="13"/>
  <c r="K342" i="13"/>
  <c r="O342" i="13"/>
  <c r="O340" i="13" s="1"/>
  <c r="Q342" i="13"/>
  <c r="V342" i="13"/>
  <c r="G343" i="13"/>
  <c r="I343" i="13"/>
  <c r="K343" i="13"/>
  <c r="M343" i="13"/>
  <c r="O343" i="13"/>
  <c r="Q343" i="13"/>
  <c r="V343" i="13"/>
  <c r="G344" i="13"/>
  <c r="M344" i="13" s="1"/>
  <c r="I344" i="13"/>
  <c r="K344" i="13"/>
  <c r="K340" i="13" s="1"/>
  <c r="O344" i="13"/>
  <c r="Q344" i="13"/>
  <c r="V344" i="13"/>
  <c r="V340" i="13" s="1"/>
  <c r="G345" i="13"/>
  <c r="I345" i="13"/>
  <c r="K345" i="13"/>
  <c r="M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I347" i="13"/>
  <c r="K347" i="13"/>
  <c r="M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I349" i="13"/>
  <c r="K349" i="13"/>
  <c r="M349" i="13"/>
  <c r="O349" i="13"/>
  <c r="Q349" i="13"/>
  <c r="V349" i="13"/>
  <c r="G351" i="13"/>
  <c r="G352" i="13"/>
  <c r="I352" i="13"/>
  <c r="I351" i="13" s="1"/>
  <c r="K352" i="13"/>
  <c r="M352" i="13"/>
  <c r="O352" i="13"/>
  <c r="Q352" i="13"/>
  <c r="Q351" i="13" s="1"/>
  <c r="V352" i="13"/>
  <c r="G353" i="13"/>
  <c r="M353" i="13" s="1"/>
  <c r="I353" i="13"/>
  <c r="K353" i="13"/>
  <c r="K351" i="13" s="1"/>
  <c r="O353" i="13"/>
  <c r="Q353" i="13"/>
  <c r="V353" i="13"/>
  <c r="V351" i="13" s="1"/>
  <c r="G354" i="13"/>
  <c r="I354" i="13"/>
  <c r="K354" i="13"/>
  <c r="M354" i="13"/>
  <c r="O354" i="13"/>
  <c r="Q354" i="13"/>
  <c r="V354" i="13"/>
  <c r="G356" i="13"/>
  <c r="M356" i="13" s="1"/>
  <c r="I356" i="13"/>
  <c r="K356" i="13"/>
  <c r="O356" i="13"/>
  <c r="O351" i="13" s="1"/>
  <c r="Q356" i="13"/>
  <c r="V356" i="13"/>
  <c r="G357" i="13"/>
  <c r="I357" i="13"/>
  <c r="K357" i="13"/>
  <c r="M357" i="13"/>
  <c r="O357" i="13"/>
  <c r="Q357" i="13"/>
  <c r="V357" i="13"/>
  <c r="G358" i="13"/>
  <c r="M358" i="13" s="1"/>
  <c r="I358" i="13"/>
  <c r="K358" i="13"/>
  <c r="O358" i="13"/>
  <c r="Q358" i="13"/>
  <c r="V358" i="13"/>
  <c r="AE360" i="13"/>
  <c r="AF360" i="13"/>
  <c r="G24" i="12"/>
  <c r="BA18" i="12"/>
  <c r="BA16" i="12"/>
  <c r="BA14" i="12"/>
  <c r="I8" i="12"/>
  <c r="Q8" i="12"/>
  <c r="G9" i="12"/>
  <c r="M9" i="12" s="1"/>
  <c r="I9" i="12"/>
  <c r="K9" i="12"/>
  <c r="K8" i="12" s="1"/>
  <c r="O9" i="12"/>
  <c r="Q9" i="12"/>
  <c r="V9" i="12"/>
  <c r="V8" i="12" s="1"/>
  <c r="G10" i="12"/>
  <c r="I10" i="12"/>
  <c r="K10" i="12"/>
  <c r="M10" i="12"/>
  <c r="O10" i="12"/>
  <c r="Q10" i="12"/>
  <c r="V10" i="12"/>
  <c r="G11" i="12"/>
  <c r="AF24" i="12" s="1"/>
  <c r="I11" i="12"/>
  <c r="K11" i="12"/>
  <c r="O11" i="12"/>
  <c r="O8" i="12" s="1"/>
  <c r="Q11" i="12"/>
  <c r="V11" i="12"/>
  <c r="G12" i="12"/>
  <c r="G13" i="12"/>
  <c r="M13" i="12" s="1"/>
  <c r="I13" i="12"/>
  <c r="K13" i="12"/>
  <c r="K12" i="12" s="1"/>
  <c r="O13" i="12"/>
  <c r="Q13" i="12"/>
  <c r="V13" i="12"/>
  <c r="V12" i="12" s="1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O12" i="12" s="1"/>
  <c r="Q17" i="12"/>
  <c r="V17" i="12"/>
  <c r="G19" i="12"/>
  <c r="M19" i="12" s="1"/>
  <c r="I19" i="12"/>
  <c r="I12" i="12" s="1"/>
  <c r="K19" i="12"/>
  <c r="O19" i="12"/>
  <c r="Q19" i="12"/>
  <c r="Q12" i="12" s="1"/>
  <c r="V19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AE24" i="12"/>
  <c r="I20" i="1"/>
  <c r="I19" i="1"/>
  <c r="I18" i="1"/>
  <c r="I17" i="1"/>
  <c r="I16" i="1"/>
  <c r="I66" i="1"/>
  <c r="J64" i="1" s="1"/>
  <c r="F44" i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62" i="1" l="1"/>
  <c r="J55" i="1"/>
  <c r="J60" i="1"/>
  <c r="J53" i="1"/>
  <c r="J58" i="1"/>
  <c r="J51" i="1"/>
  <c r="J52" i="1"/>
  <c r="J54" i="1"/>
  <c r="J56" i="1"/>
  <c r="J57" i="1"/>
  <c r="J59" i="1"/>
  <c r="J61" i="1"/>
  <c r="J63" i="1"/>
  <c r="J65" i="1"/>
  <c r="G28" i="1"/>
  <c r="H44" i="1"/>
  <c r="G23" i="1"/>
  <c r="M222" i="13"/>
  <c r="M178" i="13"/>
  <c r="M8" i="13"/>
  <c r="M351" i="13"/>
  <c r="M317" i="13"/>
  <c r="M328" i="13"/>
  <c r="M327" i="13" s="1"/>
  <c r="G323" i="13"/>
  <c r="G178" i="13"/>
  <c r="G8" i="13"/>
  <c r="M342" i="13"/>
  <c r="M340" i="13" s="1"/>
  <c r="M337" i="13"/>
  <c r="M335" i="13" s="1"/>
  <c r="M224" i="13"/>
  <c r="M209" i="13"/>
  <c r="M205" i="13" s="1"/>
  <c r="M12" i="12"/>
  <c r="G8" i="12"/>
  <c r="M11" i="12"/>
  <c r="M8" i="12" s="1"/>
  <c r="J43" i="1"/>
  <c r="J39" i="1"/>
  <c r="J44" i="1" s="1"/>
  <c r="J40" i="1"/>
  <c r="J42" i="1"/>
  <c r="J41" i="1"/>
  <c r="I21" i="1"/>
  <c r="J28" i="1"/>
  <c r="J26" i="1"/>
  <c r="G38" i="1"/>
  <c r="F38" i="1"/>
  <c r="H32" i="1"/>
  <c r="J23" i="1"/>
  <c r="J24" i="1"/>
  <c r="J25" i="1"/>
  <c r="J27" i="1"/>
  <c r="E24" i="1"/>
  <c r="E26" i="1"/>
  <c r="J66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<sst xmlns="http://schemas.openxmlformats.org/spreadsheetml/2006/main" count="1666" uniqueCount="626">
  <si>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</si>
  <si>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</si>
  <si>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</si>
  <si>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</si>
  <si>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</si>
  <si>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</si>
  <si>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</si>
  <si>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</si>
  <si>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</si>
  <si>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</si>
  <si>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</si>
  <si>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</si>
  <si>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</si>
  <si>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</si>
  <si>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</si>
  <si>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</si>
  <si>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</si>
  <si>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</si>
  <si>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</si>
  <si>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</si>
  <si>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</si>
  <si>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</si>
  <si>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</si>
  <si>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</si>
  <si>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</si>
  <si>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</si>
  <si>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</si>
  <si>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</si>
  <si>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</si>
  <si>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</si>
  <si>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</si>
  <si>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</si>
  <si>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</si>
  <si>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</si>
  <si>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</si>
  <si>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</si>
  <si>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</si>
  <si>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</si>
  <si>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</si>
  <si>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</si>
  <si>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</si>
  <si>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</si>
  <si>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</si>
  <si>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</si>
  <si>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17/201/001</t>
  </si>
  <si>
    <t>Slavkovice - rekonstrukce kanalizace</t>
  </si>
  <si>
    <t>MĚSTO NOVÉ MĚSTO NA MORAVĚ</t>
  </si>
  <si>
    <t>Vratislavovo náměstí 103</t>
  </si>
  <si>
    <t>Nové Město na Moravě-Nové Město na Moravě</t>
  </si>
  <si>
    <t>59231</t>
  </si>
  <si>
    <t>00294900</t>
  </si>
  <si>
    <t>CZ00294900</t>
  </si>
  <si>
    <t>Ing. František Laštovička, UNI PROJEKT</t>
  </si>
  <si>
    <t>Studentská 1133/3</t>
  </si>
  <si>
    <t>Žďár nad Sázavou-Žďár nad Sázavou 4</t>
  </si>
  <si>
    <t>59101</t>
  </si>
  <si>
    <t>10117831</t>
  </si>
  <si>
    <t>CZ6003161494</t>
  </si>
  <si>
    <t>Stavba</t>
  </si>
  <si>
    <t>00</t>
  </si>
  <si>
    <t>Vedlejší a ostatní náklady</t>
  </si>
  <si>
    <t>001</t>
  </si>
  <si>
    <t xml:space="preserve">SO01 </t>
  </si>
  <si>
    <t>Kanalizace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</si>
  <si>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</si>
  <si>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</si>
  <si>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</si>
  <si>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</si>
  <si>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</si>
  <si>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</si>
  <si>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</si>
  <si>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</si>
  <si>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</si>
  <si>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</si>
  <si>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</si>
  <si>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</si>
  <si>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</si>
  <si>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</si>
  <si>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</si>
  <si>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</si>
  <si>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</si>
  <si>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</si>
  <si>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</si>
  <si>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</si>
  <si>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</si>
  <si>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</si>
  <si>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</si>
  <si>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</si>
  <si>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</si>
  <si>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</si>
  <si>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</si>
  <si>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</si>
  <si>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</si>
  <si>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</si>
  <si>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</si>
  <si>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</si>
  <si>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</si>
  <si>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</si>
  <si>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</si>
  <si>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</si>
  <si>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</si>
  <si>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</si>
  <si>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</si>
  <si>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</si>
  <si>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</si>
  <si>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</si>
  <si>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</si>
  <si>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</si>
  <si>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</si>
  <si>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</si>
  <si>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</si>
  <si>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</si>
  <si>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</si>
  <si>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</si>
  <si>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</si>
  <si>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</si>
  <si>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</si>
  <si>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</si>
  <si>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</si>
  <si>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</si>
  <si>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</si>
  <si>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</si>
  <si>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</si>
  <si>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</si>
  <si>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</si>
  <si>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005111020T2</t>
  </si>
  <si>
    <t>Geodetické vytyčení stavby - kanalizace</t>
  </si>
  <si>
    <t>Soubor</t>
  </si>
  <si>
    <t>Vlastní</t>
  </si>
  <si>
    <t>Indiv</t>
  </si>
  <si>
    <t>POL99_8</t>
  </si>
  <si>
    <t>005111021T</t>
  </si>
  <si>
    <t>Vytyčení inženýrských sítí</t>
  </si>
  <si>
    <t>005121 R</t>
  </si>
  <si>
    <t>Zařízení staveniště</t>
  </si>
  <si>
    <t>RTS 18/ II</t>
  </si>
  <si>
    <t>POL99_2</t>
  </si>
  <si>
    <t>005211030R1</t>
  </si>
  <si>
    <t>Dočasná dopravní opatření,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</si>
  <si>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</si>
  <si>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POP</t>
  </si>
  <si>
    <t>005241010R2</t>
  </si>
  <si>
    <t>Dokumentace skutečného provedení - kanalizace</t>
  </si>
  <si>
    <t>Náklady na vyhotovení dokumentace skutečného provedení stavby a její předání objednateli v požadované formě a požadovaném počtu.</t>
  </si>
  <si>
    <t>005241020R2</t>
  </si>
  <si>
    <t>Geodetické zaměření skutečného provedení - kanalizace</t>
  </si>
  <si>
    <t>Náklady na provedení skutečného zaměření stavby v rozsahu nezbytném pro zápis změny do katastru nemovitostí.</t>
  </si>
  <si>
    <t>005241030T2</t>
  </si>
  <si>
    <t>Vyhotovení geometrického plánu - kanalizace</t>
  </si>
  <si>
    <t>Náklady na vyhotovení geometrického plánu.</t>
  </si>
  <si>
    <t>005311010RT1</t>
  </si>
  <si>
    <t>Dočasné propojení stávající a navržené kanalizace po dobu výstavby</t>
  </si>
  <si>
    <t>soubor</t>
  </si>
  <si>
    <t>005311011T2</t>
  </si>
  <si>
    <t>Seznam přípojek s uvedením čísel popisných a parcelních - kanalizace</t>
  </si>
  <si>
    <t>SUM</t>
  </si>
  <si>
    <t>END</t>
  </si>
  <si>
    <t>Položkový soupis prací a dodávek</t>
  </si>
  <si>
    <t>113107315R00</t>
  </si>
  <si>
    <t>Odstranění podkladů nebo krytů z kameniva těženého, v ploše jednotlivě do 50 m2, tloušťka vrstvy 150 mm</t>
  </si>
  <si>
    <t>m2</t>
  </si>
  <si>
    <t>822-1</t>
  </si>
  <si>
    <t>RTS 17/ II</t>
  </si>
  <si>
    <t>POL1_</t>
  </si>
  <si>
    <t>113107520R00</t>
  </si>
  <si>
    <t>Odstranění podkladů nebo krytů z kameniva hrubého drceného, v ploše jednotlivě do 50 m2, tloušťka vrstvy 200 mm</t>
  </si>
  <si>
    <t>113108314R00</t>
  </si>
  <si>
    <t>Odstranění podkladů nebo krytů živičných, v ploše jednotlivě do 50 m2, tloušťka vrstvy 140 mm</t>
  </si>
  <si>
    <t>113151115R00</t>
  </si>
  <si>
    <t>Odstranění podkladu, krytu frézováním povrch živičný, plochy do 500 m2 na jednom objektu nebo při provádění pruhu šířky do  750 mm, tloušťky 60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</si>
  <si>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</si>
  <si>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</si>
  <si>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195,0-138,0</t>
  </si>
  <si>
    <t>VV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</si>
  <si>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</si>
  <si>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</si>
  <si>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</si>
  <si>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</si>
  <si>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115001101R00</t>
  </si>
  <si>
    <t>Převedení vody při průměru potrubí DN do 100 mm</t>
  </si>
  <si>
    <t>800-1</t>
  </si>
  <si>
    <t>POL1_1</t>
  </si>
  <si>
    <t>získané při čerpání potrubím nebo žlaby, montáž a demontáž potrubí nebo žlabu, jeho utěsnění po dobu provozu a opotřebení materiálu potrubí nebo žlabu, podpěrná konstrukce.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</si>
  <si>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</si>
  <si>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</si>
  <si>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</si>
  <si>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</si>
  <si>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</si>
  <si>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</si>
  <si>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</si>
  <si>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</si>
  <si>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</si>
  <si>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</si>
  <si>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</si>
  <si>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1,3*3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</si>
  <si>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</si>
  <si>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</si>
  <si>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</si>
  <si>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</si>
  <si>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1,3*1,0*1,6*3</t>
  </si>
  <si>
    <t>121101101R00</t>
  </si>
  <si>
    <t>Sejmutí ornice s přemístěním na vzdálenost do 50 m</t>
  </si>
  <si>
    <t>nebo lesní půdy, s naložením na dopravní prostředek a vodorovným přemístěním na hromady v místě upotřebení nebo na dočasné či trvalé skládky se složením,</t>
  </si>
  <si>
    <t>1,3*7,0*0,1</t>
  </si>
  <si>
    <t>130901121R00</t>
  </si>
  <si>
    <t>Bourání konstrukcí v hloubených vykopávkách z betonu z betonu, prostého, pneumatickým kladivem</t>
  </si>
  <si>
    <t>s přemístěním suti na hromady na vzdálenost do 20 m nebo s uložením na dopravní prostředek,</t>
  </si>
  <si>
    <t>0,94*0,065*86,0</t>
  </si>
  <si>
    <t>3,14*0,12*1,5*4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</si>
  <si>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</si>
  <si>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</si>
  <si>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</si>
  <si>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2,0*1,0*0,95</t>
  </si>
  <si>
    <t>0,7*0,53*1,25</t>
  </si>
  <si>
    <t>131201119R00</t>
  </si>
  <si>
    <t xml:space="preserve">Hloubení nezapažených jam a zářezů příplatek za lepivost, v hornině 3,  </t>
  </si>
  <si>
    <t>131201191R00</t>
  </si>
  <si>
    <t xml:space="preserve">Hloubení nezapažených jam a zářezů příplatek za hloubení v tekoucí vodě, v hornině 3,  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</si>
  <si>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</si>
  <si>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</si>
  <si>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</si>
  <si>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14,99187*0,3</t>
  </si>
  <si>
    <t>131301201R00</t>
  </si>
  <si>
    <t>Hloubení zapažených jam a zářezů do 100 m3, v hornině 4, hloubení ručně a strojně</t>
  </si>
  <si>
    <t>2,24*0,94*7,12</t>
  </si>
  <si>
    <t>hornina 3 : -4,49756</t>
  </si>
  <si>
    <t>hornina 5 : -2,99837</t>
  </si>
  <si>
    <t>131401201R00</t>
  </si>
  <si>
    <t>Hloubení zapažených jam a zářezů do 100 m3, v hornině 5, hloubení ručně a strojně</t>
  </si>
  <si>
    <t>14,99187*0,2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</si>
  <si>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</si>
  <si>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</si>
  <si>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</si>
  <si>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239,88715*0,3</t>
  </si>
  <si>
    <t>ornice : -0,91</t>
  </si>
  <si>
    <t>komunikace : -0,49*138,0</t>
  </si>
  <si>
    <t>132301212R00</t>
  </si>
  <si>
    <t xml:space="preserve">Hloubení rýh šířky přes 60 do 200 cm do 1000 m3, v hornině 4, hloubení strojně </t>
  </si>
  <si>
    <t>1,3*(1,32+1,49)/2*5,1+1,3*(1,49+1,48)/2*1,1+1,3*(1,48+1,48)/2*4,8</t>
  </si>
  <si>
    <t>1,3*(1,48+1,40)/2*3,2+1,3*(1,40+1,40)/2*3,9+1,3*(1,40+1,50)/2*3,4</t>
  </si>
  <si>
    <t>1,3*(1,50+1,68)/2*2,7+1,3*(1,68+1,76)/2*3,6+1,3*(1,76+1,99)/2*6,4</t>
  </si>
  <si>
    <t>1,3*(1,99+2,00)/2*2,8+1,3*(2,00+2,02)/2*5,5+1,3*(2,02+1,96)/2*1,4</t>
  </si>
  <si>
    <t>1,3*(1,96+1,68)/2*6,3+1,3*(1,68+1,62)/2*3,7+1,3*(1,62+1,32)/2*11,8</t>
  </si>
  <si>
    <t>1,3*(1,32+1,33)/2*0,5+1,3*(1,33+1,34)/2*1,2+1,3*(1,34+1,37)/2*2,6</t>
  </si>
  <si>
    <t>1,3*(1,37+1,38)/2*0,8+1,3*(1,38+1,45)/2*3,6+1,3*(1,45+1,52)/2*1,1</t>
  </si>
  <si>
    <t>1,3*(1,52+1,55)/2*0,5+1,3*(1,55+1,68)/2*2,2+1,3*(1,68+1,65)/2*3,5</t>
  </si>
  <si>
    <t>1,3*(1,65+1,66)/2*2,0+1,3*(1,66+1,58)/2*1,1+1,3*(1,58+1,80)/2*1,8</t>
  </si>
  <si>
    <t>1,3*(1,80+1,86)/2*2,3+1,3*(1,86+1,89)/2*0,6+1,3*(1,89+1,92)/2*0,5</t>
  </si>
  <si>
    <t>1,3*(1,92+1,97)/2*1,0+1,3*(1,97+1,79)/2*3,5+1,3*(1,79+1,62)/2*3,4</t>
  </si>
  <si>
    <t>Přípojky : 1,1*1,65*2,0</t>
  </si>
  <si>
    <t>1,1*1,65*13,2</t>
  </si>
  <si>
    <t>1,1*1,65*1,0</t>
  </si>
  <si>
    <t>1,1*1,65*1,2</t>
  </si>
  <si>
    <t>hornina 3 : -71,96614</t>
  </si>
  <si>
    <t>hornina 5 : -47,97743</t>
  </si>
  <si>
    <t>132401211R00</t>
  </si>
  <si>
    <t xml:space="preserve">Hloubení rýh šířky přes 60 do 200 cm jakékoliv množství, v hornině 5, hloubení strojně </t>
  </si>
  <si>
    <t>239,88715*0,2</t>
  </si>
  <si>
    <t>138401201R00</t>
  </si>
  <si>
    <t>Dolamování hloubených vykopávek rýh ve vrstvě tloušťky do 500 mm_x000D_
 v hornině 5</t>
  </si>
  <si>
    <t>zapažených i nezapažených v hor. 5 - 7 s případným nutným přemístěním výkopku ve výkopišti, bez naložení.</t>
  </si>
  <si>
    <t>(2,99837+47,97743)*0,1</t>
  </si>
  <si>
    <t>151101101R00</t>
  </si>
  <si>
    <t>Zřízení pažení a rozepření stěn rýh příložné  pro jakoukoliv mezerovitost, hloubky do 2 m</t>
  </si>
  <si>
    <t>pro podzemní vedení pro všechny šířky rýhy,</t>
  </si>
  <si>
    <t>(1,32+1,49)/2*5,1+(1,49+1,48)/2*1,1+(1,48+1,48)/2*4,8</t>
  </si>
  <si>
    <t>(1,48+1,40)/2*3,2+(1,40+1,40)/2*3,9+(1,40+1,50)/2*3,4</t>
  </si>
  <si>
    <t>(1,50+1,68)/2*2,7+(1,68+1,76)/2*3,6+(1,76+1,99)/2*6,4</t>
  </si>
  <si>
    <t>(1,99+2,00)/2*2,8+(2,02+1,96)/2*1,4</t>
  </si>
  <si>
    <t>(1,96+1,68)/2*6,3+(1,68+1,62)/2*3,7+(1,62+1,32)/2*11,8</t>
  </si>
  <si>
    <t>(1,32+1,33)/2*0,5+(1,33+1,34)/2*1,2+(1,34+1,37)/2*2,6</t>
  </si>
  <si>
    <t>(1,37+1,38)/2*0,8+(1,38+1,45)/2*3,6+(1,45+1,52)/2*1,1</t>
  </si>
  <si>
    <t>(1,52+1,55)/2*0,5+(1,55+1,68)/2*2,2+(1,68+1,65)/2*3,5</t>
  </si>
  <si>
    <t>(1,65+1,66)/2*2,0+(1,66+1,58)/2*1,1+(1,58+1,80)/2*1,8</t>
  </si>
  <si>
    <t>(1,80+1,86)/2*2,3+(1,86+1,89)/2*0,6+(1,89+1,92)/2*0,5</t>
  </si>
  <si>
    <t>(1,92+1,97)/2*1,0+(1,97+1,79)/2*3,5+(1,79+1,62)/2*3,4</t>
  </si>
  <si>
    <t>Přípojky : 1,65*2,0</t>
  </si>
  <si>
    <t>1,65*13,2</t>
  </si>
  <si>
    <t>1,65*1,0</t>
  </si>
  <si>
    <t>1,65*1,2</t>
  </si>
  <si>
    <t>177,89050</t>
  </si>
  <si>
    <t>151101102R00</t>
  </si>
  <si>
    <t>Zřízení pažení a rozepření stěn rýh příložné  pro jakoukoliv mezerovitost, hloubky do 4 m</t>
  </si>
  <si>
    <t>(2,00+2,02)/2*5,5*2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</si>
  <si>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</si>
  <si>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</si>
  <si>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</si>
  <si>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</si>
  <si>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</si>
  <si>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</si>
  <si>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</si>
  <si>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</si>
  <si>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4,49756+7,49594</t>
  </si>
  <si>
    <t>(3,43614+119,94358)*0,5</t>
  </si>
  <si>
    <t>161101151R00</t>
  </si>
  <si>
    <t>Svislé přemístění výkopku z horniny 5 až 7, při hloubce výkopu přes 1 do 2,5 m</t>
  </si>
  <si>
    <t>2,99837</t>
  </si>
  <si>
    <t>47,97743*0,5</t>
  </si>
  <si>
    <t>7,51540</t>
  </si>
  <si>
    <t>162201102R00</t>
  </si>
  <si>
    <t>Vodorovné přemístění výkopku z horniny 1 až 4, na vzdálenost přes 20  do 50 m</t>
  </si>
  <si>
    <t>po suchu, bez ohledu na druh dopravního prostředku, bez naložení výkopku, avšak se složením bez rozhrnutí,</t>
  </si>
  <si>
    <t>162701101R00</t>
  </si>
  <si>
    <t>Vodorovné přemístění výkopku z horniny 1 až 4, na vzdálenost přes 5 000  do 6 000 m</t>
  </si>
  <si>
    <t>1,1*0,50*2,0</t>
  </si>
  <si>
    <t>1,1*0,56*13,2</t>
  </si>
  <si>
    <t>1,1*0,60*1,0</t>
  </si>
  <si>
    <t>1,1*0,65*1,2</t>
  </si>
  <si>
    <t>1,3*0,715*91,7</t>
  </si>
  <si>
    <t>1,3*0,80*6,2</t>
  </si>
  <si>
    <t>1,21*7,12</t>
  </si>
  <si>
    <t>(0,53+0,30)/2*2,0*1,15</t>
  </si>
  <si>
    <t>hornina 5 : -50,97580</t>
  </si>
  <si>
    <t>162701151R00</t>
  </si>
  <si>
    <t>Vodorovné přemístění výkopku z horniny 5 až 7, na vzdálenost přes 5 000  do 6 000 m</t>
  </si>
  <si>
    <t>2,99837+47,97743</t>
  </si>
  <si>
    <t>167101101R00</t>
  </si>
  <si>
    <t>Nakládání, skládání, překládání neulehlého výkopku nakládání výkopku_x000D_
 do 100 m3, z horniny 1 až 4</t>
  </si>
  <si>
    <t>4,0*2</t>
  </si>
  <si>
    <t>171103202R00</t>
  </si>
  <si>
    <t>Uložení netříděných sypanin přehradních a jiných vodních nádrží se zhutněním  do 100 % Ps - koef. C_x000D_
 s příměsí jílové hlíny přes 20 do 50 % objemu</t>
  </si>
  <si>
    <t>z hornin 1 - 4 do zemních hrází pro jakoukoliv šířku koruny,</t>
  </si>
  <si>
    <t>0,8*0,5*10,0</t>
  </si>
  <si>
    <t>171201101R00</t>
  </si>
  <si>
    <t>Uložení sypaniny na skládku nebo do násypů nezhut. do násypů nezhutněných</t>
  </si>
  <si>
    <t>nebo na skládku s rozprostřením sypaniny ve vrstvách a s hrubým urovnáním,</t>
  </si>
  <si>
    <t>62,92625+50,97580</t>
  </si>
  <si>
    <t>174101101R00</t>
  </si>
  <si>
    <t>Zásyp sypaninou se zhutněním jam, šachet, rýh nebo kolem objektů v těchto vykopávkách</t>
  </si>
  <si>
    <t>z jakékoliv horniny s uložením výkopku po vrstvách,</t>
  </si>
  <si>
    <t>4,49756+7,49594+2,99837</t>
  </si>
  <si>
    <t>3,43614+119,94358+47,97743</t>
  </si>
  <si>
    <t>-113,90205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</si>
  <si>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</si>
  <si>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</si>
  <si>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</si>
  <si>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((1,1*0,40)-0,0079)*2,0</t>
  </si>
  <si>
    <t>((1,1*0,46)-0,0201)*13,2</t>
  </si>
  <si>
    <t>((1,1*0,50)-0,0314)*1,0</t>
  </si>
  <si>
    <t>((1,1*0,55)-0,0491)*1,2</t>
  </si>
  <si>
    <t>((1,3*0,615)-0,0779)*91,7</t>
  </si>
  <si>
    <t>((1,3*0,70)-0,1257)*6,2</t>
  </si>
  <si>
    <t>180402111R00</t>
  </si>
  <si>
    <t>parkový trávník, výsevem, v rovině nebo na svahu do 1:5</t>
  </si>
  <si>
    <t>1,3*7,0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</si>
  <si>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</si>
  <si>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</si>
  <si>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</si>
  <si>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</si>
  <si>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</si>
  <si>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</si>
  <si>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</si>
  <si>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</si>
  <si>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199000003R00</t>
  </si>
  <si>
    <t>Poplatky za skládku horniny 5 - 7</t>
  </si>
  <si>
    <t>00572400R</t>
  </si>
  <si>
    <t>Směs travní parková I. běžná zátěž PROFI</t>
  </si>
  <si>
    <t>kg</t>
  </si>
  <si>
    <t>SPCM</t>
  </si>
  <si>
    <t>POL3_1</t>
  </si>
  <si>
    <t>9,10*0,025*1,05</t>
  </si>
  <si>
    <t>58337332R</t>
  </si>
  <si>
    <t>štěrkopísek frakce 0,0 až 22,0 mm; třída C</t>
  </si>
  <si>
    <t>t</t>
  </si>
  <si>
    <t>7,79668*1,01*1,7</t>
  </si>
  <si>
    <t>58337345R</t>
  </si>
  <si>
    <t>štěrkopísek frakce 0,0 až 32,0 mm; třída C</t>
  </si>
  <si>
    <t>POL3_</t>
  </si>
  <si>
    <t>(79,49714-7,79668)*1,01*1,7</t>
  </si>
  <si>
    <t>327213114R00</t>
  </si>
  <si>
    <t>Zdi nadzáklad.opěrné z lom.kam., výplňové na MC 25</t>
  </si>
  <si>
    <t>(0,50+0,65)/2*2,0*1,42</t>
  </si>
  <si>
    <t>327361102R00</t>
  </si>
  <si>
    <t>Výztuž opěr.zdí pruty z oceli 10216 (E),D do 32 mm</t>
  </si>
  <si>
    <t>4*0,5*2,5/1000</t>
  </si>
  <si>
    <t>451573111R00</t>
  </si>
  <si>
    <t>Lože pod potrubí, stoky a drobné objekty z písku a štěrkopísku  do 65 mm</t>
  </si>
  <si>
    <t>827-1</t>
  </si>
  <si>
    <t>v otevřeném výkopu,</t>
  </si>
  <si>
    <t>1,1*0,1*2,0</t>
  </si>
  <si>
    <t>1,1*0,1*13,2</t>
  </si>
  <si>
    <t>1,1*0,1*1,0</t>
  </si>
  <si>
    <t>1,1*0,1*1,2</t>
  </si>
  <si>
    <t>1,3*0,1*91,7</t>
  </si>
  <si>
    <t>1,3*0,1*6,2</t>
  </si>
  <si>
    <t>1,0*2,0*0,15</t>
  </si>
  <si>
    <t>452112111R00</t>
  </si>
  <si>
    <t>Osazení betonových dílců pod potrubí prstenců nebo rámůpod poklopy a mříže výšky do 100 mm</t>
  </si>
  <si>
    <t>kus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</si>
  <si>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</si>
  <si>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</si>
  <si>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</si>
  <si>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3,94*0,1*4</t>
  </si>
  <si>
    <t>457532112R00</t>
  </si>
  <si>
    <t>Filtr.vrstvy ze zhut.kam. hrubého drcen. 32-63 mm</t>
  </si>
  <si>
    <t>(0,30+0,53)/2*1,15*2</t>
  </si>
  <si>
    <t>461310214RT4</t>
  </si>
  <si>
    <t>Patka z prostého nebo vodostavebního betonu třída C25/30, stupeň vlivu prostředí XF2</t>
  </si>
  <si>
    <t>831-2</t>
  </si>
  <si>
    <t>s provedením dilatačních spár v osové vzdálenosti 2 m a jejich zalitím živičnou zálivkou, do rýhy nebo do bednění,</t>
  </si>
  <si>
    <t>2,0*1,0*0,80</t>
  </si>
  <si>
    <t>463212111R00</t>
  </si>
  <si>
    <t>Rovnanina z lom.kamene s vyklínováním spár úlomky</t>
  </si>
  <si>
    <t>0,5*1,5*1,42*2</t>
  </si>
  <si>
    <t>463212191R00</t>
  </si>
  <si>
    <t>Příplatek za vypracování líce rovnaniny z lom.kam.</t>
  </si>
  <si>
    <t>1,5*1,42*2</t>
  </si>
  <si>
    <t>465511511R00</t>
  </si>
  <si>
    <t>Dlažba z lom. kam. do MC do 20 m2 vysp. MCs, 20 cm</t>
  </si>
  <si>
    <t>2,0*0,35</t>
  </si>
  <si>
    <t>59224346.AT</t>
  </si>
  <si>
    <t>prstenec vyrovnávací šachetní; betonový; TBW; DN = 625,0 mm; h = 40,0 mm; s = 120,00 mm</t>
  </si>
  <si>
    <t>V</t>
  </si>
  <si>
    <t>3*1,01</t>
  </si>
  <si>
    <t>566901111R00</t>
  </si>
  <si>
    <t>Vyspravení podkladu po překopech kamenivem těženým nebo štěrkopískem</t>
  </si>
  <si>
    <t>pro inženýrské sítě, se zhutněním</t>
  </si>
  <si>
    <t>138,0*0,15</t>
  </si>
  <si>
    <t>566903111R00</t>
  </si>
  <si>
    <t>Vyspravení podkladu po překopech kamenivem hrubým drceným</t>
  </si>
  <si>
    <t>138,0*0,20*1,7</t>
  </si>
  <si>
    <t>566904111R00</t>
  </si>
  <si>
    <t>Vyspravení podkladu po překopech kamenivem obalovaným asfaltem</t>
  </si>
  <si>
    <t>138,0*0,08*2,42</t>
  </si>
  <si>
    <t>572952112R00</t>
  </si>
  <si>
    <t>Vyspravení krytu po překopech pro inženýrské sítě asfaltovým betonem, po zhutnění tloušťky přes  50 do  70 mm</t>
  </si>
  <si>
    <t>138,0+57,0</t>
  </si>
  <si>
    <t>599142111R00</t>
  </si>
  <si>
    <t>Úprava zálivky dilatačních nebo pracovních spár šířky přes 20 do 40 mm</t>
  </si>
  <si>
    <t>v cementobetonovém krytu hloubky do 40 mm</t>
  </si>
  <si>
    <t>617451501R01</t>
  </si>
  <si>
    <t>Potěry dna šachet hlazené ocelovým hladítkem, cementová malta viz. TZ, spojení kónusu a prstenců</t>
  </si>
  <si>
    <t>POL1_0</t>
  </si>
  <si>
    <t>0,226*3</t>
  </si>
  <si>
    <t>810361111R00</t>
  </si>
  <si>
    <t>Přeseknutí betonové trouby DN do 250 mm</t>
  </si>
  <si>
    <t>871313121R00</t>
  </si>
  <si>
    <t>Montáž potrubí z trub z plastů těsněných gumovým kroužkem  DN 150 mm</t>
  </si>
  <si>
    <t>v otevřeném výkopu ve sklonu do 20 %,</t>
  </si>
  <si>
    <t>871353121R00</t>
  </si>
  <si>
    <t>Montáž potrubí z trub z plastů těsněných gumovým kroužkem  DN 200 mm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</si>
  <si>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</si>
  <si>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</si>
  <si>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</si>
  <si>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</si>
  <si>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877373121R00</t>
  </si>
  <si>
    <t>Montáž tvarovek na potrubí z trub z plastů těsněných gumovým kroužkem odbočných DN 300 mm</t>
  </si>
  <si>
    <t>877313122R00</t>
  </si>
  <si>
    <t>Montáž tvarovek na potrubí z trub z plastů těsněných gumovým kroužkem přesuvek DN 150 mm</t>
  </si>
  <si>
    <t>877353122R00</t>
  </si>
  <si>
    <t>Montáž tvarovek na potrubí z trub z plastů těsněných gumovým kroužkem přesuvek DN 200 mm</t>
  </si>
  <si>
    <t>877363122R00</t>
  </si>
  <si>
    <t>Montáž tvarovek na potrubí z trub z plastů těsněných gumovým kroužkem přesuvek DN 250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</si>
  <si>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</si>
  <si>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</si>
  <si>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</si>
  <si>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</si>
  <si>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877363123R00</t>
  </si>
  <si>
    <t>Montáž tvarovek na potrubí z trub z plastů těsněných gumovým kroužkem jednoosých DN 250 mm</t>
  </si>
  <si>
    <t>877373123R00</t>
  </si>
  <si>
    <t>Montáž tvarovek na potrubí z trub z plastů těsněných gumovým kroužkem jednoosých DN 300 mm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</si>
  <si>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</si>
  <si>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</si>
  <si>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</si>
  <si>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</si>
  <si>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892595111R00</t>
  </si>
  <si>
    <t>Zkoušky těsnosti kanalizačního potrubí zabezpečení konců a zkouška vzduchem kanalizačního potrubí _x000D_
 do DN 400 mm</t>
  </si>
  <si>
    <t>892916111R00</t>
  </si>
  <si>
    <t>Zkoušky těsnosti kanalizačního potrubí utěsnění přípojek při zkoušce kanalizačního potrubí_x000D_
 DN přípojek do 200 mm</t>
  </si>
  <si>
    <t>sada</t>
  </si>
  <si>
    <t>892855113R00</t>
  </si>
  <si>
    <t>Kamerové prohlídky potrubí do 100 m</t>
  </si>
  <si>
    <t>894421111RT1</t>
  </si>
  <si>
    <t>Osazení betonových dílců pro šachty podle DIN 4034 skruže rovné, o hmotnosti do 0,5 t</t>
  </si>
  <si>
    <t>na kroužek,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</si>
  <si>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</si>
  <si>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</si>
  <si>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</si>
  <si>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</si>
  <si>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</si>
  <si>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</si>
  <si>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</si>
  <si>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šachta Š5 : 1</t>
  </si>
  <si>
    <t>899103111R00</t>
  </si>
  <si>
    <t>Osazení poklopů litinových a ocelových o hmotnost jednotlivě přes 100  do 150 kg</t>
  </si>
  <si>
    <t>899104211U01</t>
  </si>
  <si>
    <t>Dmtž poklop litina+rám 150kg-</t>
  </si>
  <si>
    <t>286147901R1</t>
  </si>
  <si>
    <t>Trubka kanalizační odolná PPKGEM 110x3,4x1000 mm, hladké PP SN10</t>
  </si>
  <si>
    <t>2*1,093</t>
  </si>
  <si>
    <t>286147916R1</t>
  </si>
  <si>
    <t>Trubka kanalizační odolná PPKGEM 160x4,9x5000 mm, hladké PP SN10</t>
  </si>
  <si>
    <t>13,2/5,0*1,093</t>
  </si>
  <si>
    <t>286147919R1</t>
  </si>
  <si>
    <t>Trubka kanalizační odolná PPKGEM 200x6,2x1000 mm, hladké PP SN10</t>
  </si>
  <si>
    <t>1*1,015</t>
  </si>
  <si>
    <t>286147927R1</t>
  </si>
  <si>
    <t>Trubka kanalizační odolná PPKGEM 250x7,7x3000 mm, hladké PP SN10</t>
  </si>
  <si>
    <t>286147935R1</t>
  </si>
  <si>
    <t>Trubka kanalizační odolná PPKGEM 315x9,7x6000 mm, hladké PP SN10</t>
  </si>
  <si>
    <t>91,7/6,0*1,093</t>
  </si>
  <si>
    <t>286147935R2</t>
  </si>
  <si>
    <t>Trubka kanalizační odolná PPKGEM 400x12,3x6000 mm, hladké PP SN10</t>
  </si>
  <si>
    <t>6,2/6,0*1,093</t>
  </si>
  <si>
    <t>28656116R</t>
  </si>
  <si>
    <t>spojka přesuvná (přesuvka) PP; DN 110,0 mm; l = 139 mm; hrdlovaná; spoj násuvný</t>
  </si>
  <si>
    <t>2*1,015</t>
  </si>
  <si>
    <t>28656118R</t>
  </si>
  <si>
    <t>spojka přesuvná (přesuvka) PP; DN 160,0 mm; l = 185 mm; hrdlovaná; spoj násuvný</t>
  </si>
  <si>
    <t>5*1,015</t>
  </si>
  <si>
    <t>28656119R</t>
  </si>
  <si>
    <t>spojka přesuvná (přesuvka) PP; DN 200,0 mm; l = 239 mm; hrdlovaná; spoj násuvný</t>
  </si>
  <si>
    <t>28656120R</t>
  </si>
  <si>
    <t>spojka přesuvná (přesuvka) PP; DN 250,0 mm; l = 275 mm; hrdlovaná; spoj násuvný</t>
  </si>
  <si>
    <t>28656127R</t>
  </si>
  <si>
    <t>přechod kameninové hrdlo-plast DN 160,0 mm; l = 207 mm; spoj násuvný</t>
  </si>
  <si>
    <t>28656130R1</t>
  </si>
  <si>
    <t>Přechodka beton/plast PPKGBA DN160</t>
  </si>
  <si>
    <t>28656135R</t>
  </si>
  <si>
    <t>koleno PP; 15,0 °; DN 250,0 mm; s 1 hrdlem; spoj násuvný</t>
  </si>
  <si>
    <t>28656139R</t>
  </si>
  <si>
    <t>koleno PP; 30,0 °; DN 160,0 mm; s 1 hrdlem; spoj násuvný</t>
  </si>
  <si>
    <t>28656142R</t>
  </si>
  <si>
    <t>koleno PP; 45,0 °; DN 160,0 mm; s 1 hrdlem; spoj násuvný</t>
  </si>
  <si>
    <t>10*1,015</t>
  </si>
  <si>
    <t>28656143R</t>
  </si>
  <si>
    <t>koleno PP; 45,0 °; DN 200,0 mm; s 1 hrdlem; spoj násuvný</t>
  </si>
  <si>
    <t>28656156R</t>
  </si>
  <si>
    <t>redukce excentrická; PP; DN 160,0 mm; DN2 110 mm; l = 123 mm; hrdlová; spoj násuvný</t>
  </si>
  <si>
    <t>28656160R</t>
  </si>
  <si>
    <t>redukce excentrická; PP; DN 315,0 mm; DN2 250 mm; hrdlová; spoj násuvný</t>
  </si>
  <si>
    <t>28656170R</t>
  </si>
  <si>
    <t>odbočka PP; 45,0 °; hrdlovaná; spoj násuvný; DN 315,0 mm; DN2 160 mm</t>
  </si>
  <si>
    <t>13*1,015</t>
  </si>
  <si>
    <t>28656171R</t>
  </si>
  <si>
    <t>odbočka PP; 45,0 °; hrdlovaná; spoj násuvný; DN 315,0 mm; DN2 200 mm</t>
  </si>
  <si>
    <t>28656172R</t>
  </si>
  <si>
    <t>odbočka PP; 45,0 °; hrdlovaná; spoj násuvný; DN 315,0 mm; DN2 315 mm</t>
  </si>
  <si>
    <t>59224353.AR</t>
  </si>
  <si>
    <t>konus šachetní; železobetonový; TBR; d = 1 240,0 mm; DN = 1 000,0 mm; DN 2 = 625 mm; h = 580 mm; počet stupadel 2; ocelové s PE povlakem, kapsové</t>
  </si>
  <si>
    <t>4*1,01</t>
  </si>
  <si>
    <t>59224358.AR</t>
  </si>
  <si>
    <t>skruž železobetonová TBS; DN = 1 000,0 mm; h = 250,0 mm; s = 120,00 mm; počet stupadel 1; ocelové s PE povlakem; beton C 40/50</t>
  </si>
  <si>
    <t>59224366.AR1</t>
  </si>
  <si>
    <t>Dno šachetní přímé TBZ-Q.1 100/603 KOM</t>
  </si>
  <si>
    <t>59224366.AR2</t>
  </si>
  <si>
    <t>Dno šachetní přímé TBZ-Q.1 100/693 KOM</t>
  </si>
  <si>
    <t>1*1,01</t>
  </si>
  <si>
    <t>59224373.AR</t>
  </si>
  <si>
    <t>profil těsnicí elastomerní; pro spojení betonových šachetních dílů; tvar kruh; d = 1 000,0 mm</t>
  </si>
  <si>
    <t>917862111R00</t>
  </si>
  <si>
    <t>Osazení chodníkového obrubníku betonového stojatého, s boční opěrou z betonu prostého, do lože z betonu prostého C 12/15</t>
  </si>
  <si>
    <t>se zatřením lože, s vyplněním a zatřením spár cementovou maltou. S dodáním hmot pro lože tl. 80-100 mm.</t>
  </si>
  <si>
    <t>919735113R00</t>
  </si>
  <si>
    <t>Řezání stávajících krytů nebo podkladů živičných, hloubky přes 100 do 150 mm</t>
  </si>
  <si>
    <t>včetně spotřeby vody</t>
  </si>
  <si>
    <t>(115,3-7,0)*2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</si>
  <si>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</si>
  <si>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</si>
  <si>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</si>
  <si>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</si>
  <si>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0,07*0,2</t>
  </si>
  <si>
    <t>960211251R00</t>
  </si>
  <si>
    <t>Bourání konstrukcí zděných z kamene nebo cihel</t>
  </si>
  <si>
    <t>0,5*5,0*1,5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</si>
  <si>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</si>
  <si>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</si>
  <si>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</si>
  <si>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</si>
  <si>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</si>
  <si>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</si>
  <si>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</si>
  <si>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>711786166R00</t>
  </si>
  <si>
    <t>Provedení detailů pryskyřicemi těsnění trubních prostupů tmelem z epoxidové pryskyřice a tkaninou D přes 200 do 500 mm</t>
  </si>
  <si>
    <t>800-711</t>
  </si>
  <si>
    <t>23523006R1</t>
  </si>
  <si>
    <t>Dvousložková injektážní hmota - pryskyřice</t>
  </si>
  <si>
    <t>RTS 17/ I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</si>
  <si>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</si>
  <si>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</si>
  <si>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</si>
  <si>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721110917R00</t>
  </si>
  <si>
    <t>Opravy odpadního potrubí kameninového propojení dosavadního potrubí , DN 150</t>
  </si>
  <si>
    <t>800-721</t>
  </si>
  <si>
    <t>721110927R00</t>
  </si>
  <si>
    <t>Opravy odpadního potrubí kameninového krácení trub, DN 150</t>
  </si>
  <si>
    <t>721170967R00</t>
  </si>
  <si>
    <t>Opravy odpadního potrubí novodurového propojení dosavadního potrubí PVC, D 160 mm</t>
  </si>
  <si>
    <t>721170968R00</t>
  </si>
  <si>
    <t>Opravy odpadního potrubí novodurového propojení dosavadního potrubí PVC, D 200 mm</t>
  </si>
  <si>
    <t>721170969R00</t>
  </si>
  <si>
    <t>Opravy odpadního potrubí novodurového propojení dosavadního potrubí PVC, D 315 mm</t>
  </si>
  <si>
    <t>721170977R00</t>
  </si>
  <si>
    <t>Opravy odpadního potrubí novodurového krácení trub, D 160 mm</t>
  </si>
  <si>
    <t>721170978R00</t>
  </si>
  <si>
    <t>Opravy odpadního potrubí novodurového krácení trub, D 200 mm</t>
  </si>
  <si>
    <t>721170979R01</t>
  </si>
  <si>
    <t>Oprava potrubí z PVC, krácení trub DN250 a DN400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</si>
  <si>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</si>
  <si>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</si>
  <si>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</si>
  <si>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979990113T00</t>
  </si>
  <si>
    <t>Poplatek za skládku - živice</t>
  </si>
  <si>
    <t xml:space="preserve">t     </t>
  </si>
  <si>
    <t>979990114T00</t>
  </si>
  <si>
    <t>Poplatek za skládku - štěrky</t>
  </si>
  <si>
    <t>979990103R00</t>
  </si>
  <si>
    <t>Poplatek za skládku beton do 30x30 cm</t>
  </si>
  <si>
    <t>801-3</t>
  </si>
  <si>
    <t>7,5154*1,7</t>
  </si>
  <si>
    <t>979082213R00</t>
  </si>
  <si>
    <t>Vodorovná doprava suti po suchu bez naložení, ale se složením a hrubým urovnáním na vzdálenost do 1 km</t>
  </si>
  <si>
    <t>POL8_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</si>
  <si>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</si>
  <si>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</si>
  <si>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</si>
  <si>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</si>
  <si>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JKSO:</t>
  </si>
  <si>
    <t>827.21.A4</t>
  </si>
  <si>
    <t>Profil potrubí DN do 400 mm</t>
  </si>
  <si>
    <t>JKSO</t>
  </si>
  <si>
    <t>115,3 m</t>
  </si>
  <si>
    <t>potrubí z trub z plastických hmot a sklolaminátu</t>
  </si>
  <si>
    <t>JKSOChar</t>
  </si>
  <si>
    <t>rekonstrukce a modernizace objektu prostá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</si>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</sst>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C6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86" t="s">
        <v>41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42</v>
      </c>
      <c r="C5" s="4"/>
      <c r="D5" s="116" t="s">
        <v>46</v>
      </c>
      <c r="E5" s="24"/>
      <c r="F5" s="24"/>
      <c r="G5" s="24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6"/>
      <c r="C6" s="24"/>
      <c r="D6" s="116" t="s">
        <v>47</v>
      </c>
      <c r="E6" s="24"/>
      <c r="F6" s="24"/>
      <c r="G6" s="24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7"/>
      <c r="C7" s="25"/>
      <c r="D7" s="118" t="s">
        <v>49</v>
      </c>
      <c r="E7" s="117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119" t="s">
        <v>52</v>
      </c>
      <c r="E8" s="4"/>
      <c r="F8" s="4"/>
      <c r="G8" s="40"/>
      <c r="H8" s="26" t="s">
        <v>40</v>
      </c>
      <c r="I8" s="116" t="s">
        <v>56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0"/>
      <c r="H9" s="26" t="s">
        <v>34</v>
      </c>
      <c r="I9" s="116" t="s">
        <v>57</v>
      </c>
      <c r="J9" s="10"/>
    </row>
    <row r="10" spans="1:15" ht="15.75" hidden="1" customHeight="1" x14ac:dyDescent="0.2">
      <c r="A10" s="3"/>
      <c r="B10" s="46"/>
      <c r="C10" s="25"/>
      <c r="D10" s="121" t="s">
        <v>55</v>
      </c>
      <c r="E10" s="120" t="s">
        <v>54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92"/>
      <c r="F15" s="92"/>
      <c r="G15" s="93"/>
      <c r="H15" s="93"/>
      <c r="I15" s="93" t="s">
        <v>29</v>
      </c>
      <c r="J15" s="94"/>
    </row>
    <row r="16" spans="1:15" ht="23.25" customHeight="1" x14ac:dyDescent="0.2">
      <c r="A16" s="190" t="s">
        <v>24</v>
      </c>
      <c r="B16" s="51" t="s">
        <v>24</v>
      </c>
      <c r="C16" s="52"/>
      <c r="D16" s="53"/>
      <c r="E16" s="79"/>
      <c r="F16" s="80"/>
      <c r="G16" s="79"/>
      <c r="H16" s="80"/>
      <c r="I16" s="79">
        <f>SUMIF(F51:F65,A16,I51:I65)+SUMIF(F51:F65,"PSU",I51:I65)</f>
        <v>0</v>
      </c>
      <c r="J16" s="81"/>
    </row>
    <row r="17" spans="1:10" ht="23.25" customHeight="1" x14ac:dyDescent="0.2">
      <c r="A17" s="190" t="s">
        <v>25</v>
      </c>
      <c r="B17" s="51" t="s">
        <v>25</v>
      </c>
      <c r="C17" s="52"/>
      <c r="D17" s="53"/>
      <c r="E17" s="79"/>
      <c r="F17" s="80"/>
      <c r="G17" s="79"/>
      <c r="H17" s="80"/>
      <c r="I17" s="79">
        <f>SUMIF(F51:F65,A17,I51:I65)</f>
        <v>0</v>
      </c>
      <c r="J17" s="81"/>
    </row>
    <row r="18" spans="1:10" ht="23.25" customHeight="1" x14ac:dyDescent="0.2">
      <c r="A18" s="190" t="s">
        <v>26</v>
      </c>
      <c r="B18" s="51" t="s">
        <v>26</v>
      </c>
      <c r="C18" s="52"/>
      <c r="D18" s="53"/>
      <c r="E18" s="79"/>
      <c r="F18" s="80"/>
      <c r="G18" s="79"/>
      <c r="H18" s="80"/>
      <c r="I18" s="79">
        <f>SUMIF(F51:F65,A18,I51:I65)</f>
        <v>0</v>
      </c>
      <c r="J18" s="81"/>
    </row>
    <row r="19" spans="1:10" ht="23.25" customHeight="1" x14ac:dyDescent="0.2">
      <c r="A19" s="190" t="s">
        <v>95</v>
      </c>
      <c r="B19" s="51" t="s">
        <v>27</v>
      </c>
      <c r="C19" s="52"/>
      <c r="D19" s="53"/>
      <c r="E19" s="79"/>
      <c r="F19" s="80"/>
      <c r="G19" s="79"/>
      <c r="H19" s="80"/>
      <c r="I19" s="79">
        <f>SUMIF(F51:F65,A19,I51:I65)</f>
        <v>0</v>
      </c>
      <c r="J19" s="81"/>
    </row>
    <row r="20" spans="1:10" ht="23.25" customHeight="1" x14ac:dyDescent="0.2">
      <c r="A20" s="190" t="s">
        <v>96</v>
      </c>
      <c r="B20" s="51" t="s">
        <v>28</v>
      </c>
      <c r="C20" s="52"/>
      <c r="D20" s="53"/>
      <c r="E20" s="79"/>
      <c r="F20" s="80"/>
      <c r="G20" s="79"/>
      <c r="H20" s="80"/>
      <c r="I20" s="79">
        <f>SUMIF(F51:F65,A20,I51:I65)</f>
        <v>0</v>
      </c>
      <c r="J20" s="81"/>
    </row>
    <row r="21" spans="1:10" ht="23.25" customHeight="1" x14ac:dyDescent="0.2">
      <c r="A21" s="3"/>
      <c r="B21" s="68" t="s">
        <v>29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43472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 t="s">
        <v>43</v>
      </c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58</v>
      </c>
      <c r="C39" s="143"/>
      <c r="D39" s="144"/>
      <c r="E39" s="144"/>
      <c r="F39" s="145">
        <f>'00 001 Naklady'!AE24+'SO01  001 Pol'!AE360</f>
        <v>0</v>
      </c>
      <c r="G39" s="146">
        <f>'00 001 Naklady'!AF24+'SO01  001 Pol'!AF360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59</v>
      </c>
      <c r="C40" s="150" t="s">
        <v>60</v>
      </c>
      <c r="D40" s="151"/>
      <c r="E40" s="151"/>
      <c r="F40" s="152">
        <f>'00 001 Naklady'!AE24</f>
        <v>0</v>
      </c>
      <c r="G40" s="153">
        <f>'00 001 Naklady'!AF24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61</v>
      </c>
      <c r="C41" s="143" t="s">
        <v>60</v>
      </c>
      <c r="D41" s="144"/>
      <c r="E41" s="144"/>
      <c r="F41" s="156">
        <f>'00 001 Naklady'!AE24</f>
        <v>0</v>
      </c>
      <c r="G41" s="147">
        <f>'00 001 Naklady'!AF24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2</v>
      </c>
      <c r="B42" s="149" t="s">
        <v>62</v>
      </c>
      <c r="C42" s="150" t="s">
        <v>63</v>
      </c>
      <c r="D42" s="151"/>
      <c r="E42" s="151"/>
      <c r="F42" s="152">
        <f>'SO01  001 Pol'!AE360</f>
        <v>0</v>
      </c>
      <c r="G42" s="153">
        <f>'SO01  001 Pol'!AF360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2">
        <v>3</v>
      </c>
      <c r="B43" s="155" t="s">
        <v>61</v>
      </c>
      <c r="C43" s="143" t="s">
        <v>63</v>
      </c>
      <c r="D43" s="144"/>
      <c r="E43" s="144"/>
      <c r="F43" s="156">
        <f>'SO01  001 Pol'!AE360</f>
        <v>0</v>
      </c>
      <c r="G43" s="147">
        <f>'SO01  001 Pol'!AF360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2"/>
      <c r="B44" s="157" t="s">
        <v>64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75" x14ac:dyDescent="0.25">
      <c r="B48" s="172" t="s">
        <v>66</v>
      </c>
    </row>
    <row r="50" spans="1:10" ht="25.5" customHeight="1" x14ac:dyDescent="0.2">
      <c r="A50" s="173"/>
      <c r="B50" s="176" t="s">
        <v>17</v>
      </c>
      <c r="C50" s="176" t="s">
        <v>5</v>
      </c>
      <c r="D50" s="177"/>
      <c r="E50" s="177"/>
      <c r="F50" s="178" t="s">
        <v>67</v>
      </c>
      <c r="G50" s="178"/>
      <c r="H50" s="178"/>
      <c r="I50" s="178" t="s">
        <v>29</v>
      </c>
      <c r="J50" s="178" t="s">
        <v>0</v>
      </c>
    </row>
    <row r="51" spans="1:10" ht="25.5" customHeight="1" x14ac:dyDescent="0.2">
      <c r="A51" s="174"/>
      <c r="B51" s="179" t="s">
        <v>68</v>
      </c>
      <c r="C51" s="180" t="s">
        <v>69</v>
      </c>
      <c r="D51" s="181"/>
      <c r="E51" s="181"/>
      <c r="F51" s="186" t="s">
        <v>24</v>
      </c>
      <c r="G51" s="187"/>
      <c r="H51" s="187"/>
      <c r="I51" s="187">
        <f>'SO01  001 Pol'!G8</f>
        <v>0</v>
      </c>
      <c r="J51" s="184" t="str">
        <f>IF(I66=0,"",I51/I66*100)</f>
        <v/>
      </c>
    </row>
    <row r="52" spans="1:10" ht="25.5" customHeight="1" x14ac:dyDescent="0.2">
      <c r="A52" s="174"/>
      <c r="B52" s="179" t="s">
        <v>70</v>
      </c>
      <c r="C52" s="180" t="s">
        <v>71</v>
      </c>
      <c r="D52" s="181"/>
      <c r="E52" s="181"/>
      <c r="F52" s="186" t="s">
        <v>24</v>
      </c>
      <c r="G52" s="187"/>
      <c r="H52" s="187"/>
      <c r="I52" s="187">
        <f>'SO01  001 Pol'!G173</f>
        <v>0</v>
      </c>
      <c r="J52" s="184" t="str">
        <f>IF(I66=0,"",I52/I66*100)</f>
        <v/>
      </c>
    </row>
    <row r="53" spans="1:10" ht="25.5" customHeight="1" x14ac:dyDescent="0.2">
      <c r="A53" s="174"/>
      <c r="B53" s="179" t="s">
        <v>72</v>
      </c>
      <c r="C53" s="180" t="s">
        <v>73</v>
      </c>
      <c r="D53" s="181"/>
      <c r="E53" s="181"/>
      <c r="F53" s="186" t="s">
        <v>24</v>
      </c>
      <c r="G53" s="187"/>
      <c r="H53" s="187"/>
      <c r="I53" s="187">
        <f>'SO01  001 Pol'!G178</f>
        <v>0</v>
      </c>
      <c r="J53" s="184" t="str">
        <f>IF(I66=0,"",I53/I66*100)</f>
        <v/>
      </c>
    </row>
    <row r="54" spans="1:10" ht="25.5" customHeight="1" x14ac:dyDescent="0.2">
      <c r="A54" s="174"/>
      <c r="B54" s="179" t="s">
        <v>74</v>
      </c>
      <c r="C54" s="180" t="s">
        <v>75</v>
      </c>
      <c r="D54" s="181"/>
      <c r="E54" s="181"/>
      <c r="F54" s="186" t="s">
        <v>24</v>
      </c>
      <c r="G54" s="187"/>
      <c r="H54" s="187"/>
      <c r="I54" s="187">
        <f>'SO01  001 Pol'!G205</f>
        <v>0</v>
      </c>
      <c r="J54" s="184" t="str">
        <f>IF(I66=0,"",I54/I66*100)</f>
        <v/>
      </c>
    </row>
    <row r="55" spans="1:10" ht="25.5" customHeight="1" x14ac:dyDescent="0.2">
      <c r="A55" s="174"/>
      <c r="B55" s="179" t="s">
        <v>76</v>
      </c>
      <c r="C55" s="180" t="s">
        <v>77</v>
      </c>
      <c r="D55" s="181"/>
      <c r="E55" s="181"/>
      <c r="F55" s="186" t="s">
        <v>24</v>
      </c>
      <c r="G55" s="187"/>
      <c r="H55" s="187"/>
      <c r="I55" s="187">
        <f>'SO01  001 Pol'!G219</f>
        <v>0</v>
      </c>
      <c r="J55" s="184" t="str">
        <f>IF(I66=0,"",I55/I66*100)</f>
        <v/>
      </c>
    </row>
    <row r="56" spans="1:10" ht="25.5" customHeight="1" x14ac:dyDescent="0.2">
      <c r="A56" s="174"/>
      <c r="B56" s="179" t="s">
        <v>78</v>
      </c>
      <c r="C56" s="180" t="s">
        <v>79</v>
      </c>
      <c r="D56" s="181"/>
      <c r="E56" s="181"/>
      <c r="F56" s="186" t="s">
        <v>24</v>
      </c>
      <c r="G56" s="187"/>
      <c r="H56" s="187"/>
      <c r="I56" s="187">
        <f>'SO01  001 Pol'!G222</f>
        <v>0</v>
      </c>
      <c r="J56" s="184" t="str">
        <f>IF(I66=0,"",I56/I66*100)</f>
        <v/>
      </c>
    </row>
    <row r="57" spans="1:10" ht="25.5" customHeight="1" x14ac:dyDescent="0.2">
      <c r="A57" s="174"/>
      <c r="B57" s="179" t="s">
        <v>80</v>
      </c>
      <c r="C57" s="180" t="s">
        <v>81</v>
      </c>
      <c r="D57" s="181"/>
      <c r="E57" s="181"/>
      <c r="F57" s="186" t="s">
        <v>24</v>
      </c>
      <c r="G57" s="187"/>
      <c r="H57" s="187"/>
      <c r="I57" s="187">
        <f>'SO01  001 Pol'!G317</f>
        <v>0</v>
      </c>
      <c r="J57" s="184" t="str">
        <f>IF(I66=0,"",I57/I66*100)</f>
        <v/>
      </c>
    </row>
    <row r="58" spans="1:10" ht="25.5" customHeight="1" x14ac:dyDescent="0.2">
      <c r="A58" s="174"/>
      <c r="B58" s="179" t="s">
        <v>82</v>
      </c>
      <c r="C58" s="180" t="s">
        <v>83</v>
      </c>
      <c r="D58" s="181"/>
      <c r="E58" s="181"/>
      <c r="F58" s="186" t="s">
        <v>24</v>
      </c>
      <c r="G58" s="187"/>
      <c r="H58" s="187"/>
      <c r="I58" s="187">
        <f>'SO01  001 Pol'!G323</f>
        <v>0</v>
      </c>
      <c r="J58" s="184" t="str">
        <f>IF(I66=0,"",I58/I66*100)</f>
        <v/>
      </c>
    </row>
    <row r="59" spans="1:10" ht="25.5" customHeight="1" x14ac:dyDescent="0.2">
      <c r="A59" s="174"/>
      <c r="B59" s="179" t="s">
        <v>84</v>
      </c>
      <c r="C59" s="180" t="s">
        <v>85</v>
      </c>
      <c r="D59" s="181"/>
      <c r="E59" s="181"/>
      <c r="F59" s="186" t="s">
        <v>24</v>
      </c>
      <c r="G59" s="187"/>
      <c r="H59" s="187"/>
      <c r="I59" s="187">
        <f>'SO01  001 Pol'!G327</f>
        <v>0</v>
      </c>
      <c r="J59" s="184" t="str">
        <f>IF(I66=0,"",I59/I66*100)</f>
        <v/>
      </c>
    </row>
    <row r="60" spans="1:10" ht="25.5" customHeight="1" x14ac:dyDescent="0.2">
      <c r="A60" s="174"/>
      <c r="B60" s="179" t="s">
        <v>86</v>
      </c>
      <c r="C60" s="180" t="s">
        <v>87</v>
      </c>
      <c r="D60" s="181"/>
      <c r="E60" s="181"/>
      <c r="F60" s="186" t="s">
        <v>24</v>
      </c>
      <c r="G60" s="187"/>
      <c r="H60" s="187"/>
      <c r="I60" s="187">
        <f>'SO01  001 Pol'!G332</f>
        <v>0</v>
      </c>
      <c r="J60" s="184" t="str">
        <f>IF(I66=0,"",I60/I66*100)</f>
        <v/>
      </c>
    </row>
    <row r="61" spans="1:10" ht="25.5" customHeight="1" x14ac:dyDescent="0.2">
      <c r="A61" s="174"/>
      <c r="B61" s="179" t="s">
        <v>88</v>
      </c>
      <c r="C61" s="180" t="s">
        <v>89</v>
      </c>
      <c r="D61" s="181"/>
      <c r="E61" s="181"/>
      <c r="F61" s="186" t="s">
        <v>25</v>
      </c>
      <c r="G61" s="187"/>
      <c r="H61" s="187"/>
      <c r="I61" s="187">
        <f>'SO01  001 Pol'!G335</f>
        <v>0</v>
      </c>
      <c r="J61" s="184" t="str">
        <f>IF(I66=0,"",I61/I66*100)</f>
        <v/>
      </c>
    </row>
    <row r="62" spans="1:10" ht="25.5" customHeight="1" x14ac:dyDescent="0.2">
      <c r="A62" s="174"/>
      <c r="B62" s="179" t="s">
        <v>90</v>
      </c>
      <c r="C62" s="180" t="s">
        <v>91</v>
      </c>
      <c r="D62" s="181"/>
      <c r="E62" s="181"/>
      <c r="F62" s="186" t="s">
        <v>25</v>
      </c>
      <c r="G62" s="187"/>
      <c r="H62" s="187"/>
      <c r="I62" s="187">
        <f>'SO01  001 Pol'!G340</f>
        <v>0</v>
      </c>
      <c r="J62" s="184" t="str">
        <f>IF(I66=0,"",I62/I66*100)</f>
        <v/>
      </c>
    </row>
    <row r="63" spans="1:10" ht="25.5" customHeight="1" x14ac:dyDescent="0.2">
      <c r="A63" s="174"/>
      <c r="B63" s="179" t="s">
        <v>92</v>
      </c>
      <c r="C63" s="180" t="s">
        <v>93</v>
      </c>
      <c r="D63" s="181"/>
      <c r="E63" s="181"/>
      <c r="F63" s="186" t="s">
        <v>94</v>
      </c>
      <c r="G63" s="187"/>
      <c r="H63" s="187"/>
      <c r="I63" s="187">
        <f>'SO01  001 Pol'!G351</f>
        <v>0</v>
      </c>
      <c r="J63" s="184" t="str">
        <f>IF(I66=0,"",I63/I66*100)</f>
        <v/>
      </c>
    </row>
    <row r="64" spans="1:10" ht="25.5" customHeight="1" x14ac:dyDescent="0.2">
      <c r="A64" s="174"/>
      <c r="B64" s="179" t="s">
        <v>95</v>
      </c>
      <c r="C64" s="180" t="s">
        <v>27</v>
      </c>
      <c r="D64" s="181"/>
      <c r="E64" s="181"/>
      <c r="F64" s="186" t="s">
        <v>95</v>
      </c>
      <c r="G64" s="187"/>
      <c r="H64" s="187"/>
      <c r="I64" s="187">
        <f>'00 001 Naklady'!G8</f>
        <v>0</v>
      </c>
      <c r="J64" s="184" t="str">
        <f>IF(I66=0,"",I64/I66*100)</f>
        <v/>
      </c>
    </row>
    <row r="65" spans="1:10" ht="25.5" customHeight="1" x14ac:dyDescent="0.2">
      <c r="A65" s="174"/>
      <c r="B65" s="179" t="s">
        <v>96</v>
      </c>
      <c r="C65" s="180" t="s">
        <v>28</v>
      </c>
      <c r="D65" s="181"/>
      <c r="E65" s="181"/>
      <c r="F65" s="186" t="s">
        <v>96</v>
      </c>
      <c r="G65" s="187"/>
      <c r="H65" s="187"/>
      <c r="I65" s="187">
        <f>'00 001 Naklady'!G12</f>
        <v>0</v>
      </c>
      <c r="J65" s="184" t="str">
        <f>IF(I66=0,"",I65/I66*100)</f>
        <v/>
      </c>
    </row>
    <row r="66" spans="1:10" ht="25.5" customHeight="1" x14ac:dyDescent="0.2">
      <c r="A66" s="175"/>
      <c r="B66" s="182" t="s">
        <v>1</v>
      </c>
      <c r="C66" s="182"/>
      <c r="D66" s="183"/>
      <c r="E66" s="183"/>
      <c r="F66" s="188"/>
      <c r="G66" s="189"/>
      <c r="H66" s="189"/>
      <c r="I66" s="189">
        <f>SUM(I51:I65)</f>
        <v>0</v>
      </c>
      <c r="J66" s="185">
        <f>SUM(J51:J65)</f>
        <v>0</v>
      </c>
    </row>
    <row r="67" spans="1:10" x14ac:dyDescent="0.2">
      <c r="F67" s="130"/>
      <c r="G67" s="129"/>
      <c r="H67" s="130"/>
      <c r="I67" s="129"/>
      <c r="J67" s="131"/>
    </row>
    <row r="68" spans="1:10" x14ac:dyDescent="0.2">
      <c r="F68" s="130"/>
      <c r="G68" s="129"/>
      <c r="H68" s="130"/>
      <c r="I68" s="129"/>
      <c r="J68" s="131"/>
    </row>
    <row r="69" spans="1:10" x14ac:dyDescent="0.2">
      <c r="F69" s="130"/>
      <c r="G69" s="129"/>
      <c r="H69" s="130"/>
      <c r="I69" s="129"/>
      <c r="J69" s="131"/>
    </row>
  </sheetData>
  <sheetProtection password="C6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7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8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9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password="C6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97</v>
      </c>
      <c r="B1" s="192"/>
      <c r="C1" s="192"/>
      <c r="D1" s="192"/>
      <c r="E1" s="192"/>
      <c r="F1" s="192"/>
      <c r="G1" s="192"/>
      <c r="AG1" t="s">
        <v>98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99</v>
      </c>
    </row>
    <row r="3" spans="1:60" ht="24.95" customHeight="1" x14ac:dyDescent="0.2">
      <c r="A3" s="193" t="s">
        <v>8</v>
      </c>
      <c r="B3" s="71" t="s">
        <v>59</v>
      </c>
      <c r="C3" s="196" t="s">
        <v>60</v>
      </c>
      <c r="D3" s="194"/>
      <c r="E3" s="194"/>
      <c r="F3" s="194"/>
      <c r="G3" s="195"/>
      <c r="AC3" s="128" t="s">
        <v>100</v>
      </c>
      <c r="AG3" t="s">
        <v>101</v>
      </c>
    </row>
    <row r="4" spans="1:60" ht="24.95" customHeight="1" x14ac:dyDescent="0.2">
      <c r="A4" s="197" t="s">
        <v>9</v>
      </c>
      <c r="B4" s="198" t="s">
        <v>61</v>
      </c>
      <c r="C4" s="199" t="s">
        <v>60</v>
      </c>
      <c r="D4" s="200"/>
      <c r="E4" s="200"/>
      <c r="F4" s="200"/>
      <c r="G4" s="201"/>
      <c r="AG4" t="s">
        <v>102</v>
      </c>
    </row>
    <row r="5" spans="1:60" x14ac:dyDescent="0.2">
      <c r="D5" s="191"/>
    </row>
    <row r="6" spans="1:60" ht="38.25" x14ac:dyDescent="0.2">
      <c r="A6" s="203" t="s">
        <v>103</v>
      </c>
      <c r="B6" s="205" t="s">
        <v>104</v>
      </c>
      <c r="C6" s="205" t="s">
        <v>105</v>
      </c>
      <c r="D6" s="204" t="s">
        <v>106</v>
      </c>
      <c r="E6" s="203" t="s">
        <v>107</v>
      </c>
      <c r="F6" s="202" t="s">
        <v>108</v>
      </c>
      <c r="G6" s="203" t="s">
        <v>29</v>
      </c>
      <c r="H6" s="206" t="s">
        <v>30</v>
      </c>
      <c r="I6" s="206" t="s">
        <v>109</v>
      </c>
      <c r="J6" s="206" t="s">
        <v>31</v>
      </c>
      <c r="K6" s="206" t="s">
        <v>110</v>
      </c>
      <c r="L6" s="206" t="s">
        <v>111</v>
      </c>
      <c r="M6" s="206" t="s">
        <v>112</v>
      </c>
      <c r="N6" s="206" t="s">
        <v>113</v>
      </c>
      <c r="O6" s="206" t="s">
        <v>114</v>
      </c>
      <c r="P6" s="206" t="s">
        <v>115</v>
      </c>
      <c r="Q6" s="206" t="s">
        <v>116</v>
      </c>
      <c r="R6" s="206" t="s">
        <v>117</v>
      </c>
      <c r="S6" s="206" t="s">
        <v>118</v>
      </c>
      <c r="T6" s="206" t="s">
        <v>119</v>
      </c>
      <c r="U6" s="206" t="s">
        <v>120</v>
      </c>
      <c r="V6" s="206" t="s">
        <v>121</v>
      </c>
      <c r="W6" s="206" t="s">
        <v>122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123</v>
      </c>
      <c r="B8" s="221" t="s">
        <v>95</v>
      </c>
      <c r="C8" s="243" t="s">
        <v>27</v>
      </c>
      <c r="D8" s="222"/>
      <c r="E8" s="223"/>
      <c r="F8" s="224"/>
      <c r="G8" s="224">
        <f>SUMIF(AG9:AG11,"&lt;&gt;NOR",G9:G11)</f>
        <v>0</v>
      </c>
      <c r="H8" s="224"/>
      <c r="I8" s="224">
        <f>SUM(I9:I11)</f>
        <v>0</v>
      </c>
      <c r="J8" s="224"/>
      <c r="K8" s="224">
        <f>SUM(K9:K11)</f>
        <v>0</v>
      </c>
      <c r="L8" s="224"/>
      <c r="M8" s="224">
        <f>SUM(M9:M11)</f>
        <v>0</v>
      </c>
      <c r="N8" s="224"/>
      <c r="O8" s="224">
        <f>SUM(O9:O11)</f>
        <v>0</v>
      </c>
      <c r="P8" s="224"/>
      <c r="Q8" s="224">
        <f>SUM(Q9:Q11)</f>
        <v>0</v>
      </c>
      <c r="R8" s="224"/>
      <c r="S8" s="224"/>
      <c r="T8" s="225"/>
      <c r="U8" s="219"/>
      <c r="V8" s="219">
        <f>SUM(V9:V11)</f>
        <v>0</v>
      </c>
      <c r="W8" s="219"/>
      <c r="AG8" t="s">
        <v>124</v>
      </c>
    </row>
    <row r="9" spans="1:60" outlineLevel="1" x14ac:dyDescent="0.2">
      <c r="A9" s="233">
        <v>1</v>
      </c>
      <c r="B9" s="234" t="s">
        <v>125</v>
      </c>
      <c r="C9" s="244" t="s">
        <v>126</v>
      </c>
      <c r="D9" s="235" t="s">
        <v>127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128</v>
      </c>
      <c r="T9" s="239" t="s">
        <v>129</v>
      </c>
      <c r="U9" s="217">
        <v>0</v>
      </c>
      <c r="V9" s="217">
        <f>ROUND(E9*U9,2)</f>
        <v>0</v>
      </c>
      <c r="W9" s="21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130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33">
        <v>2</v>
      </c>
      <c r="B10" s="234" t="s">
        <v>131</v>
      </c>
      <c r="C10" s="244" t="s">
        <v>132</v>
      </c>
      <c r="D10" s="235" t="s">
        <v>127</v>
      </c>
      <c r="E10" s="236">
        <v>1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38">
        <v>0</v>
      </c>
      <c r="O10" s="238">
        <f>ROUND(E10*N10,2)</f>
        <v>0</v>
      </c>
      <c r="P10" s="238">
        <v>0</v>
      </c>
      <c r="Q10" s="238">
        <f>ROUND(E10*P10,2)</f>
        <v>0</v>
      </c>
      <c r="R10" s="238"/>
      <c r="S10" s="238" t="s">
        <v>128</v>
      </c>
      <c r="T10" s="239" t="s">
        <v>129</v>
      </c>
      <c r="U10" s="217">
        <v>0</v>
      </c>
      <c r="V10" s="217">
        <f>ROUND(E10*U10,2)</f>
        <v>0</v>
      </c>
      <c r="W10" s="21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130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33">
        <v>3</v>
      </c>
      <c r="B11" s="234" t="s">
        <v>133</v>
      </c>
      <c r="C11" s="244" t="s">
        <v>134</v>
      </c>
      <c r="D11" s="235" t="s">
        <v>127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38"/>
      <c r="S11" s="238" t="s">
        <v>135</v>
      </c>
      <c r="T11" s="239" t="s">
        <v>129</v>
      </c>
      <c r="U11" s="217">
        <v>0</v>
      </c>
      <c r="V11" s="217">
        <f>ROUND(E11*U11,2)</f>
        <v>0</v>
      </c>
      <c r="W11" s="21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136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x14ac:dyDescent="0.2">
      <c r="A12" s="220" t="s">
        <v>123</v>
      </c>
      <c r="B12" s="221" t="s">
        <v>96</v>
      </c>
      <c r="C12" s="243" t="s">
        <v>28</v>
      </c>
      <c r="D12" s="222"/>
      <c r="E12" s="223"/>
      <c r="F12" s="224"/>
      <c r="G12" s="224">
        <f>SUMIF(AG13:AG22,"&lt;&gt;NOR",G13:G22)</f>
        <v>0</v>
      </c>
      <c r="H12" s="224"/>
      <c r="I12" s="224">
        <f>SUM(I13:I22)</f>
        <v>0</v>
      </c>
      <c r="J12" s="224"/>
      <c r="K12" s="224">
        <f>SUM(K13:K22)</f>
        <v>0</v>
      </c>
      <c r="L12" s="224"/>
      <c r="M12" s="224">
        <f>SUM(M13:M22)</f>
        <v>0</v>
      </c>
      <c r="N12" s="224"/>
      <c r="O12" s="224">
        <f>SUM(O13:O22)</f>
        <v>0</v>
      </c>
      <c r="P12" s="224"/>
      <c r="Q12" s="224">
        <f>SUM(Q13:Q22)</f>
        <v>0</v>
      </c>
      <c r="R12" s="224"/>
      <c r="S12" s="224"/>
      <c r="T12" s="225"/>
      <c r="U12" s="219"/>
      <c r="V12" s="219">
        <f>SUM(V13:V22)</f>
        <v>0</v>
      </c>
      <c r="W12" s="219"/>
      <c r="AG12" t="s">
        <v>124</v>
      </c>
    </row>
    <row r="13" spans="1:60" outlineLevel="1" x14ac:dyDescent="0.2">
      <c r="A13" s="226">
        <v>4</v>
      </c>
      <c r="B13" s="227" t="s">
        <v>137</v>
      </c>
      <c r="C13" s="245" t="s">
        <v>138</v>
      </c>
      <c r="D13" s="228" t="s">
        <v>127</v>
      </c>
      <c r="E13" s="229">
        <v>1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 t="s">
        <v>128</v>
      </c>
      <c r="T13" s="232" t="s">
        <v>129</v>
      </c>
      <c r="U13" s="217">
        <v>0</v>
      </c>
      <c r="V13" s="217">
        <f>ROUND(E13*U13,2)</f>
        <v>0</v>
      </c>
      <c r="W13" s="21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130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33.75" outlineLevel="1" x14ac:dyDescent="0.2">
      <c r="A14" s="214"/>
      <c r="B14" s="215"/>
      <c r="C14" s="246" t="s">
        <v>139</v>
      </c>
      <c r="D14" s="241"/>
      <c r="E14" s="241"/>
      <c r="F14" s="241"/>
      <c r="G14" s="241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140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40" t="str">
        <f>C14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6">
        <v>5</v>
      </c>
      <c r="B15" s="227" t="s">
        <v>141</v>
      </c>
      <c r="C15" s="245" t="s">
        <v>142</v>
      </c>
      <c r="D15" s="228" t="s">
        <v>127</v>
      </c>
      <c r="E15" s="229">
        <v>1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 t="s">
        <v>128</v>
      </c>
      <c r="T15" s="232" t="s">
        <v>129</v>
      </c>
      <c r="U15" s="217">
        <v>0</v>
      </c>
      <c r="V15" s="217">
        <f>ROUND(E15*U15,2)</f>
        <v>0</v>
      </c>
      <c r="W15" s="21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130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46" t="s">
        <v>143</v>
      </c>
      <c r="D16" s="241"/>
      <c r="E16" s="241"/>
      <c r="F16" s="241"/>
      <c r="G16" s="241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140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40" t="str">
        <f>C16</f>
        <v>Náklady na vyhotovení dokumentace skutečného provedení stavby a její předání objednateli v požadované formě a požadovaném počtu.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6">
        <v>6</v>
      </c>
      <c r="B17" s="227" t="s">
        <v>144</v>
      </c>
      <c r="C17" s="245" t="s">
        <v>145</v>
      </c>
      <c r="D17" s="228" t="s">
        <v>127</v>
      </c>
      <c r="E17" s="229">
        <v>1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 t="s">
        <v>128</v>
      </c>
      <c r="T17" s="232" t="s">
        <v>129</v>
      </c>
      <c r="U17" s="217">
        <v>0</v>
      </c>
      <c r="V17" s="217">
        <f>ROUND(E17*U17,2)</f>
        <v>0</v>
      </c>
      <c r="W17" s="21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130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6" t="s">
        <v>146</v>
      </c>
      <c r="D18" s="241"/>
      <c r="E18" s="241"/>
      <c r="F18" s="241"/>
      <c r="G18" s="241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140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40" t="str">
        <f>C18</f>
        <v>Náklady na provedení skutečného zaměření stavby v rozsahu nezbytném pro zápis změny do katastru nemovitostí.</v>
      </c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26">
        <v>7</v>
      </c>
      <c r="B19" s="227" t="s">
        <v>147</v>
      </c>
      <c r="C19" s="245" t="s">
        <v>148</v>
      </c>
      <c r="D19" s="228" t="s">
        <v>127</v>
      </c>
      <c r="E19" s="229">
        <v>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128</v>
      </c>
      <c r="T19" s="232" t="s">
        <v>129</v>
      </c>
      <c r="U19" s="217">
        <v>0</v>
      </c>
      <c r="V19" s="217">
        <f>ROUND(E19*U19,2)</f>
        <v>0</v>
      </c>
      <c r="W19" s="21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130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46" t="s">
        <v>149</v>
      </c>
      <c r="D20" s="241"/>
      <c r="E20" s="241"/>
      <c r="F20" s="241"/>
      <c r="G20" s="241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140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33">
        <v>8</v>
      </c>
      <c r="B21" s="234" t="s">
        <v>150</v>
      </c>
      <c r="C21" s="244" t="s">
        <v>151</v>
      </c>
      <c r="D21" s="235" t="s">
        <v>152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38"/>
      <c r="S21" s="238" t="s">
        <v>128</v>
      </c>
      <c r="T21" s="239" t="s">
        <v>129</v>
      </c>
      <c r="U21" s="217">
        <v>0</v>
      </c>
      <c r="V21" s="217">
        <f>ROUND(E21*U21,2)</f>
        <v>0</v>
      </c>
      <c r="W21" s="21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130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26">
        <v>9</v>
      </c>
      <c r="B22" s="227" t="s">
        <v>153</v>
      </c>
      <c r="C22" s="245" t="s">
        <v>154</v>
      </c>
      <c r="D22" s="228" t="s">
        <v>127</v>
      </c>
      <c r="E22" s="229">
        <v>15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 t="s">
        <v>128</v>
      </c>
      <c r="T22" s="232" t="s">
        <v>129</v>
      </c>
      <c r="U22" s="217">
        <v>0</v>
      </c>
      <c r="V22" s="217">
        <f>ROUND(E22*U22,2)</f>
        <v>0</v>
      </c>
      <c r="W22" s="21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130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x14ac:dyDescent="0.2">
      <c r="A23" s="5"/>
      <c r="B23" s="6"/>
      <c r="C23" s="247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">
      <c r="A24" s="210"/>
      <c r="B24" s="211" t="s">
        <v>29</v>
      </c>
      <c r="C24" s="248"/>
      <c r="D24" s="212"/>
      <c r="E24" s="213"/>
      <c r="F24" s="213"/>
      <c r="G24" s="242">
        <f>G8+G12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155</v>
      </c>
    </row>
    <row r="25" spans="1:60" x14ac:dyDescent="0.2">
      <c r="C25" s="249"/>
      <c r="D25" s="191"/>
      <c r="AG25" t="s">
        <v>156</v>
      </c>
    </row>
    <row r="26" spans="1:60" x14ac:dyDescent="0.2">
      <c r="D26" s="191"/>
    </row>
    <row r="27" spans="1:60" x14ac:dyDescent="0.2">
      <c r="D27" s="191"/>
    </row>
    <row r="28" spans="1:60" x14ac:dyDescent="0.2">
      <c r="D28" s="191"/>
    </row>
    <row r="29" spans="1:60" x14ac:dyDescent="0.2">
      <c r="D29" s="191"/>
    </row>
    <row r="30" spans="1:60" x14ac:dyDescent="0.2">
      <c r="D30" s="191"/>
    </row>
    <row r="31" spans="1:60" x14ac:dyDescent="0.2">
      <c r="D31" s="191"/>
    </row>
    <row r="32" spans="1:60" x14ac:dyDescent="0.2">
      <c r="D32" s="191"/>
    </row>
    <row r="33" spans="4:4" x14ac:dyDescent="0.2">
      <c r="D33" s="191"/>
    </row>
    <row r="34" spans="4:4" x14ac:dyDescent="0.2">
      <c r="D34" s="191"/>
    </row>
    <row r="35" spans="4:4" x14ac:dyDescent="0.2">
      <c r="D35" s="191"/>
    </row>
    <row r="36" spans="4:4" x14ac:dyDescent="0.2">
      <c r="D36" s="191"/>
    </row>
    <row r="37" spans="4:4" x14ac:dyDescent="0.2">
      <c r="D37" s="191"/>
    </row>
    <row r="38" spans="4:4" x14ac:dyDescent="0.2">
      <c r="D38" s="191"/>
    </row>
    <row r="39" spans="4:4" x14ac:dyDescent="0.2">
      <c r="D39" s="191"/>
    </row>
    <row r="40" spans="4:4" x14ac:dyDescent="0.2">
      <c r="D40" s="191"/>
    </row>
    <row r="41" spans="4:4" x14ac:dyDescent="0.2">
      <c r="D41" s="191"/>
    </row>
    <row r="42" spans="4:4" x14ac:dyDescent="0.2">
      <c r="D42" s="191"/>
    </row>
    <row r="43" spans="4:4" x14ac:dyDescent="0.2">
      <c r="D43" s="191"/>
    </row>
    <row r="44" spans="4:4" x14ac:dyDescent="0.2">
      <c r="D44" s="191"/>
    </row>
    <row r="45" spans="4:4" x14ac:dyDescent="0.2">
      <c r="D45" s="191"/>
    </row>
    <row r="46" spans="4:4" x14ac:dyDescent="0.2">
      <c r="D46" s="191"/>
    </row>
    <row r="47" spans="4:4" x14ac:dyDescent="0.2">
      <c r="D47" s="191"/>
    </row>
    <row r="48" spans="4:4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66D" sheet="1"/>
  <mergeCells count="8">
    <mergeCell ref="C18:G18"/>
    <mergeCell ref="C20:G20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7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157</v>
      </c>
      <c r="B1" s="192"/>
      <c r="C1" s="192"/>
      <c r="D1" s="192"/>
      <c r="E1" s="192"/>
      <c r="F1" s="192"/>
      <c r="G1" s="192"/>
      <c r="AG1" t="s">
        <v>98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99</v>
      </c>
    </row>
    <row r="3" spans="1:60" ht="24.95" customHeight="1" x14ac:dyDescent="0.2">
      <c r="A3" s="193" t="s">
        <v>8</v>
      </c>
      <c r="B3" s="71" t="s">
        <v>62</v>
      </c>
      <c r="C3" s="196" t="s">
        <v>63</v>
      </c>
      <c r="D3" s="194"/>
      <c r="E3" s="194"/>
      <c r="F3" s="194"/>
      <c r="G3" s="195"/>
      <c r="AC3" s="128" t="s">
        <v>99</v>
      </c>
      <c r="AG3" t="s">
        <v>101</v>
      </c>
    </row>
    <row r="4" spans="1:60" ht="24.95" customHeight="1" x14ac:dyDescent="0.2">
      <c r="A4" s="197" t="s">
        <v>9</v>
      </c>
      <c r="B4" s="198" t="s">
        <v>61</v>
      </c>
      <c r="C4" s="199" t="s">
        <v>63</v>
      </c>
      <c r="D4" s="200"/>
      <c r="E4" s="200"/>
      <c r="F4" s="200"/>
      <c r="G4" s="201"/>
      <c r="AG4" t="s">
        <v>102</v>
      </c>
    </row>
    <row r="5" spans="1:60" x14ac:dyDescent="0.2">
      <c r="D5" s="191"/>
    </row>
    <row r="6" spans="1:60" ht="38.25" x14ac:dyDescent="0.2">
      <c r="A6" s="203" t="s">
        <v>103</v>
      </c>
      <c r="B6" s="205" t="s">
        <v>104</v>
      </c>
      <c r="C6" s="205" t="s">
        <v>105</v>
      </c>
      <c r="D6" s="204" t="s">
        <v>106</v>
      </c>
      <c r="E6" s="203" t="s">
        <v>107</v>
      </c>
      <c r="F6" s="202" t="s">
        <v>108</v>
      </c>
      <c r="G6" s="203" t="s">
        <v>29</v>
      </c>
      <c r="H6" s="206" t="s">
        <v>30</v>
      </c>
      <c r="I6" s="206" t="s">
        <v>109</v>
      </c>
      <c r="J6" s="206" t="s">
        <v>31</v>
      </c>
      <c r="K6" s="206" t="s">
        <v>110</v>
      </c>
      <c r="L6" s="206" t="s">
        <v>111</v>
      </c>
      <c r="M6" s="206" t="s">
        <v>112</v>
      </c>
      <c r="N6" s="206" t="s">
        <v>113</v>
      </c>
      <c r="O6" s="206" t="s">
        <v>114</v>
      </c>
      <c r="P6" s="206" t="s">
        <v>115</v>
      </c>
      <c r="Q6" s="206" t="s">
        <v>116</v>
      </c>
      <c r="R6" s="206" t="s">
        <v>117</v>
      </c>
      <c r="S6" s="206" t="s">
        <v>118</v>
      </c>
      <c r="T6" s="206" t="s">
        <v>119</v>
      </c>
      <c r="U6" s="206" t="s">
        <v>120</v>
      </c>
      <c r="V6" s="206" t="s">
        <v>121</v>
      </c>
      <c r="W6" s="206" t="s">
        <v>122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123</v>
      </c>
      <c r="B8" s="221" t="s">
        <v>68</v>
      </c>
      <c r="C8" s="243" t="s">
        <v>69</v>
      </c>
      <c r="D8" s="222"/>
      <c r="E8" s="223"/>
      <c r="F8" s="224"/>
      <c r="G8" s="224">
        <f>SUMIF(AG9:AG172,"&lt;&gt;NOR",G9:G172)</f>
        <v>0</v>
      </c>
      <c r="H8" s="224"/>
      <c r="I8" s="224">
        <f>SUM(I9:I172)</f>
        <v>0</v>
      </c>
      <c r="J8" s="224"/>
      <c r="K8" s="224">
        <f>SUM(K9:K172)</f>
        <v>0</v>
      </c>
      <c r="L8" s="224"/>
      <c r="M8" s="224">
        <f>SUM(M9:M172)</f>
        <v>0</v>
      </c>
      <c r="N8" s="224"/>
      <c r="O8" s="224">
        <f>SUM(O9:O172)</f>
        <v>137.61000000000001</v>
      </c>
      <c r="P8" s="224"/>
      <c r="Q8" s="224">
        <f>SUM(Q9:Q172)</f>
        <v>167.08</v>
      </c>
      <c r="R8" s="224"/>
      <c r="S8" s="224"/>
      <c r="T8" s="225"/>
      <c r="U8" s="219"/>
      <c r="V8" s="219">
        <f>SUM(V9:V172)</f>
        <v>1096.25</v>
      </c>
      <c r="W8" s="219"/>
      <c r="AG8" t="s">
        <v>124</v>
      </c>
    </row>
    <row r="9" spans="1:60" ht="22.5" outlineLevel="1" x14ac:dyDescent="0.2">
      <c r="A9" s="233">
        <v>1</v>
      </c>
      <c r="B9" s="234" t="s">
        <v>158</v>
      </c>
      <c r="C9" s="244" t="s">
        <v>159</v>
      </c>
      <c r="D9" s="235" t="s">
        <v>160</v>
      </c>
      <c r="E9" s="236">
        <v>138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0.33</v>
      </c>
      <c r="Q9" s="238">
        <f>ROUND(E9*P9,2)</f>
        <v>45.54</v>
      </c>
      <c r="R9" s="238" t="s">
        <v>161</v>
      </c>
      <c r="S9" s="238" t="s">
        <v>135</v>
      </c>
      <c r="T9" s="239" t="s">
        <v>162</v>
      </c>
      <c r="U9" s="217">
        <v>0.3135</v>
      </c>
      <c r="V9" s="217">
        <f>ROUND(E9*U9,2)</f>
        <v>43.26</v>
      </c>
      <c r="W9" s="21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163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33">
        <v>2</v>
      </c>
      <c r="B10" s="234" t="s">
        <v>164</v>
      </c>
      <c r="C10" s="244" t="s">
        <v>165</v>
      </c>
      <c r="D10" s="235" t="s">
        <v>160</v>
      </c>
      <c r="E10" s="236">
        <v>138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38">
        <v>0</v>
      </c>
      <c r="O10" s="238">
        <f>ROUND(E10*N10,2)</f>
        <v>0</v>
      </c>
      <c r="P10" s="238">
        <v>0.44</v>
      </c>
      <c r="Q10" s="238">
        <f>ROUND(E10*P10,2)</f>
        <v>60.72</v>
      </c>
      <c r="R10" s="238" t="s">
        <v>161</v>
      </c>
      <c r="S10" s="238" t="s">
        <v>135</v>
      </c>
      <c r="T10" s="239" t="s">
        <v>162</v>
      </c>
      <c r="U10" s="217">
        <v>0.63200000000000001</v>
      </c>
      <c r="V10" s="217">
        <f>ROUND(E10*U10,2)</f>
        <v>87.22</v>
      </c>
      <c r="W10" s="21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163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2.5" outlineLevel="1" x14ac:dyDescent="0.2">
      <c r="A11" s="233">
        <v>3</v>
      </c>
      <c r="B11" s="234" t="s">
        <v>166</v>
      </c>
      <c r="C11" s="244" t="s">
        <v>167</v>
      </c>
      <c r="D11" s="235" t="s">
        <v>160</v>
      </c>
      <c r="E11" s="236">
        <v>138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0.30800000000000005</v>
      </c>
      <c r="Q11" s="238">
        <f>ROUND(E11*P11,2)</f>
        <v>42.5</v>
      </c>
      <c r="R11" s="238" t="s">
        <v>161</v>
      </c>
      <c r="S11" s="238" t="s">
        <v>135</v>
      </c>
      <c r="T11" s="239" t="s">
        <v>162</v>
      </c>
      <c r="U11" s="217">
        <v>0.54980000000000007</v>
      </c>
      <c r="V11" s="217">
        <f>ROUND(E11*U11,2)</f>
        <v>75.87</v>
      </c>
      <c r="W11" s="21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163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26">
        <v>4</v>
      </c>
      <c r="B12" s="227" t="s">
        <v>168</v>
      </c>
      <c r="C12" s="245" t="s">
        <v>169</v>
      </c>
      <c r="D12" s="228" t="s">
        <v>160</v>
      </c>
      <c r="E12" s="229">
        <v>57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0.13200000000000001</v>
      </c>
      <c r="Q12" s="231">
        <f>ROUND(E12*P12,2)</f>
        <v>7.52</v>
      </c>
      <c r="R12" s="231" t="s">
        <v>161</v>
      </c>
      <c r="S12" s="231" t="s">
        <v>135</v>
      </c>
      <c r="T12" s="232" t="s">
        <v>162</v>
      </c>
      <c r="U12" s="217">
        <v>8.0800000000000011E-2</v>
      </c>
      <c r="V12" s="217">
        <f>ROUND(E12*U12,2)</f>
        <v>4.6100000000000003</v>
      </c>
      <c r="W12" s="21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163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14"/>
      <c r="B13" s="215"/>
      <c r="C13" s="256" t="s">
        <v>170</v>
      </c>
      <c r="D13" s="253"/>
      <c r="E13" s="253"/>
      <c r="F13" s="253"/>
      <c r="G13" s="253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171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40" t="str">
        <f>C13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57" t="s">
        <v>172</v>
      </c>
      <c r="D14" s="251"/>
      <c r="E14" s="252">
        <v>57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173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6">
        <v>5</v>
      </c>
      <c r="B15" s="227" t="s">
        <v>174</v>
      </c>
      <c r="C15" s="245" t="s">
        <v>175</v>
      </c>
      <c r="D15" s="228" t="s">
        <v>176</v>
      </c>
      <c r="E15" s="229">
        <v>40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0.27</v>
      </c>
      <c r="Q15" s="231">
        <f>ROUND(E15*P15,2)</f>
        <v>10.8</v>
      </c>
      <c r="R15" s="231" t="s">
        <v>161</v>
      </c>
      <c r="S15" s="231" t="s">
        <v>135</v>
      </c>
      <c r="T15" s="232" t="s">
        <v>162</v>
      </c>
      <c r="U15" s="217">
        <v>0.13300000000000001</v>
      </c>
      <c r="V15" s="217">
        <f>ROUND(E15*U15,2)</f>
        <v>5.32</v>
      </c>
      <c r="W15" s="21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163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6" t="s">
        <v>177</v>
      </c>
      <c r="D16" s="253"/>
      <c r="E16" s="253"/>
      <c r="F16" s="253"/>
      <c r="G16" s="253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171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40" t="str">
        <f>C16</f>
        <v>s vybouráním lože, s přemístěním hmot na skládku na vzdálenost do 3 m nebo naložením na dopravní prostředek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6">
        <v>6</v>
      </c>
      <c r="B17" s="227" t="s">
        <v>178</v>
      </c>
      <c r="C17" s="245" t="s">
        <v>179</v>
      </c>
      <c r="D17" s="228" t="s">
        <v>176</v>
      </c>
      <c r="E17" s="229">
        <v>100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6.9200000000000008E-3</v>
      </c>
      <c r="O17" s="231">
        <f>ROUND(E17*N17,2)</f>
        <v>0.69</v>
      </c>
      <c r="P17" s="231">
        <v>0</v>
      </c>
      <c r="Q17" s="231">
        <f>ROUND(E17*P17,2)</f>
        <v>0</v>
      </c>
      <c r="R17" s="231" t="s">
        <v>180</v>
      </c>
      <c r="S17" s="231" t="s">
        <v>135</v>
      </c>
      <c r="T17" s="232" t="s">
        <v>162</v>
      </c>
      <c r="U17" s="217">
        <v>0.502</v>
      </c>
      <c r="V17" s="217">
        <f>ROUND(E17*U17,2)</f>
        <v>50.2</v>
      </c>
      <c r="W17" s="21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181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ht="22.5" outlineLevel="1" x14ac:dyDescent="0.2">
      <c r="A18" s="214"/>
      <c r="B18" s="215"/>
      <c r="C18" s="256" t="s">
        <v>182</v>
      </c>
      <c r="D18" s="253"/>
      <c r="E18" s="253"/>
      <c r="F18" s="253"/>
      <c r="G18" s="253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171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40" t="str">
        <f>C18</f>
        <v>získané při čerpání potrubím nebo žlaby, montáž a demontáž potrubí nebo žlabu, jeho utěsnění po dobu provozu a opotřebení materiálu potrubí nebo žlabu, podpěrná konstrukce.</v>
      </c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26">
        <v>7</v>
      </c>
      <c r="B19" s="227" t="s">
        <v>183</v>
      </c>
      <c r="C19" s="245" t="s">
        <v>184</v>
      </c>
      <c r="D19" s="228" t="s">
        <v>185</v>
      </c>
      <c r="E19" s="229">
        <v>120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180</v>
      </c>
      <c r="S19" s="231" t="s">
        <v>135</v>
      </c>
      <c r="T19" s="232" t="s">
        <v>162</v>
      </c>
      <c r="U19" s="217">
        <v>0.20300000000000001</v>
      </c>
      <c r="V19" s="217">
        <f>ROUND(E19*U19,2)</f>
        <v>24.36</v>
      </c>
      <c r="W19" s="21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181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56" t="s">
        <v>186</v>
      </c>
      <c r="D20" s="253"/>
      <c r="E20" s="253"/>
      <c r="F20" s="253"/>
      <c r="G20" s="253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171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40" t="str">
        <f>C20</f>
        <v>na vzdálenost (výšku) od hladiny vody v jímce po výšku roviny proložené osou nejvyššího bodu výtlačného potrubí, odpadní potrubí v délce do 20 m,</v>
      </c>
      <c r="BB20" s="207"/>
      <c r="BC20" s="207"/>
      <c r="BD20" s="207"/>
      <c r="BE20" s="207"/>
      <c r="BF20" s="207"/>
      <c r="BG20" s="207"/>
      <c r="BH20" s="207"/>
    </row>
    <row r="21" spans="1:60" ht="22.5" outlineLevel="1" x14ac:dyDescent="0.2">
      <c r="A21" s="226">
        <v>8</v>
      </c>
      <c r="B21" s="227" t="s">
        <v>187</v>
      </c>
      <c r="C21" s="245" t="s">
        <v>188</v>
      </c>
      <c r="D21" s="228" t="s">
        <v>189</v>
      </c>
      <c r="E21" s="229">
        <v>15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180</v>
      </c>
      <c r="S21" s="231" t="s">
        <v>135</v>
      </c>
      <c r="T21" s="232" t="s">
        <v>162</v>
      </c>
      <c r="U21" s="217">
        <v>0</v>
      </c>
      <c r="V21" s="217">
        <f>ROUND(E21*U21,2)</f>
        <v>0</v>
      </c>
      <c r="W21" s="21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181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14"/>
      <c r="B22" s="215"/>
      <c r="C22" s="256" t="s">
        <v>190</v>
      </c>
      <c r="D22" s="253"/>
      <c r="E22" s="253"/>
      <c r="F22" s="253"/>
      <c r="G22" s="253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171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40" t="str">
        <f>C22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26">
        <v>9</v>
      </c>
      <c r="B23" s="227" t="s">
        <v>191</v>
      </c>
      <c r="C23" s="245" t="s">
        <v>192</v>
      </c>
      <c r="D23" s="228" t="s">
        <v>176</v>
      </c>
      <c r="E23" s="229">
        <v>3.9000000000000004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1.0700000000000001E-2</v>
      </c>
      <c r="O23" s="231">
        <f>ROUND(E23*N23,2)</f>
        <v>0.04</v>
      </c>
      <c r="P23" s="231">
        <v>0</v>
      </c>
      <c r="Q23" s="231">
        <f>ROUND(E23*P23,2)</f>
        <v>0</v>
      </c>
      <c r="R23" s="231" t="s">
        <v>180</v>
      </c>
      <c r="S23" s="231" t="s">
        <v>135</v>
      </c>
      <c r="T23" s="232" t="s">
        <v>162</v>
      </c>
      <c r="U23" s="217">
        <v>0.90800000000000003</v>
      </c>
      <c r="V23" s="217">
        <f>ROUND(E23*U23,2)</f>
        <v>3.54</v>
      </c>
      <c r="W23" s="21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163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14"/>
      <c r="B24" s="215"/>
      <c r="C24" s="256" t="s">
        <v>193</v>
      </c>
      <c r="D24" s="253"/>
      <c r="E24" s="253"/>
      <c r="F24" s="253"/>
      <c r="G24" s="253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171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40" t="str">
        <f>C24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7" t="s">
        <v>194</v>
      </c>
      <c r="D25" s="251"/>
      <c r="E25" s="252">
        <v>3.9000000000000004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173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6">
        <v>10</v>
      </c>
      <c r="B26" s="227" t="s">
        <v>195</v>
      </c>
      <c r="C26" s="245" t="s">
        <v>196</v>
      </c>
      <c r="D26" s="228" t="s">
        <v>197</v>
      </c>
      <c r="E26" s="229">
        <v>6.24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1" t="s">
        <v>180</v>
      </c>
      <c r="S26" s="231" t="s">
        <v>135</v>
      </c>
      <c r="T26" s="232" t="s">
        <v>162</v>
      </c>
      <c r="U26" s="217">
        <v>1.548</v>
      </c>
      <c r="V26" s="217">
        <f>ROUND(E26*U26,2)</f>
        <v>9.66</v>
      </c>
      <c r="W26" s="21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181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6" t="s">
        <v>198</v>
      </c>
      <c r="D27" s="253"/>
      <c r="E27" s="253"/>
      <c r="F27" s="253"/>
      <c r="G27" s="253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171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40" t="str">
        <f>C27</f>
        <v>příplatek k cenám vykopávek za ztížení vykopávky v blízkosti podzemního vedení nebo výbušnin v horninách jakékoliv třídy,</v>
      </c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57" t="s">
        <v>199</v>
      </c>
      <c r="D28" s="251"/>
      <c r="E28" s="252">
        <v>6.24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173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26">
        <v>11</v>
      </c>
      <c r="B29" s="227" t="s">
        <v>200</v>
      </c>
      <c r="C29" s="245" t="s">
        <v>201</v>
      </c>
      <c r="D29" s="228" t="s">
        <v>197</v>
      </c>
      <c r="E29" s="229">
        <v>0.91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21</v>
      </c>
      <c r="M29" s="231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1" t="s">
        <v>180</v>
      </c>
      <c r="S29" s="231" t="s">
        <v>135</v>
      </c>
      <c r="T29" s="232" t="s">
        <v>162</v>
      </c>
      <c r="U29" s="217">
        <v>9.7000000000000003E-2</v>
      </c>
      <c r="V29" s="217">
        <f>ROUND(E29*U29,2)</f>
        <v>0.09</v>
      </c>
      <c r="W29" s="21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181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22.5" outlineLevel="1" x14ac:dyDescent="0.2">
      <c r="A30" s="214"/>
      <c r="B30" s="215"/>
      <c r="C30" s="256" t="s">
        <v>202</v>
      </c>
      <c r="D30" s="253"/>
      <c r="E30" s="253"/>
      <c r="F30" s="253"/>
      <c r="G30" s="253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171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40" t="str">
        <f>C30</f>
        <v>nebo lesní půdy, s naložením na dopravní prostředek a vodorovným přemístěním na hromady v místě upotřebení nebo na dočasné či trvalé skládky se složením,</v>
      </c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7" t="s">
        <v>203</v>
      </c>
      <c r="D31" s="251"/>
      <c r="E31" s="252">
        <v>0.91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173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ht="22.5" outlineLevel="1" x14ac:dyDescent="0.2">
      <c r="A32" s="226">
        <v>12</v>
      </c>
      <c r="B32" s="227" t="s">
        <v>204</v>
      </c>
      <c r="C32" s="245" t="s">
        <v>205</v>
      </c>
      <c r="D32" s="228" t="s">
        <v>197</v>
      </c>
      <c r="E32" s="229">
        <v>7.5154000000000005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1" t="s">
        <v>180</v>
      </c>
      <c r="S32" s="231" t="s">
        <v>135</v>
      </c>
      <c r="T32" s="232" t="s">
        <v>162</v>
      </c>
      <c r="U32" s="217">
        <v>42.400000000000006</v>
      </c>
      <c r="V32" s="217">
        <f>ROUND(E32*U32,2)</f>
        <v>318.64999999999998</v>
      </c>
      <c r="W32" s="21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181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6" t="s">
        <v>206</v>
      </c>
      <c r="D33" s="253"/>
      <c r="E33" s="253"/>
      <c r="F33" s="253"/>
      <c r="G33" s="253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171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57" t="s">
        <v>207</v>
      </c>
      <c r="D34" s="251"/>
      <c r="E34" s="252">
        <v>5.2546000000000008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173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7" t="s">
        <v>208</v>
      </c>
      <c r="D35" s="251"/>
      <c r="E35" s="252">
        <v>2.2608000000000001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173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26">
        <v>13</v>
      </c>
      <c r="B36" s="227" t="s">
        <v>209</v>
      </c>
      <c r="C36" s="245" t="s">
        <v>210</v>
      </c>
      <c r="D36" s="228" t="s">
        <v>197</v>
      </c>
      <c r="E36" s="229">
        <v>2.36375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 t="s">
        <v>180</v>
      </c>
      <c r="S36" s="231" t="s">
        <v>135</v>
      </c>
      <c r="T36" s="232" t="s">
        <v>162</v>
      </c>
      <c r="U36" s="217">
        <v>0.26666000000000001</v>
      </c>
      <c r="V36" s="217">
        <f>ROUND(E36*U36,2)</f>
        <v>0.63</v>
      </c>
      <c r="W36" s="217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163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33.75" outlineLevel="1" x14ac:dyDescent="0.2">
      <c r="A37" s="214"/>
      <c r="B37" s="215"/>
      <c r="C37" s="256" t="s">
        <v>211</v>
      </c>
      <c r="D37" s="253"/>
      <c r="E37" s="253"/>
      <c r="F37" s="253"/>
      <c r="G37" s="253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171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40" t="str">
        <f>C37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57" t="s">
        <v>212</v>
      </c>
      <c r="D38" s="251"/>
      <c r="E38" s="252">
        <v>1.9000000000000001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173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7" t="s">
        <v>213</v>
      </c>
      <c r="D39" s="251"/>
      <c r="E39" s="252">
        <v>0.46375000000000005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173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26">
        <v>14</v>
      </c>
      <c r="B40" s="227" t="s">
        <v>214</v>
      </c>
      <c r="C40" s="245" t="s">
        <v>215</v>
      </c>
      <c r="D40" s="228" t="s">
        <v>197</v>
      </c>
      <c r="E40" s="229">
        <v>1.9000000000000001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 t="s">
        <v>180</v>
      </c>
      <c r="S40" s="231" t="s">
        <v>135</v>
      </c>
      <c r="T40" s="232" t="s">
        <v>162</v>
      </c>
      <c r="U40" s="217">
        <v>4.3100000000000006E-2</v>
      </c>
      <c r="V40" s="217">
        <f>ROUND(E40*U40,2)</f>
        <v>0.08</v>
      </c>
      <c r="W40" s="217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163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ht="33.75" outlineLevel="1" x14ac:dyDescent="0.2">
      <c r="A41" s="214"/>
      <c r="B41" s="215"/>
      <c r="C41" s="256" t="s">
        <v>211</v>
      </c>
      <c r="D41" s="253"/>
      <c r="E41" s="253"/>
      <c r="F41" s="253"/>
      <c r="G41" s="253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171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40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26">
        <v>15</v>
      </c>
      <c r="B42" s="227" t="s">
        <v>216</v>
      </c>
      <c r="C42" s="245" t="s">
        <v>217</v>
      </c>
      <c r="D42" s="228" t="s">
        <v>197</v>
      </c>
      <c r="E42" s="229">
        <v>1.9000000000000001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21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 t="s">
        <v>180</v>
      </c>
      <c r="S42" s="231" t="s">
        <v>135</v>
      </c>
      <c r="T42" s="232" t="s">
        <v>162</v>
      </c>
      <c r="U42" s="217">
        <v>0.31070000000000003</v>
      </c>
      <c r="V42" s="217">
        <f>ROUND(E42*U42,2)</f>
        <v>0.59</v>
      </c>
      <c r="W42" s="21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163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ht="33.75" outlineLevel="1" x14ac:dyDescent="0.2">
      <c r="A43" s="214"/>
      <c r="B43" s="215"/>
      <c r="C43" s="256" t="s">
        <v>211</v>
      </c>
      <c r="D43" s="253"/>
      <c r="E43" s="253"/>
      <c r="F43" s="253"/>
      <c r="G43" s="253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171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40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26">
        <v>16</v>
      </c>
      <c r="B44" s="227" t="s">
        <v>218</v>
      </c>
      <c r="C44" s="245" t="s">
        <v>219</v>
      </c>
      <c r="D44" s="228" t="s">
        <v>197</v>
      </c>
      <c r="E44" s="229">
        <v>4.49756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 t="s">
        <v>180</v>
      </c>
      <c r="S44" s="231" t="s">
        <v>135</v>
      </c>
      <c r="T44" s="232" t="s">
        <v>162</v>
      </c>
      <c r="U44" s="217">
        <v>2.2490000000000001</v>
      </c>
      <c r="V44" s="217">
        <f>ROUND(E44*U44,2)</f>
        <v>10.119999999999999</v>
      </c>
      <c r="W44" s="217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163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ht="22.5" outlineLevel="1" x14ac:dyDescent="0.2">
      <c r="A45" s="214"/>
      <c r="B45" s="215"/>
      <c r="C45" s="256" t="s">
        <v>220</v>
      </c>
      <c r="D45" s="253"/>
      <c r="E45" s="253"/>
      <c r="F45" s="253"/>
      <c r="G45" s="253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171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40" t="str">
        <f>C45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57" t="s">
        <v>221</v>
      </c>
      <c r="D46" s="251"/>
      <c r="E46" s="252">
        <v>4.49756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173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26">
        <v>17</v>
      </c>
      <c r="B47" s="227" t="s">
        <v>222</v>
      </c>
      <c r="C47" s="245" t="s">
        <v>223</v>
      </c>
      <c r="D47" s="228" t="s">
        <v>197</v>
      </c>
      <c r="E47" s="229">
        <v>7.49594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 t="s">
        <v>180</v>
      </c>
      <c r="S47" s="231" t="s">
        <v>135</v>
      </c>
      <c r="T47" s="232" t="s">
        <v>162</v>
      </c>
      <c r="U47" s="217">
        <v>2.9650000000000003</v>
      </c>
      <c r="V47" s="217">
        <f>ROUND(E47*U47,2)</f>
        <v>22.23</v>
      </c>
      <c r="W47" s="21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163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14"/>
      <c r="B48" s="215"/>
      <c r="C48" s="256" t="s">
        <v>220</v>
      </c>
      <c r="D48" s="253"/>
      <c r="E48" s="253"/>
      <c r="F48" s="253"/>
      <c r="G48" s="253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171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40" t="str">
        <f>C48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57" t="s">
        <v>224</v>
      </c>
      <c r="D49" s="251"/>
      <c r="E49" s="252">
        <v>14.99187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173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57" t="s">
        <v>225</v>
      </c>
      <c r="D50" s="251"/>
      <c r="E50" s="252">
        <v>-4.4975599999999991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173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7" t="s">
        <v>226</v>
      </c>
      <c r="D51" s="251"/>
      <c r="E51" s="252">
        <v>-2.99837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173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26">
        <v>18</v>
      </c>
      <c r="B52" s="227" t="s">
        <v>227</v>
      </c>
      <c r="C52" s="245" t="s">
        <v>228</v>
      </c>
      <c r="D52" s="228" t="s">
        <v>197</v>
      </c>
      <c r="E52" s="229">
        <v>2.9983700000000004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3.5000000000000001E-3</v>
      </c>
      <c r="O52" s="231">
        <f>ROUND(E52*N52,2)</f>
        <v>0.01</v>
      </c>
      <c r="P52" s="231">
        <v>0</v>
      </c>
      <c r="Q52" s="231">
        <f>ROUND(E52*P52,2)</f>
        <v>0</v>
      </c>
      <c r="R52" s="231" t="s">
        <v>180</v>
      </c>
      <c r="S52" s="231" t="s">
        <v>135</v>
      </c>
      <c r="T52" s="232" t="s">
        <v>162</v>
      </c>
      <c r="U52" s="217">
        <v>3.2640000000000002</v>
      </c>
      <c r="V52" s="217">
        <f>ROUND(E52*U52,2)</f>
        <v>9.7899999999999991</v>
      </c>
      <c r="W52" s="21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163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14"/>
      <c r="B53" s="215"/>
      <c r="C53" s="256" t="s">
        <v>220</v>
      </c>
      <c r="D53" s="253"/>
      <c r="E53" s="253"/>
      <c r="F53" s="253"/>
      <c r="G53" s="253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171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40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57" t="s">
        <v>229</v>
      </c>
      <c r="D54" s="251"/>
      <c r="E54" s="252">
        <v>2.9983700000000004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173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26">
        <v>19</v>
      </c>
      <c r="B55" s="227" t="s">
        <v>230</v>
      </c>
      <c r="C55" s="245" t="s">
        <v>231</v>
      </c>
      <c r="D55" s="228" t="s">
        <v>197</v>
      </c>
      <c r="E55" s="229">
        <v>3.4361400000000004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1" t="s">
        <v>180</v>
      </c>
      <c r="S55" s="231" t="s">
        <v>135</v>
      </c>
      <c r="T55" s="232" t="s">
        <v>162</v>
      </c>
      <c r="U55" s="217">
        <v>0.16</v>
      </c>
      <c r="V55" s="217">
        <f>ROUND(E55*U55,2)</f>
        <v>0.55000000000000004</v>
      </c>
      <c r="W55" s="21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181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ht="33.75" outlineLevel="1" x14ac:dyDescent="0.2">
      <c r="A56" s="214"/>
      <c r="B56" s="215"/>
      <c r="C56" s="256" t="s">
        <v>232</v>
      </c>
      <c r="D56" s="253"/>
      <c r="E56" s="253"/>
      <c r="F56" s="253"/>
      <c r="G56" s="253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171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40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57" t="s">
        <v>233</v>
      </c>
      <c r="D57" s="251"/>
      <c r="E57" s="252">
        <v>71.966150000000013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173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7" t="s">
        <v>234</v>
      </c>
      <c r="D58" s="251"/>
      <c r="E58" s="252">
        <v>-0.90999999999999992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173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57" t="s">
        <v>235</v>
      </c>
      <c r="D59" s="251"/>
      <c r="E59" s="252">
        <v>-67.61999999999999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173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26">
        <v>20</v>
      </c>
      <c r="B60" s="227" t="s">
        <v>236</v>
      </c>
      <c r="C60" s="245" t="s">
        <v>237</v>
      </c>
      <c r="D60" s="228" t="s">
        <v>197</v>
      </c>
      <c r="E60" s="229">
        <v>119.94358000000001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 t="s">
        <v>180</v>
      </c>
      <c r="S60" s="231" t="s">
        <v>135</v>
      </c>
      <c r="T60" s="232" t="s">
        <v>162</v>
      </c>
      <c r="U60" s="217">
        <v>0.30000000000000004</v>
      </c>
      <c r="V60" s="217">
        <f>ROUND(E60*U60,2)</f>
        <v>35.979999999999997</v>
      </c>
      <c r="W60" s="217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181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33.75" outlineLevel="1" x14ac:dyDescent="0.2">
      <c r="A61" s="214"/>
      <c r="B61" s="215"/>
      <c r="C61" s="256" t="s">
        <v>232</v>
      </c>
      <c r="D61" s="253"/>
      <c r="E61" s="253"/>
      <c r="F61" s="253"/>
      <c r="G61" s="253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171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40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7" t="s">
        <v>238</v>
      </c>
      <c r="D62" s="251"/>
      <c r="E62" s="252">
        <v>20.673900000000003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173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57" t="s">
        <v>239</v>
      </c>
      <c r="D63" s="251"/>
      <c r="E63" s="252">
        <v>19.497400000000003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173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57" t="s">
        <v>240</v>
      </c>
      <c r="D64" s="251"/>
      <c r="E64" s="252">
        <v>29.230500000000003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173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7" t="s">
        <v>241</v>
      </c>
      <c r="D65" s="251"/>
      <c r="E65" s="252">
        <v>25.255100000000002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173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7" t="s">
        <v>242</v>
      </c>
      <c r="D66" s="251"/>
      <c r="E66" s="252">
        <v>45.392100000000006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173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57" t="s">
        <v>243</v>
      </c>
      <c r="D67" s="251"/>
      <c r="E67" s="252">
        <v>7.5237500000000006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173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57" t="s">
        <v>244</v>
      </c>
      <c r="D68" s="251"/>
      <c r="E68" s="252">
        <v>10.175750000000001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173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57" t="s">
        <v>245</v>
      </c>
      <c r="D69" s="251"/>
      <c r="E69" s="252">
        <v>13.192400000000001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173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7" t="s">
        <v>246</v>
      </c>
      <c r="D70" s="251"/>
      <c r="E70" s="252">
        <v>10.574200000000001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173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57" t="s">
        <v>247</v>
      </c>
      <c r="D71" s="251"/>
      <c r="E71" s="252">
        <v>8.1724500000000013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173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7" t="s">
        <v>248</v>
      </c>
      <c r="D72" s="251"/>
      <c r="E72" s="252">
        <v>18.618600000000001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173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57" t="s">
        <v>249</v>
      </c>
      <c r="D73" s="251"/>
      <c r="E73" s="252">
        <v>3.6300000000000003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173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7" t="s">
        <v>250</v>
      </c>
      <c r="D74" s="251"/>
      <c r="E74" s="252">
        <v>23.958000000000002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173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7" t="s">
        <v>251</v>
      </c>
      <c r="D75" s="251"/>
      <c r="E75" s="252">
        <v>1.8150000000000002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173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57" t="s">
        <v>252</v>
      </c>
      <c r="D76" s="251"/>
      <c r="E76" s="252">
        <v>2.1780000000000004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173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7" t="s">
        <v>253</v>
      </c>
      <c r="D77" s="251"/>
      <c r="E77" s="252">
        <v>-71.966139999999996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173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57" t="s">
        <v>254</v>
      </c>
      <c r="D78" s="251"/>
      <c r="E78" s="252">
        <v>-47.977429999999998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173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6">
        <v>21</v>
      </c>
      <c r="B79" s="227" t="s">
        <v>255</v>
      </c>
      <c r="C79" s="245" t="s">
        <v>256</v>
      </c>
      <c r="D79" s="228" t="s">
        <v>197</v>
      </c>
      <c r="E79" s="229">
        <v>47.977430000000005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21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 t="s">
        <v>180</v>
      </c>
      <c r="S79" s="231" t="s">
        <v>135</v>
      </c>
      <c r="T79" s="232" t="s">
        <v>162</v>
      </c>
      <c r="U79" s="217">
        <v>0.53</v>
      </c>
      <c r="V79" s="217">
        <f>ROUND(E79*U79,2)</f>
        <v>25.43</v>
      </c>
      <c r="W79" s="217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181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33.75" outlineLevel="1" x14ac:dyDescent="0.2">
      <c r="A80" s="214"/>
      <c r="B80" s="215"/>
      <c r="C80" s="256" t="s">
        <v>232</v>
      </c>
      <c r="D80" s="253"/>
      <c r="E80" s="253"/>
      <c r="F80" s="253"/>
      <c r="G80" s="253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171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40" t="str">
        <f>C80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57" t="s">
        <v>257</v>
      </c>
      <c r="D81" s="251"/>
      <c r="E81" s="252">
        <v>47.977430000000005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173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ht="22.5" outlineLevel="1" x14ac:dyDescent="0.2">
      <c r="A82" s="226">
        <v>22</v>
      </c>
      <c r="B82" s="227" t="s">
        <v>258</v>
      </c>
      <c r="C82" s="245" t="s">
        <v>259</v>
      </c>
      <c r="D82" s="228" t="s">
        <v>197</v>
      </c>
      <c r="E82" s="229">
        <v>5.0975800000000007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21</v>
      </c>
      <c r="M82" s="231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1" t="s">
        <v>180</v>
      </c>
      <c r="S82" s="231" t="s">
        <v>135</v>
      </c>
      <c r="T82" s="232" t="s">
        <v>162</v>
      </c>
      <c r="U82" s="217">
        <v>7.5220000000000002</v>
      </c>
      <c r="V82" s="217">
        <f>ROUND(E82*U82,2)</f>
        <v>38.340000000000003</v>
      </c>
      <c r="W82" s="217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181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56" t="s">
        <v>260</v>
      </c>
      <c r="D83" s="253"/>
      <c r="E83" s="253"/>
      <c r="F83" s="253"/>
      <c r="G83" s="253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171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40" t="str">
        <f>C83</f>
        <v>zapažených i nezapažených v hor. 5 - 7 s případným nutným přemístěním výkopku ve výkopišti, bez naložení.</v>
      </c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57" t="s">
        <v>261</v>
      </c>
      <c r="D84" s="251"/>
      <c r="E84" s="252">
        <v>5.0975800000000007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173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ht="22.5" outlineLevel="1" x14ac:dyDescent="0.2">
      <c r="A85" s="226">
        <v>23</v>
      </c>
      <c r="B85" s="227" t="s">
        <v>262</v>
      </c>
      <c r="C85" s="245" t="s">
        <v>263</v>
      </c>
      <c r="D85" s="228" t="s">
        <v>160</v>
      </c>
      <c r="E85" s="229">
        <v>355.78100000000001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21</v>
      </c>
      <c r="M85" s="231">
        <f>G85*(1+L85/100)</f>
        <v>0</v>
      </c>
      <c r="N85" s="231">
        <v>9.9000000000000021E-4</v>
      </c>
      <c r="O85" s="231">
        <f>ROUND(E85*N85,2)</f>
        <v>0.35</v>
      </c>
      <c r="P85" s="231">
        <v>0</v>
      </c>
      <c r="Q85" s="231">
        <f>ROUND(E85*P85,2)</f>
        <v>0</v>
      </c>
      <c r="R85" s="231" t="s">
        <v>180</v>
      </c>
      <c r="S85" s="231" t="s">
        <v>135</v>
      </c>
      <c r="T85" s="232" t="s">
        <v>162</v>
      </c>
      <c r="U85" s="217">
        <v>0.23600000000000002</v>
      </c>
      <c r="V85" s="217">
        <f>ROUND(E85*U85,2)</f>
        <v>83.96</v>
      </c>
      <c r="W85" s="217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163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56" t="s">
        <v>264</v>
      </c>
      <c r="D86" s="253"/>
      <c r="E86" s="253"/>
      <c r="F86" s="253"/>
      <c r="G86" s="253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171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57" t="s">
        <v>265</v>
      </c>
      <c r="D87" s="251"/>
      <c r="E87" s="252">
        <v>15.903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173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57" t="s">
        <v>266</v>
      </c>
      <c r="D88" s="251"/>
      <c r="E88" s="252">
        <v>14.998000000000001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173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7" t="s">
        <v>267</v>
      </c>
      <c r="D89" s="251"/>
      <c r="E89" s="252">
        <v>22.485000000000003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173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7" t="s">
        <v>268</v>
      </c>
      <c r="D90" s="251"/>
      <c r="E90" s="252">
        <v>8.3720000000000017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173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57" t="s">
        <v>269</v>
      </c>
      <c r="D91" s="251"/>
      <c r="E91" s="252">
        <v>34.917000000000002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173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7" t="s">
        <v>270</v>
      </c>
      <c r="D92" s="251"/>
      <c r="E92" s="252">
        <v>5.7875000000000005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173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7" t="s">
        <v>271</v>
      </c>
      <c r="D93" s="251"/>
      <c r="E93" s="252">
        <v>7.8275000000000006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173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7" t="s">
        <v>272</v>
      </c>
      <c r="D94" s="251"/>
      <c r="E94" s="252">
        <v>10.148000000000001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173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7" t="s">
        <v>273</v>
      </c>
      <c r="D95" s="251"/>
      <c r="E95" s="252">
        <v>8.1340000000000003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173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7" t="s">
        <v>274</v>
      </c>
      <c r="D96" s="251"/>
      <c r="E96" s="252">
        <v>6.2865000000000002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173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57" t="s">
        <v>275</v>
      </c>
      <c r="D97" s="251"/>
      <c r="E97" s="252">
        <v>14.322000000000001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173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7" t="s">
        <v>276</v>
      </c>
      <c r="D98" s="251"/>
      <c r="E98" s="252">
        <v>3.3000000000000003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173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57" t="s">
        <v>277</v>
      </c>
      <c r="D99" s="251"/>
      <c r="E99" s="252">
        <v>21.78</v>
      </c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173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7" t="s">
        <v>278</v>
      </c>
      <c r="D100" s="251"/>
      <c r="E100" s="252">
        <v>1.6500000000000001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173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7" t="s">
        <v>279</v>
      </c>
      <c r="D101" s="251"/>
      <c r="E101" s="252">
        <v>1.9800000000000002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173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7" t="s">
        <v>280</v>
      </c>
      <c r="D102" s="251"/>
      <c r="E102" s="252">
        <v>177.8905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173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ht="22.5" outlineLevel="1" x14ac:dyDescent="0.2">
      <c r="A103" s="226">
        <v>24</v>
      </c>
      <c r="B103" s="227" t="s">
        <v>281</v>
      </c>
      <c r="C103" s="245" t="s">
        <v>282</v>
      </c>
      <c r="D103" s="228" t="s">
        <v>160</v>
      </c>
      <c r="E103" s="229">
        <v>22.110000000000003</v>
      </c>
      <c r="F103" s="230"/>
      <c r="G103" s="231">
        <f>ROUND(E103*F103,2)</f>
        <v>0</v>
      </c>
      <c r="H103" s="230"/>
      <c r="I103" s="231">
        <f>ROUND(E103*H103,2)</f>
        <v>0</v>
      </c>
      <c r="J103" s="230"/>
      <c r="K103" s="231">
        <f>ROUND(E103*J103,2)</f>
        <v>0</v>
      </c>
      <c r="L103" s="231">
        <v>21</v>
      </c>
      <c r="M103" s="231">
        <f>G103*(1+L103/100)</f>
        <v>0</v>
      </c>
      <c r="N103" s="231">
        <v>8.6000000000000009E-4</v>
      </c>
      <c r="O103" s="231">
        <f>ROUND(E103*N103,2)</f>
        <v>0.02</v>
      </c>
      <c r="P103" s="231">
        <v>0</v>
      </c>
      <c r="Q103" s="231">
        <f>ROUND(E103*P103,2)</f>
        <v>0</v>
      </c>
      <c r="R103" s="231" t="s">
        <v>180</v>
      </c>
      <c r="S103" s="231" t="s">
        <v>135</v>
      </c>
      <c r="T103" s="232" t="s">
        <v>162</v>
      </c>
      <c r="U103" s="217">
        <v>0.47900000000000004</v>
      </c>
      <c r="V103" s="217">
        <f>ROUND(E103*U103,2)</f>
        <v>10.59</v>
      </c>
      <c r="W103" s="21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181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6" t="s">
        <v>264</v>
      </c>
      <c r="D104" s="253"/>
      <c r="E104" s="253"/>
      <c r="F104" s="253"/>
      <c r="G104" s="253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171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7" t="s">
        <v>283</v>
      </c>
      <c r="D105" s="251"/>
      <c r="E105" s="252">
        <v>22.110000000000003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173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26">
        <v>25</v>
      </c>
      <c r="B106" s="227" t="s">
        <v>284</v>
      </c>
      <c r="C106" s="245" t="s">
        <v>285</v>
      </c>
      <c r="D106" s="228" t="s">
        <v>160</v>
      </c>
      <c r="E106" s="229">
        <v>355.78100000000001</v>
      </c>
      <c r="F106" s="230"/>
      <c r="G106" s="231">
        <f>ROUND(E106*F106,2)</f>
        <v>0</v>
      </c>
      <c r="H106" s="230"/>
      <c r="I106" s="231">
        <f>ROUND(E106*H106,2)</f>
        <v>0</v>
      </c>
      <c r="J106" s="230"/>
      <c r="K106" s="231">
        <f>ROUND(E106*J106,2)</f>
        <v>0</v>
      </c>
      <c r="L106" s="231">
        <v>21</v>
      </c>
      <c r="M106" s="231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1" t="s">
        <v>180</v>
      </c>
      <c r="S106" s="231" t="s">
        <v>135</v>
      </c>
      <c r="T106" s="232" t="s">
        <v>162</v>
      </c>
      <c r="U106" s="217">
        <v>7.0000000000000007E-2</v>
      </c>
      <c r="V106" s="217">
        <f>ROUND(E106*U106,2)</f>
        <v>24.9</v>
      </c>
      <c r="W106" s="21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163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56" t="s">
        <v>286</v>
      </c>
      <c r="D107" s="253"/>
      <c r="E107" s="253"/>
      <c r="F107" s="253"/>
      <c r="G107" s="253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171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26">
        <v>26</v>
      </c>
      <c r="B108" s="227" t="s">
        <v>287</v>
      </c>
      <c r="C108" s="245" t="s">
        <v>288</v>
      </c>
      <c r="D108" s="228" t="s">
        <v>160</v>
      </c>
      <c r="E108" s="229">
        <v>22.110000000000003</v>
      </c>
      <c r="F108" s="230"/>
      <c r="G108" s="231">
        <f>ROUND(E108*F108,2)</f>
        <v>0</v>
      </c>
      <c r="H108" s="230"/>
      <c r="I108" s="231">
        <f>ROUND(E108*H108,2)</f>
        <v>0</v>
      </c>
      <c r="J108" s="230"/>
      <c r="K108" s="231">
        <f>ROUND(E108*J108,2)</f>
        <v>0</v>
      </c>
      <c r="L108" s="231">
        <v>21</v>
      </c>
      <c r="M108" s="231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1" t="s">
        <v>180</v>
      </c>
      <c r="S108" s="231" t="s">
        <v>135</v>
      </c>
      <c r="T108" s="232" t="s">
        <v>162</v>
      </c>
      <c r="U108" s="217">
        <v>0.32700000000000001</v>
      </c>
      <c r="V108" s="217">
        <f>ROUND(E108*U108,2)</f>
        <v>7.23</v>
      </c>
      <c r="W108" s="21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181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56" t="s">
        <v>286</v>
      </c>
      <c r="D109" s="253"/>
      <c r="E109" s="253"/>
      <c r="F109" s="253"/>
      <c r="G109" s="253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171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26">
        <v>27</v>
      </c>
      <c r="B110" s="227" t="s">
        <v>289</v>
      </c>
      <c r="C110" s="245" t="s">
        <v>290</v>
      </c>
      <c r="D110" s="228" t="s">
        <v>197</v>
      </c>
      <c r="E110" s="229">
        <v>73.683360000000008</v>
      </c>
      <c r="F110" s="230"/>
      <c r="G110" s="231">
        <f>ROUND(E110*F110,2)</f>
        <v>0</v>
      </c>
      <c r="H110" s="230"/>
      <c r="I110" s="231">
        <f>ROUND(E110*H110,2)</f>
        <v>0</v>
      </c>
      <c r="J110" s="230"/>
      <c r="K110" s="231">
        <f>ROUND(E110*J110,2)</f>
        <v>0</v>
      </c>
      <c r="L110" s="231">
        <v>21</v>
      </c>
      <c r="M110" s="231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1" t="s">
        <v>180</v>
      </c>
      <c r="S110" s="231" t="s">
        <v>135</v>
      </c>
      <c r="T110" s="232" t="s">
        <v>162</v>
      </c>
      <c r="U110" s="217">
        <v>0.34500000000000003</v>
      </c>
      <c r="V110" s="217">
        <f>ROUND(E110*U110,2)</f>
        <v>25.42</v>
      </c>
      <c r="W110" s="21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181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56" t="s">
        <v>291</v>
      </c>
      <c r="D111" s="253"/>
      <c r="E111" s="253"/>
      <c r="F111" s="253"/>
      <c r="G111" s="253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171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40" t="str">
        <f>C111</f>
        <v>bez naložení do dopravní nádoby, ale s vyprázdněním dopravní nádoby na hromadu nebo na dopravní prostředek,</v>
      </c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7" t="s">
        <v>292</v>
      </c>
      <c r="D112" s="251"/>
      <c r="E112" s="252">
        <v>11.993500000000001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173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7" t="s">
        <v>293</v>
      </c>
      <c r="D113" s="251"/>
      <c r="E113" s="252">
        <v>61.689860000000003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173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26">
        <v>28</v>
      </c>
      <c r="B114" s="227" t="s">
        <v>294</v>
      </c>
      <c r="C114" s="245" t="s">
        <v>295</v>
      </c>
      <c r="D114" s="228" t="s">
        <v>197</v>
      </c>
      <c r="E114" s="229">
        <v>34.502490000000002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21</v>
      </c>
      <c r="M114" s="231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1" t="s">
        <v>180</v>
      </c>
      <c r="S114" s="231" t="s">
        <v>135</v>
      </c>
      <c r="T114" s="232" t="s">
        <v>162</v>
      </c>
      <c r="U114" s="217">
        <v>0.48400000000000004</v>
      </c>
      <c r="V114" s="217">
        <f>ROUND(E114*U114,2)</f>
        <v>16.7</v>
      </c>
      <c r="W114" s="21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181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56" t="s">
        <v>291</v>
      </c>
      <c r="D115" s="253"/>
      <c r="E115" s="253"/>
      <c r="F115" s="253"/>
      <c r="G115" s="253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171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40" t="str">
        <f>C115</f>
        <v>bez naložení do dopravní nádoby, ale s vyprázdněním dopravní nádoby na hromadu nebo na dopravní prostředek,</v>
      </c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7" t="s">
        <v>296</v>
      </c>
      <c r="D116" s="251"/>
      <c r="E116" s="252">
        <v>2.9983700000000004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173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7" t="s">
        <v>297</v>
      </c>
      <c r="D117" s="251"/>
      <c r="E117" s="252">
        <v>23.988720000000001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173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14"/>
      <c r="B118" s="215"/>
      <c r="C118" s="257" t="s">
        <v>298</v>
      </c>
      <c r="D118" s="251"/>
      <c r="E118" s="252">
        <v>7.5154000000000005</v>
      </c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173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26">
        <v>29</v>
      </c>
      <c r="B119" s="227" t="s">
        <v>299</v>
      </c>
      <c r="C119" s="245" t="s">
        <v>300</v>
      </c>
      <c r="D119" s="228" t="s">
        <v>197</v>
      </c>
      <c r="E119" s="229">
        <v>8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21</v>
      </c>
      <c r="M119" s="231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1" t="s">
        <v>180</v>
      </c>
      <c r="S119" s="231" t="s">
        <v>135</v>
      </c>
      <c r="T119" s="232" t="s">
        <v>162</v>
      </c>
      <c r="U119" s="217">
        <v>7.400000000000001E-2</v>
      </c>
      <c r="V119" s="217">
        <f>ROUND(E119*U119,2)</f>
        <v>0.59</v>
      </c>
      <c r="W119" s="21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163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6" t="s">
        <v>301</v>
      </c>
      <c r="D120" s="253"/>
      <c r="E120" s="253"/>
      <c r="F120" s="253"/>
      <c r="G120" s="253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171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40" t="str">
        <f>C120</f>
        <v>po suchu, bez ohledu na druh dopravního prostředku, bez naložení výkopku, avšak se složením bez rozhrnutí,</v>
      </c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26">
        <v>30</v>
      </c>
      <c r="B121" s="227" t="s">
        <v>302</v>
      </c>
      <c r="C121" s="245" t="s">
        <v>303</v>
      </c>
      <c r="D121" s="228" t="s">
        <v>197</v>
      </c>
      <c r="E121" s="229">
        <v>62.926250000000003</v>
      </c>
      <c r="F121" s="230"/>
      <c r="G121" s="231">
        <f>ROUND(E121*F121,2)</f>
        <v>0</v>
      </c>
      <c r="H121" s="230"/>
      <c r="I121" s="231">
        <f>ROUND(E121*H121,2)</f>
        <v>0</v>
      </c>
      <c r="J121" s="230"/>
      <c r="K121" s="231">
        <f>ROUND(E121*J121,2)</f>
        <v>0</v>
      </c>
      <c r="L121" s="231">
        <v>21</v>
      </c>
      <c r="M121" s="231">
        <f>G121*(1+L121/100)</f>
        <v>0</v>
      </c>
      <c r="N121" s="231">
        <v>0</v>
      </c>
      <c r="O121" s="231">
        <f>ROUND(E121*N121,2)</f>
        <v>0</v>
      </c>
      <c r="P121" s="231">
        <v>0</v>
      </c>
      <c r="Q121" s="231">
        <f>ROUND(E121*P121,2)</f>
        <v>0</v>
      </c>
      <c r="R121" s="231" t="s">
        <v>180</v>
      </c>
      <c r="S121" s="231" t="s">
        <v>135</v>
      </c>
      <c r="T121" s="232" t="s">
        <v>162</v>
      </c>
      <c r="U121" s="217">
        <v>1.1000000000000001E-2</v>
      </c>
      <c r="V121" s="217">
        <f>ROUND(E121*U121,2)</f>
        <v>0.69</v>
      </c>
      <c r="W121" s="21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163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6" t="s">
        <v>301</v>
      </c>
      <c r="D122" s="253"/>
      <c r="E122" s="253"/>
      <c r="F122" s="253"/>
      <c r="G122" s="253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171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40" t="str">
        <f>C122</f>
        <v>po suchu, bez ohledu na druh dopravního prostředku, bez naložení výkopku, avšak se složením bez rozhrnutí,</v>
      </c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7" t="s">
        <v>304</v>
      </c>
      <c r="D123" s="251"/>
      <c r="E123" s="252">
        <v>1.1000000000000001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173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57" t="s">
        <v>305</v>
      </c>
      <c r="D124" s="251"/>
      <c r="E124" s="252">
        <v>8.1312000000000015</v>
      </c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173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7" t="s">
        <v>306</v>
      </c>
      <c r="D125" s="251"/>
      <c r="E125" s="252">
        <v>0.66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173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7" t="s">
        <v>307</v>
      </c>
      <c r="D126" s="251"/>
      <c r="E126" s="252">
        <v>0.8580000000000001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173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57" t="s">
        <v>308</v>
      </c>
      <c r="D127" s="251"/>
      <c r="E127" s="252">
        <v>85.235150000000004</v>
      </c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173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14"/>
      <c r="B128" s="215"/>
      <c r="C128" s="257" t="s">
        <v>309</v>
      </c>
      <c r="D128" s="251"/>
      <c r="E128" s="252">
        <v>6.4480000000000004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173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57" t="s">
        <v>310</v>
      </c>
      <c r="D129" s="251"/>
      <c r="E129" s="252">
        <v>8.6152000000000015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173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57" t="s">
        <v>212</v>
      </c>
      <c r="D130" s="251"/>
      <c r="E130" s="252">
        <v>1.9000000000000001</v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173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57" t="s">
        <v>311</v>
      </c>
      <c r="D131" s="251"/>
      <c r="E131" s="252">
        <v>0.95450000000000002</v>
      </c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173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57" t="s">
        <v>312</v>
      </c>
      <c r="D132" s="251"/>
      <c r="E132" s="252">
        <v>-50.9758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173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26">
        <v>31</v>
      </c>
      <c r="B133" s="227" t="s">
        <v>313</v>
      </c>
      <c r="C133" s="245" t="s">
        <v>314</v>
      </c>
      <c r="D133" s="228" t="s">
        <v>197</v>
      </c>
      <c r="E133" s="229">
        <v>58.491200000000006</v>
      </c>
      <c r="F133" s="230"/>
      <c r="G133" s="231">
        <f>ROUND(E133*F133,2)</f>
        <v>0</v>
      </c>
      <c r="H133" s="230"/>
      <c r="I133" s="231">
        <f>ROUND(E133*H133,2)</f>
        <v>0</v>
      </c>
      <c r="J133" s="230"/>
      <c r="K133" s="231">
        <f>ROUND(E133*J133,2)</f>
        <v>0</v>
      </c>
      <c r="L133" s="231">
        <v>21</v>
      </c>
      <c r="M133" s="231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1" t="s">
        <v>180</v>
      </c>
      <c r="S133" s="231" t="s">
        <v>135</v>
      </c>
      <c r="T133" s="232" t="s">
        <v>162</v>
      </c>
      <c r="U133" s="217">
        <v>1.2E-2</v>
      </c>
      <c r="V133" s="217">
        <f>ROUND(E133*U133,2)</f>
        <v>0.7</v>
      </c>
      <c r="W133" s="21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181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56" t="s">
        <v>301</v>
      </c>
      <c r="D134" s="253"/>
      <c r="E134" s="253"/>
      <c r="F134" s="253"/>
      <c r="G134" s="253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171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40" t="str">
        <f>C134</f>
        <v>po suchu, bez ohledu na druh dopravního prostředku, bez naložení výkopku, avšak se složením bez rozhrnutí,</v>
      </c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57" t="s">
        <v>315</v>
      </c>
      <c r="D135" s="251"/>
      <c r="E135" s="252">
        <v>50.975800000000007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173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7" t="s">
        <v>298</v>
      </c>
      <c r="D136" s="251"/>
      <c r="E136" s="252">
        <v>7.5154000000000005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173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ht="22.5" outlineLevel="1" x14ac:dyDescent="0.2">
      <c r="A137" s="226">
        <v>32</v>
      </c>
      <c r="B137" s="227" t="s">
        <v>316</v>
      </c>
      <c r="C137" s="245" t="s">
        <v>317</v>
      </c>
      <c r="D137" s="228" t="s">
        <v>197</v>
      </c>
      <c r="E137" s="229">
        <v>8</v>
      </c>
      <c r="F137" s="230"/>
      <c r="G137" s="231">
        <f>ROUND(E137*F137,2)</f>
        <v>0</v>
      </c>
      <c r="H137" s="230"/>
      <c r="I137" s="231">
        <f>ROUND(E137*H137,2)</f>
        <v>0</v>
      </c>
      <c r="J137" s="230"/>
      <c r="K137" s="231">
        <f>ROUND(E137*J137,2)</f>
        <v>0</v>
      </c>
      <c r="L137" s="231">
        <v>21</v>
      </c>
      <c r="M137" s="231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1" t="s">
        <v>180</v>
      </c>
      <c r="S137" s="231" t="s">
        <v>135</v>
      </c>
      <c r="T137" s="232" t="s">
        <v>162</v>
      </c>
      <c r="U137" s="217">
        <v>0.65200000000000002</v>
      </c>
      <c r="V137" s="217">
        <f>ROUND(E137*U137,2)</f>
        <v>5.22</v>
      </c>
      <c r="W137" s="21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163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7" t="s">
        <v>318</v>
      </c>
      <c r="D138" s="251"/>
      <c r="E138" s="252">
        <v>8</v>
      </c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173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ht="33.75" outlineLevel="1" x14ac:dyDescent="0.2">
      <c r="A139" s="226">
        <v>33</v>
      </c>
      <c r="B139" s="227" t="s">
        <v>319</v>
      </c>
      <c r="C139" s="245" t="s">
        <v>320</v>
      </c>
      <c r="D139" s="228" t="s">
        <v>197</v>
      </c>
      <c r="E139" s="229">
        <v>4</v>
      </c>
      <c r="F139" s="230"/>
      <c r="G139" s="231">
        <f>ROUND(E139*F139,2)</f>
        <v>0</v>
      </c>
      <c r="H139" s="230"/>
      <c r="I139" s="231">
        <f>ROUND(E139*H139,2)</f>
        <v>0</v>
      </c>
      <c r="J139" s="230"/>
      <c r="K139" s="231">
        <f>ROUND(E139*J139,2)</f>
        <v>0</v>
      </c>
      <c r="L139" s="231">
        <v>21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 t="s">
        <v>180</v>
      </c>
      <c r="S139" s="231" t="s">
        <v>135</v>
      </c>
      <c r="T139" s="232" t="s">
        <v>162</v>
      </c>
      <c r="U139" s="217">
        <v>7.5000000000000011E-2</v>
      </c>
      <c r="V139" s="217">
        <f>ROUND(E139*U139,2)</f>
        <v>0.3</v>
      </c>
      <c r="W139" s="21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163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6" t="s">
        <v>321</v>
      </c>
      <c r="D140" s="253"/>
      <c r="E140" s="253"/>
      <c r="F140" s="253"/>
      <c r="G140" s="253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171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7" t="s">
        <v>322</v>
      </c>
      <c r="D141" s="251"/>
      <c r="E141" s="252">
        <v>4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173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26">
        <v>34</v>
      </c>
      <c r="B142" s="227" t="s">
        <v>323</v>
      </c>
      <c r="C142" s="245" t="s">
        <v>324</v>
      </c>
      <c r="D142" s="228" t="s">
        <v>197</v>
      </c>
      <c r="E142" s="229">
        <v>121.41745</v>
      </c>
      <c r="F142" s="230"/>
      <c r="G142" s="231">
        <f>ROUND(E142*F142,2)</f>
        <v>0</v>
      </c>
      <c r="H142" s="230"/>
      <c r="I142" s="231">
        <f>ROUND(E142*H142,2)</f>
        <v>0</v>
      </c>
      <c r="J142" s="230"/>
      <c r="K142" s="231">
        <f>ROUND(E142*J142,2)</f>
        <v>0</v>
      </c>
      <c r="L142" s="231">
        <v>21</v>
      </c>
      <c r="M142" s="231">
        <f>G142*(1+L142/100)</f>
        <v>0</v>
      </c>
      <c r="N142" s="231">
        <v>0</v>
      </c>
      <c r="O142" s="231">
        <f>ROUND(E142*N142,2)</f>
        <v>0</v>
      </c>
      <c r="P142" s="231">
        <v>0</v>
      </c>
      <c r="Q142" s="231">
        <f>ROUND(E142*P142,2)</f>
        <v>0</v>
      </c>
      <c r="R142" s="231" t="s">
        <v>180</v>
      </c>
      <c r="S142" s="231" t="s">
        <v>135</v>
      </c>
      <c r="T142" s="232" t="s">
        <v>162</v>
      </c>
      <c r="U142" s="217">
        <v>3.1000000000000003E-2</v>
      </c>
      <c r="V142" s="217">
        <f>ROUND(E142*U142,2)</f>
        <v>3.76</v>
      </c>
      <c r="W142" s="21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181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6" t="s">
        <v>325</v>
      </c>
      <c r="D143" s="253"/>
      <c r="E143" s="253"/>
      <c r="F143" s="253"/>
      <c r="G143" s="253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171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7" t="s">
        <v>326</v>
      </c>
      <c r="D144" s="251"/>
      <c r="E144" s="252">
        <v>113.90205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173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7" t="s">
        <v>298</v>
      </c>
      <c r="D145" s="251"/>
      <c r="E145" s="252">
        <v>7.5154000000000005</v>
      </c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173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2.5" outlineLevel="1" x14ac:dyDescent="0.2">
      <c r="A146" s="226">
        <v>35</v>
      </c>
      <c r="B146" s="227" t="s">
        <v>327</v>
      </c>
      <c r="C146" s="245" t="s">
        <v>328</v>
      </c>
      <c r="D146" s="228" t="s">
        <v>197</v>
      </c>
      <c r="E146" s="229">
        <v>72.446970000000007</v>
      </c>
      <c r="F146" s="230"/>
      <c r="G146" s="231">
        <f>ROUND(E146*F146,2)</f>
        <v>0</v>
      </c>
      <c r="H146" s="230"/>
      <c r="I146" s="231">
        <f>ROUND(E146*H146,2)</f>
        <v>0</v>
      </c>
      <c r="J146" s="230"/>
      <c r="K146" s="231">
        <f>ROUND(E146*J146,2)</f>
        <v>0</v>
      </c>
      <c r="L146" s="231">
        <v>21</v>
      </c>
      <c r="M146" s="231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1" t="s">
        <v>180</v>
      </c>
      <c r="S146" s="231" t="s">
        <v>135</v>
      </c>
      <c r="T146" s="232" t="s">
        <v>162</v>
      </c>
      <c r="U146" s="217">
        <v>0.29900000000000004</v>
      </c>
      <c r="V146" s="217">
        <f>ROUND(E146*U146,2)</f>
        <v>21.66</v>
      </c>
      <c r="W146" s="21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181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56" t="s">
        <v>329</v>
      </c>
      <c r="D147" s="253"/>
      <c r="E147" s="253"/>
      <c r="F147" s="253"/>
      <c r="G147" s="253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171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7" t="s">
        <v>330</v>
      </c>
      <c r="D148" s="251"/>
      <c r="E148" s="252">
        <v>14.99187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173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7" t="s">
        <v>331</v>
      </c>
      <c r="D149" s="251"/>
      <c r="E149" s="252">
        <v>171.35715000000002</v>
      </c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173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7" t="s">
        <v>332</v>
      </c>
      <c r="D150" s="251"/>
      <c r="E150" s="252">
        <v>-113.90204999999999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173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26">
        <v>36</v>
      </c>
      <c r="B151" s="227" t="s">
        <v>333</v>
      </c>
      <c r="C151" s="245" t="s">
        <v>334</v>
      </c>
      <c r="D151" s="228" t="s">
        <v>197</v>
      </c>
      <c r="E151" s="229">
        <v>79.497140000000002</v>
      </c>
      <c r="F151" s="230"/>
      <c r="G151" s="231">
        <f>ROUND(E151*F151,2)</f>
        <v>0</v>
      </c>
      <c r="H151" s="230"/>
      <c r="I151" s="231">
        <f>ROUND(E151*H151,2)</f>
        <v>0</v>
      </c>
      <c r="J151" s="230"/>
      <c r="K151" s="231">
        <f>ROUND(E151*J151,2)</f>
        <v>0</v>
      </c>
      <c r="L151" s="231">
        <v>21</v>
      </c>
      <c r="M151" s="231">
        <f>G151*(1+L151/100)</f>
        <v>0</v>
      </c>
      <c r="N151" s="231">
        <v>0</v>
      </c>
      <c r="O151" s="231">
        <f>ROUND(E151*N151,2)</f>
        <v>0</v>
      </c>
      <c r="P151" s="231">
        <v>0</v>
      </c>
      <c r="Q151" s="231">
        <f>ROUND(E151*P151,2)</f>
        <v>0</v>
      </c>
      <c r="R151" s="231" t="s">
        <v>180</v>
      </c>
      <c r="S151" s="231" t="s">
        <v>135</v>
      </c>
      <c r="T151" s="232" t="s">
        <v>162</v>
      </c>
      <c r="U151" s="217">
        <v>1.5870000000000002</v>
      </c>
      <c r="V151" s="217">
        <f>ROUND(E151*U151,2)</f>
        <v>126.16</v>
      </c>
      <c r="W151" s="21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181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2.5" outlineLevel="1" x14ac:dyDescent="0.2">
      <c r="A152" s="214"/>
      <c r="B152" s="215"/>
      <c r="C152" s="256" t="s">
        <v>335</v>
      </c>
      <c r="D152" s="253"/>
      <c r="E152" s="253"/>
      <c r="F152" s="253"/>
      <c r="G152" s="253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171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40" t="str">
        <f>C152</f>
        <v>sypaninou z vhodných hornin tř. 1 - 4 nebo materiálem připraveným podél výkopu ve vzdálenosti do 3 m od jeho kraje, pro jakoukoliv hloubku výkopu a jakoukoliv míru zhutnění,</v>
      </c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7" t="s">
        <v>336</v>
      </c>
      <c r="D153" s="251"/>
      <c r="E153" s="252">
        <v>0.86420000000000008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173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7" t="s">
        <v>337</v>
      </c>
      <c r="D154" s="251"/>
      <c r="E154" s="252">
        <v>6.4138800000000007</v>
      </c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173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7" t="s">
        <v>338</v>
      </c>
      <c r="D155" s="251"/>
      <c r="E155" s="252">
        <v>0.51860000000000006</v>
      </c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173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57" t="s">
        <v>339</v>
      </c>
      <c r="D156" s="251"/>
      <c r="E156" s="252">
        <v>0.66708000000000001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173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7" t="s">
        <v>340</v>
      </c>
      <c r="D157" s="251"/>
      <c r="E157" s="252">
        <v>66.170720000000003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173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57" t="s">
        <v>341</v>
      </c>
      <c r="D158" s="251"/>
      <c r="E158" s="252">
        <v>4.8626600000000009</v>
      </c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173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26">
        <v>37</v>
      </c>
      <c r="B159" s="227" t="s">
        <v>342</v>
      </c>
      <c r="C159" s="245" t="s">
        <v>343</v>
      </c>
      <c r="D159" s="228" t="s">
        <v>160</v>
      </c>
      <c r="E159" s="229">
        <v>9.1000000000000014</v>
      </c>
      <c r="F159" s="230"/>
      <c r="G159" s="231">
        <f>ROUND(E159*F159,2)</f>
        <v>0</v>
      </c>
      <c r="H159" s="230"/>
      <c r="I159" s="231">
        <f>ROUND(E159*H159,2)</f>
        <v>0</v>
      </c>
      <c r="J159" s="230"/>
      <c r="K159" s="231">
        <f>ROUND(E159*J159,2)</f>
        <v>0</v>
      </c>
      <c r="L159" s="231">
        <v>21</v>
      </c>
      <c r="M159" s="231">
        <f>G159*(1+L159/100)</f>
        <v>0</v>
      </c>
      <c r="N159" s="231">
        <v>0</v>
      </c>
      <c r="O159" s="231">
        <f>ROUND(E159*N159,2)</f>
        <v>0</v>
      </c>
      <c r="P159" s="231">
        <v>0</v>
      </c>
      <c r="Q159" s="231">
        <f>ROUND(E159*P159,2)</f>
        <v>0</v>
      </c>
      <c r="R159" s="231"/>
      <c r="S159" s="231" t="s">
        <v>135</v>
      </c>
      <c r="T159" s="232" t="s">
        <v>162</v>
      </c>
      <c r="U159" s="217">
        <v>6.0000000000000005E-2</v>
      </c>
      <c r="V159" s="217">
        <f>ROUND(E159*U159,2)</f>
        <v>0.55000000000000004</v>
      </c>
      <c r="W159" s="21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181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7" t="s">
        <v>344</v>
      </c>
      <c r="D160" s="251"/>
      <c r="E160" s="252">
        <v>9.1000000000000014</v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173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26">
        <v>38</v>
      </c>
      <c r="B161" s="227" t="s">
        <v>345</v>
      </c>
      <c r="C161" s="245" t="s">
        <v>346</v>
      </c>
      <c r="D161" s="228" t="s">
        <v>160</v>
      </c>
      <c r="E161" s="229">
        <v>9.1000000000000014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21</v>
      </c>
      <c r="M161" s="231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1" t="s">
        <v>180</v>
      </c>
      <c r="S161" s="231" t="s">
        <v>135</v>
      </c>
      <c r="T161" s="232" t="s">
        <v>162</v>
      </c>
      <c r="U161" s="217">
        <v>1.3000000000000001E-2</v>
      </c>
      <c r="V161" s="217">
        <f>ROUND(E161*U161,2)</f>
        <v>0.12</v>
      </c>
      <c r="W161" s="21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181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6" t="s">
        <v>347</v>
      </c>
      <c r="D162" s="253"/>
      <c r="E162" s="253"/>
      <c r="F162" s="253"/>
      <c r="G162" s="253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171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ht="22.5" outlineLevel="1" x14ac:dyDescent="0.2">
      <c r="A163" s="226">
        <v>39</v>
      </c>
      <c r="B163" s="227" t="s">
        <v>348</v>
      </c>
      <c r="C163" s="245" t="s">
        <v>349</v>
      </c>
      <c r="D163" s="228" t="s">
        <v>160</v>
      </c>
      <c r="E163" s="229">
        <v>9.1000000000000014</v>
      </c>
      <c r="F163" s="230"/>
      <c r="G163" s="231">
        <f>ROUND(E163*F163,2)</f>
        <v>0</v>
      </c>
      <c r="H163" s="230"/>
      <c r="I163" s="231">
        <f>ROUND(E163*H163,2)</f>
        <v>0</v>
      </c>
      <c r="J163" s="230"/>
      <c r="K163" s="231">
        <f>ROUND(E163*J163,2)</f>
        <v>0</v>
      </c>
      <c r="L163" s="231">
        <v>21</v>
      </c>
      <c r="M163" s="231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1" t="s">
        <v>180</v>
      </c>
      <c r="S163" s="231" t="s">
        <v>135</v>
      </c>
      <c r="T163" s="232" t="s">
        <v>162</v>
      </c>
      <c r="U163" s="217">
        <v>0.13</v>
      </c>
      <c r="V163" s="217">
        <f>ROUND(E163*U163,2)</f>
        <v>1.18</v>
      </c>
      <c r="W163" s="21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181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ht="22.5" outlineLevel="1" x14ac:dyDescent="0.2">
      <c r="A164" s="214"/>
      <c r="B164" s="215"/>
      <c r="C164" s="256" t="s">
        <v>350</v>
      </c>
      <c r="D164" s="253"/>
      <c r="E164" s="253"/>
      <c r="F164" s="253"/>
      <c r="G164" s="253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171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40" t="str">
        <f>C164</f>
        <v>s případným nutným přemístěním hromad nebo dočasných skládek na místo potřeby ze vzdálenosti do 30 m, v rovině nebo ve svahu do 1 : 5,</v>
      </c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33">
        <v>40</v>
      </c>
      <c r="B165" s="234" t="s">
        <v>351</v>
      </c>
      <c r="C165" s="244" t="s">
        <v>352</v>
      </c>
      <c r="D165" s="235" t="s">
        <v>197</v>
      </c>
      <c r="E165" s="236">
        <v>62.926250000000003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38" t="s">
        <v>180</v>
      </c>
      <c r="S165" s="238" t="s">
        <v>135</v>
      </c>
      <c r="T165" s="239" t="s">
        <v>162</v>
      </c>
      <c r="U165" s="217">
        <v>0</v>
      </c>
      <c r="V165" s="217">
        <f>ROUND(E165*U165,2)</f>
        <v>0</v>
      </c>
      <c r="W165" s="21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163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33">
        <v>41</v>
      </c>
      <c r="B166" s="234" t="s">
        <v>353</v>
      </c>
      <c r="C166" s="244" t="s">
        <v>354</v>
      </c>
      <c r="D166" s="235" t="s">
        <v>197</v>
      </c>
      <c r="E166" s="236">
        <v>50.975800000000007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38" t="s">
        <v>180</v>
      </c>
      <c r="S166" s="238" t="s">
        <v>135</v>
      </c>
      <c r="T166" s="239" t="s">
        <v>162</v>
      </c>
      <c r="U166" s="217">
        <v>0</v>
      </c>
      <c r="V166" s="217">
        <f>ROUND(E166*U166,2)</f>
        <v>0</v>
      </c>
      <c r="W166" s="21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181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26">
        <v>42</v>
      </c>
      <c r="B167" s="227" t="s">
        <v>355</v>
      </c>
      <c r="C167" s="245" t="s">
        <v>356</v>
      </c>
      <c r="D167" s="228" t="s">
        <v>357</v>
      </c>
      <c r="E167" s="229">
        <v>0.23888000000000001</v>
      </c>
      <c r="F167" s="230"/>
      <c r="G167" s="231">
        <f>ROUND(E167*F167,2)</f>
        <v>0</v>
      </c>
      <c r="H167" s="230"/>
      <c r="I167" s="231">
        <f>ROUND(E167*H167,2)</f>
        <v>0</v>
      </c>
      <c r="J167" s="230"/>
      <c r="K167" s="231">
        <f>ROUND(E167*J167,2)</f>
        <v>0</v>
      </c>
      <c r="L167" s="231">
        <v>21</v>
      </c>
      <c r="M167" s="231">
        <f>G167*(1+L167/100)</f>
        <v>0</v>
      </c>
      <c r="N167" s="231">
        <v>1E-3</v>
      </c>
      <c r="O167" s="231">
        <f>ROUND(E167*N167,2)</f>
        <v>0</v>
      </c>
      <c r="P167" s="231">
        <v>0</v>
      </c>
      <c r="Q167" s="231">
        <f>ROUND(E167*P167,2)</f>
        <v>0</v>
      </c>
      <c r="R167" s="231" t="s">
        <v>358</v>
      </c>
      <c r="S167" s="231" t="s">
        <v>135</v>
      </c>
      <c r="T167" s="232" t="s">
        <v>162</v>
      </c>
      <c r="U167" s="217">
        <v>0</v>
      </c>
      <c r="V167" s="217">
        <f>ROUND(E167*U167,2)</f>
        <v>0</v>
      </c>
      <c r="W167" s="21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359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57" t="s">
        <v>360</v>
      </c>
      <c r="D168" s="251"/>
      <c r="E168" s="252">
        <v>0.23888000000000001</v>
      </c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173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26">
        <v>43</v>
      </c>
      <c r="B169" s="227" t="s">
        <v>361</v>
      </c>
      <c r="C169" s="245" t="s">
        <v>362</v>
      </c>
      <c r="D169" s="228" t="s">
        <v>363</v>
      </c>
      <c r="E169" s="229">
        <v>13.386900000000001</v>
      </c>
      <c r="F169" s="230"/>
      <c r="G169" s="231">
        <f>ROUND(E169*F169,2)</f>
        <v>0</v>
      </c>
      <c r="H169" s="230"/>
      <c r="I169" s="231">
        <f>ROUND(E169*H169,2)</f>
        <v>0</v>
      </c>
      <c r="J169" s="230"/>
      <c r="K169" s="231">
        <f>ROUND(E169*J169,2)</f>
        <v>0</v>
      </c>
      <c r="L169" s="231">
        <v>21</v>
      </c>
      <c r="M169" s="231">
        <f>G169*(1+L169/100)</f>
        <v>0</v>
      </c>
      <c r="N169" s="231">
        <v>1</v>
      </c>
      <c r="O169" s="231">
        <f>ROUND(E169*N169,2)</f>
        <v>13.39</v>
      </c>
      <c r="P169" s="231">
        <v>0</v>
      </c>
      <c r="Q169" s="231">
        <f>ROUND(E169*P169,2)</f>
        <v>0</v>
      </c>
      <c r="R169" s="231" t="s">
        <v>358</v>
      </c>
      <c r="S169" s="231" t="s">
        <v>135</v>
      </c>
      <c r="T169" s="232" t="s">
        <v>162</v>
      </c>
      <c r="U169" s="217">
        <v>0</v>
      </c>
      <c r="V169" s="217">
        <f>ROUND(E169*U169,2)</f>
        <v>0</v>
      </c>
      <c r="W169" s="21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359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57" t="s">
        <v>364</v>
      </c>
      <c r="D170" s="251"/>
      <c r="E170" s="252">
        <v>13.386900000000001</v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173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26">
        <v>44</v>
      </c>
      <c r="B171" s="227" t="s">
        <v>365</v>
      </c>
      <c r="C171" s="245" t="s">
        <v>366</v>
      </c>
      <c r="D171" s="228" t="s">
        <v>363</v>
      </c>
      <c r="E171" s="229">
        <v>123.10969</v>
      </c>
      <c r="F171" s="230"/>
      <c r="G171" s="231">
        <f>ROUND(E171*F171,2)</f>
        <v>0</v>
      </c>
      <c r="H171" s="230"/>
      <c r="I171" s="231">
        <f>ROUND(E171*H171,2)</f>
        <v>0</v>
      </c>
      <c r="J171" s="230"/>
      <c r="K171" s="231">
        <f>ROUND(E171*J171,2)</f>
        <v>0</v>
      </c>
      <c r="L171" s="231">
        <v>21</v>
      </c>
      <c r="M171" s="231">
        <f>G171*(1+L171/100)</f>
        <v>0</v>
      </c>
      <c r="N171" s="231">
        <v>1</v>
      </c>
      <c r="O171" s="231">
        <f>ROUND(E171*N171,2)</f>
        <v>123.11</v>
      </c>
      <c r="P171" s="231">
        <v>0</v>
      </c>
      <c r="Q171" s="231">
        <f>ROUND(E171*P171,2)</f>
        <v>0</v>
      </c>
      <c r="R171" s="231" t="s">
        <v>358</v>
      </c>
      <c r="S171" s="231" t="s">
        <v>135</v>
      </c>
      <c r="T171" s="232" t="s">
        <v>162</v>
      </c>
      <c r="U171" s="217">
        <v>0</v>
      </c>
      <c r="V171" s="217">
        <f>ROUND(E171*U171,2)</f>
        <v>0</v>
      </c>
      <c r="W171" s="21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367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57" t="s">
        <v>368</v>
      </c>
      <c r="D172" s="251"/>
      <c r="E172" s="252">
        <v>123.10969</v>
      </c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173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x14ac:dyDescent="0.2">
      <c r="A173" s="220" t="s">
        <v>123</v>
      </c>
      <c r="B173" s="221" t="s">
        <v>70</v>
      </c>
      <c r="C173" s="243" t="s">
        <v>71</v>
      </c>
      <c r="D173" s="222"/>
      <c r="E173" s="223"/>
      <c r="F173" s="224"/>
      <c r="G173" s="224">
        <f>SUMIF(AG174:AG177,"&lt;&gt;NOR",G174:G177)</f>
        <v>0</v>
      </c>
      <c r="H173" s="224"/>
      <c r="I173" s="224">
        <f>SUM(I174:I177)</f>
        <v>0</v>
      </c>
      <c r="J173" s="224"/>
      <c r="K173" s="224">
        <f>SUM(K174:K177)</f>
        <v>0</v>
      </c>
      <c r="L173" s="224"/>
      <c r="M173" s="224">
        <f>SUM(M174:M177)</f>
        <v>0</v>
      </c>
      <c r="N173" s="224"/>
      <c r="O173" s="224">
        <f>SUM(O174:O177)</f>
        <v>4.43</v>
      </c>
      <c r="P173" s="224"/>
      <c r="Q173" s="224">
        <f>SUM(Q174:Q177)</f>
        <v>0</v>
      </c>
      <c r="R173" s="224"/>
      <c r="S173" s="224"/>
      <c r="T173" s="225"/>
      <c r="U173" s="219"/>
      <c r="V173" s="219">
        <f>SUM(V174:V177)</f>
        <v>8.73</v>
      </c>
      <c r="W173" s="219"/>
      <c r="AG173" t="s">
        <v>124</v>
      </c>
    </row>
    <row r="174" spans="1:60" outlineLevel="1" x14ac:dyDescent="0.2">
      <c r="A174" s="226">
        <v>45</v>
      </c>
      <c r="B174" s="227" t="s">
        <v>369</v>
      </c>
      <c r="C174" s="245" t="s">
        <v>370</v>
      </c>
      <c r="D174" s="228" t="s">
        <v>197</v>
      </c>
      <c r="E174" s="229">
        <v>1.633</v>
      </c>
      <c r="F174" s="230"/>
      <c r="G174" s="231">
        <f>ROUND(E174*F174,2)</f>
        <v>0</v>
      </c>
      <c r="H174" s="230"/>
      <c r="I174" s="231">
        <f>ROUND(E174*H174,2)</f>
        <v>0</v>
      </c>
      <c r="J174" s="230"/>
      <c r="K174" s="231">
        <f>ROUND(E174*J174,2)</f>
        <v>0</v>
      </c>
      <c r="L174" s="231">
        <v>21</v>
      </c>
      <c r="M174" s="231">
        <f>G174*(1+L174/100)</f>
        <v>0</v>
      </c>
      <c r="N174" s="231">
        <v>2.7040800000000003</v>
      </c>
      <c r="O174" s="231">
        <f>ROUND(E174*N174,2)</f>
        <v>4.42</v>
      </c>
      <c r="P174" s="231">
        <v>0</v>
      </c>
      <c r="Q174" s="231">
        <f>ROUND(E174*P174,2)</f>
        <v>0</v>
      </c>
      <c r="R174" s="231"/>
      <c r="S174" s="231" t="s">
        <v>135</v>
      </c>
      <c r="T174" s="232" t="s">
        <v>162</v>
      </c>
      <c r="U174" s="217">
        <v>5.298</v>
      </c>
      <c r="V174" s="217">
        <f>ROUND(E174*U174,2)</f>
        <v>8.65</v>
      </c>
      <c r="W174" s="21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163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7" t="s">
        <v>371</v>
      </c>
      <c r="D175" s="251"/>
      <c r="E175" s="252">
        <v>1.633</v>
      </c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173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26">
        <v>46</v>
      </c>
      <c r="B176" s="227" t="s">
        <v>372</v>
      </c>
      <c r="C176" s="245" t="s">
        <v>373</v>
      </c>
      <c r="D176" s="228" t="s">
        <v>363</v>
      </c>
      <c r="E176" s="229">
        <v>5.0000000000000001E-3</v>
      </c>
      <c r="F176" s="230"/>
      <c r="G176" s="231">
        <f>ROUND(E176*F176,2)</f>
        <v>0</v>
      </c>
      <c r="H176" s="230"/>
      <c r="I176" s="231">
        <f>ROUND(E176*H176,2)</f>
        <v>0</v>
      </c>
      <c r="J176" s="230"/>
      <c r="K176" s="231">
        <f>ROUND(E176*J176,2)</f>
        <v>0</v>
      </c>
      <c r="L176" s="231">
        <v>21</v>
      </c>
      <c r="M176" s="231">
        <f>G176*(1+L176/100)</f>
        <v>0</v>
      </c>
      <c r="N176" s="231">
        <v>1.0232600000000001</v>
      </c>
      <c r="O176" s="231">
        <f>ROUND(E176*N176,2)</f>
        <v>0.01</v>
      </c>
      <c r="P176" s="231">
        <v>0</v>
      </c>
      <c r="Q176" s="231">
        <f>ROUND(E176*P176,2)</f>
        <v>0</v>
      </c>
      <c r="R176" s="231"/>
      <c r="S176" s="231" t="s">
        <v>135</v>
      </c>
      <c r="T176" s="232" t="s">
        <v>162</v>
      </c>
      <c r="U176" s="217">
        <v>15.968000000000002</v>
      </c>
      <c r="V176" s="217">
        <f>ROUND(E176*U176,2)</f>
        <v>0.08</v>
      </c>
      <c r="W176" s="21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163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57" t="s">
        <v>374</v>
      </c>
      <c r="D177" s="251"/>
      <c r="E177" s="252">
        <v>5.0000000000000001E-3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173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x14ac:dyDescent="0.2">
      <c r="A178" s="220" t="s">
        <v>123</v>
      </c>
      <c r="B178" s="221" t="s">
        <v>72</v>
      </c>
      <c r="C178" s="243" t="s">
        <v>73</v>
      </c>
      <c r="D178" s="222"/>
      <c r="E178" s="223"/>
      <c r="F178" s="224"/>
      <c r="G178" s="224">
        <f>SUMIF(AG179:AG204,"&lt;&gt;NOR",G179:G204)</f>
        <v>0</v>
      </c>
      <c r="H178" s="224"/>
      <c r="I178" s="224">
        <f>SUM(I179:I204)</f>
        <v>0</v>
      </c>
      <c r="J178" s="224"/>
      <c r="K178" s="224">
        <f>SUM(K179:K204)</f>
        <v>0</v>
      </c>
      <c r="L178" s="224"/>
      <c r="M178" s="224">
        <f>SUM(M179:M204)</f>
        <v>0</v>
      </c>
      <c r="N178" s="224"/>
      <c r="O178" s="224">
        <f>SUM(O179:O204)</f>
        <v>43.36</v>
      </c>
      <c r="P178" s="224"/>
      <c r="Q178" s="224">
        <f>SUM(Q179:Q204)</f>
        <v>0</v>
      </c>
      <c r="R178" s="224"/>
      <c r="S178" s="224"/>
      <c r="T178" s="225"/>
      <c r="U178" s="219"/>
      <c r="V178" s="219">
        <f>SUM(V179:V204)</f>
        <v>35.510000000000005</v>
      </c>
      <c r="W178" s="219"/>
      <c r="AG178" t="s">
        <v>124</v>
      </c>
    </row>
    <row r="179" spans="1:60" outlineLevel="1" x14ac:dyDescent="0.2">
      <c r="A179" s="226">
        <v>47</v>
      </c>
      <c r="B179" s="227" t="s">
        <v>375</v>
      </c>
      <c r="C179" s="245" t="s">
        <v>376</v>
      </c>
      <c r="D179" s="228" t="s">
        <v>197</v>
      </c>
      <c r="E179" s="229">
        <v>14.941000000000001</v>
      </c>
      <c r="F179" s="230"/>
      <c r="G179" s="231">
        <f>ROUND(E179*F179,2)</f>
        <v>0</v>
      </c>
      <c r="H179" s="230"/>
      <c r="I179" s="231">
        <f>ROUND(E179*H179,2)</f>
        <v>0</v>
      </c>
      <c r="J179" s="230"/>
      <c r="K179" s="231">
        <f>ROUND(E179*J179,2)</f>
        <v>0</v>
      </c>
      <c r="L179" s="231">
        <v>21</v>
      </c>
      <c r="M179" s="231">
        <f>G179*(1+L179/100)</f>
        <v>0</v>
      </c>
      <c r="N179" s="231">
        <v>1.8907700000000001</v>
      </c>
      <c r="O179" s="231">
        <f>ROUND(E179*N179,2)</f>
        <v>28.25</v>
      </c>
      <c r="P179" s="231">
        <v>0</v>
      </c>
      <c r="Q179" s="231">
        <f>ROUND(E179*P179,2)</f>
        <v>0</v>
      </c>
      <c r="R179" s="231" t="s">
        <v>377</v>
      </c>
      <c r="S179" s="231" t="s">
        <v>135</v>
      </c>
      <c r="T179" s="232" t="s">
        <v>162</v>
      </c>
      <c r="U179" s="217">
        <v>1.3170000000000002</v>
      </c>
      <c r="V179" s="217">
        <f>ROUND(E179*U179,2)</f>
        <v>19.68</v>
      </c>
      <c r="W179" s="21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163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56" t="s">
        <v>378</v>
      </c>
      <c r="D180" s="253"/>
      <c r="E180" s="253"/>
      <c r="F180" s="253"/>
      <c r="G180" s="253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171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7" t="s">
        <v>379</v>
      </c>
      <c r="D181" s="251"/>
      <c r="E181" s="252">
        <v>0.22</v>
      </c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173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7" t="s">
        <v>380</v>
      </c>
      <c r="D182" s="251"/>
      <c r="E182" s="252">
        <v>1.4520000000000002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173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57" t="s">
        <v>381</v>
      </c>
      <c r="D183" s="251"/>
      <c r="E183" s="252">
        <v>0.11</v>
      </c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173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7" t="s">
        <v>382</v>
      </c>
      <c r="D184" s="251"/>
      <c r="E184" s="252">
        <v>0.13200000000000001</v>
      </c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173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57" t="s">
        <v>383</v>
      </c>
      <c r="D185" s="251"/>
      <c r="E185" s="252">
        <v>11.921000000000001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173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7" t="s">
        <v>384</v>
      </c>
      <c r="D186" s="251"/>
      <c r="E186" s="252">
        <v>0.80600000000000005</v>
      </c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173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57" t="s">
        <v>385</v>
      </c>
      <c r="D187" s="251"/>
      <c r="E187" s="252">
        <v>0.30000000000000004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173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ht="22.5" outlineLevel="1" x14ac:dyDescent="0.2">
      <c r="A188" s="233">
        <v>48</v>
      </c>
      <c r="B188" s="234" t="s">
        <v>386</v>
      </c>
      <c r="C188" s="244" t="s">
        <v>387</v>
      </c>
      <c r="D188" s="235" t="s">
        <v>388</v>
      </c>
      <c r="E188" s="236">
        <v>1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8">
        <v>6.6000000000000008E-3</v>
      </c>
      <c r="O188" s="238">
        <f>ROUND(E188*N188,2)</f>
        <v>0.01</v>
      </c>
      <c r="P188" s="238">
        <v>0</v>
      </c>
      <c r="Q188" s="238">
        <f>ROUND(E188*P188,2)</f>
        <v>0</v>
      </c>
      <c r="R188" s="238" t="s">
        <v>377</v>
      </c>
      <c r="S188" s="238" t="s">
        <v>135</v>
      </c>
      <c r="T188" s="239" t="s">
        <v>162</v>
      </c>
      <c r="U188" s="217">
        <v>0.28000000000000003</v>
      </c>
      <c r="V188" s="217">
        <f>ROUND(E188*U188,2)</f>
        <v>0.28000000000000003</v>
      </c>
      <c r="W188" s="21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181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ht="22.5" outlineLevel="1" x14ac:dyDescent="0.2">
      <c r="A189" s="226">
        <v>49</v>
      </c>
      <c r="B189" s="227" t="s">
        <v>389</v>
      </c>
      <c r="C189" s="245" t="s">
        <v>390</v>
      </c>
      <c r="D189" s="228" t="s">
        <v>197</v>
      </c>
      <c r="E189" s="229">
        <v>1.5760000000000001</v>
      </c>
      <c r="F189" s="230"/>
      <c r="G189" s="231">
        <f>ROUND(E189*F189,2)</f>
        <v>0</v>
      </c>
      <c r="H189" s="230"/>
      <c r="I189" s="231">
        <f>ROUND(E189*H189,2)</f>
        <v>0</v>
      </c>
      <c r="J189" s="230"/>
      <c r="K189" s="231">
        <f>ROUND(E189*J189,2)</f>
        <v>0</v>
      </c>
      <c r="L189" s="231">
        <v>21</v>
      </c>
      <c r="M189" s="231">
        <f>G189*(1+L189/100)</f>
        <v>0</v>
      </c>
      <c r="N189" s="231">
        <v>2.5</v>
      </c>
      <c r="O189" s="231">
        <f>ROUND(E189*N189,2)</f>
        <v>3.94</v>
      </c>
      <c r="P189" s="231">
        <v>0</v>
      </c>
      <c r="Q189" s="231">
        <f>ROUND(E189*P189,2)</f>
        <v>0</v>
      </c>
      <c r="R189" s="231" t="s">
        <v>377</v>
      </c>
      <c r="S189" s="231" t="s">
        <v>135</v>
      </c>
      <c r="T189" s="232" t="s">
        <v>162</v>
      </c>
      <c r="U189" s="217">
        <v>1.4490000000000001</v>
      </c>
      <c r="V189" s="217">
        <f>ROUND(E189*U189,2)</f>
        <v>2.2799999999999998</v>
      </c>
      <c r="W189" s="21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181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6" t="s">
        <v>391</v>
      </c>
      <c r="D190" s="253"/>
      <c r="E190" s="253"/>
      <c r="F190" s="253"/>
      <c r="G190" s="253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171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7" t="s">
        <v>392</v>
      </c>
      <c r="D191" s="251"/>
      <c r="E191" s="252">
        <v>1.5760000000000001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173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26">
        <v>50</v>
      </c>
      <c r="B192" s="227" t="s">
        <v>393</v>
      </c>
      <c r="C192" s="245" t="s">
        <v>394</v>
      </c>
      <c r="D192" s="228" t="s">
        <v>197</v>
      </c>
      <c r="E192" s="229">
        <v>0.95450000000000002</v>
      </c>
      <c r="F192" s="230"/>
      <c r="G192" s="231">
        <f>ROUND(E192*F192,2)</f>
        <v>0</v>
      </c>
      <c r="H192" s="230"/>
      <c r="I192" s="231">
        <f>ROUND(E192*H192,2)</f>
        <v>0</v>
      </c>
      <c r="J192" s="230"/>
      <c r="K192" s="231">
        <f>ROUND(E192*J192,2)</f>
        <v>0</v>
      </c>
      <c r="L192" s="231">
        <v>21</v>
      </c>
      <c r="M192" s="231">
        <f>G192*(1+L192/100)</f>
        <v>0</v>
      </c>
      <c r="N192" s="231">
        <v>2.25</v>
      </c>
      <c r="O192" s="231">
        <f>ROUND(E192*N192,2)</f>
        <v>2.15</v>
      </c>
      <c r="P192" s="231">
        <v>0</v>
      </c>
      <c r="Q192" s="231">
        <f>ROUND(E192*P192,2)</f>
        <v>0</v>
      </c>
      <c r="R192" s="231"/>
      <c r="S192" s="231" t="s">
        <v>135</v>
      </c>
      <c r="T192" s="232" t="s">
        <v>162</v>
      </c>
      <c r="U192" s="217">
        <v>0.14700000000000002</v>
      </c>
      <c r="V192" s="217">
        <f>ROUND(E192*U192,2)</f>
        <v>0.14000000000000001</v>
      </c>
      <c r="W192" s="21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163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7" t="s">
        <v>395</v>
      </c>
      <c r="D193" s="251"/>
      <c r="E193" s="252">
        <v>0.95450000000000002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173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26">
        <v>51</v>
      </c>
      <c r="B194" s="227" t="s">
        <v>396</v>
      </c>
      <c r="C194" s="245" t="s">
        <v>397</v>
      </c>
      <c r="D194" s="228" t="s">
        <v>197</v>
      </c>
      <c r="E194" s="229">
        <v>1.6</v>
      </c>
      <c r="F194" s="230"/>
      <c r="G194" s="231">
        <f>ROUND(E194*F194,2)</f>
        <v>0</v>
      </c>
      <c r="H194" s="230"/>
      <c r="I194" s="231">
        <f>ROUND(E194*H194,2)</f>
        <v>0</v>
      </c>
      <c r="J194" s="230"/>
      <c r="K194" s="231">
        <f>ROUND(E194*J194,2)</f>
        <v>0</v>
      </c>
      <c r="L194" s="231">
        <v>21</v>
      </c>
      <c r="M194" s="231">
        <f>G194*(1+L194/100)</f>
        <v>0</v>
      </c>
      <c r="N194" s="231">
        <v>2.5799500000000002</v>
      </c>
      <c r="O194" s="231">
        <f>ROUND(E194*N194,2)</f>
        <v>4.13</v>
      </c>
      <c r="P194" s="231">
        <v>0</v>
      </c>
      <c r="Q194" s="231">
        <f>ROUND(E194*P194,2)</f>
        <v>0</v>
      </c>
      <c r="R194" s="231" t="s">
        <v>398</v>
      </c>
      <c r="S194" s="231" t="s">
        <v>135</v>
      </c>
      <c r="T194" s="232" t="s">
        <v>162</v>
      </c>
      <c r="U194" s="217">
        <v>2.6500000000000004</v>
      </c>
      <c r="V194" s="217">
        <f>ROUND(E194*U194,2)</f>
        <v>4.24</v>
      </c>
      <c r="W194" s="21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163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56" t="s">
        <v>399</v>
      </c>
      <c r="D195" s="253"/>
      <c r="E195" s="253"/>
      <c r="F195" s="253"/>
      <c r="G195" s="253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171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40" t="str">
        <f>C195</f>
        <v>s provedením dilatačních spár v osové vzdálenosti 2 m a jejich zalitím živičnou zálivkou, do rýhy nebo do bednění,</v>
      </c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7" t="s">
        <v>400</v>
      </c>
      <c r="D196" s="251"/>
      <c r="E196" s="252">
        <v>1.6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173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26">
        <v>52</v>
      </c>
      <c r="B197" s="227" t="s">
        <v>401</v>
      </c>
      <c r="C197" s="245" t="s">
        <v>402</v>
      </c>
      <c r="D197" s="228" t="s">
        <v>197</v>
      </c>
      <c r="E197" s="229">
        <v>2.1300000000000003</v>
      </c>
      <c r="F197" s="230"/>
      <c r="G197" s="231">
        <f>ROUND(E197*F197,2)</f>
        <v>0</v>
      </c>
      <c r="H197" s="230"/>
      <c r="I197" s="231">
        <f>ROUND(E197*H197,2)</f>
        <v>0</v>
      </c>
      <c r="J197" s="230"/>
      <c r="K197" s="231">
        <f>ROUND(E197*J197,2)</f>
        <v>0</v>
      </c>
      <c r="L197" s="231">
        <v>21</v>
      </c>
      <c r="M197" s="231">
        <f>G197*(1+L197/100)</f>
        <v>0</v>
      </c>
      <c r="N197" s="231">
        <v>1.9973700000000001</v>
      </c>
      <c r="O197" s="231">
        <f>ROUND(E197*N197,2)</f>
        <v>4.25</v>
      </c>
      <c r="P197" s="231">
        <v>0</v>
      </c>
      <c r="Q197" s="231">
        <f>ROUND(E197*P197,2)</f>
        <v>0</v>
      </c>
      <c r="R197" s="231"/>
      <c r="S197" s="231" t="s">
        <v>135</v>
      </c>
      <c r="T197" s="232" t="s">
        <v>162</v>
      </c>
      <c r="U197" s="217">
        <v>2.4710000000000001</v>
      </c>
      <c r="V197" s="217">
        <f>ROUND(E197*U197,2)</f>
        <v>5.26</v>
      </c>
      <c r="W197" s="21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163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57" t="s">
        <v>403</v>
      </c>
      <c r="D198" s="251"/>
      <c r="E198" s="252">
        <v>2.1300000000000003</v>
      </c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173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26">
        <v>53</v>
      </c>
      <c r="B199" s="227" t="s">
        <v>404</v>
      </c>
      <c r="C199" s="245" t="s">
        <v>405</v>
      </c>
      <c r="D199" s="228" t="s">
        <v>160</v>
      </c>
      <c r="E199" s="229">
        <v>4.2600000000000007</v>
      </c>
      <c r="F199" s="230"/>
      <c r="G199" s="231">
        <f>ROUND(E199*F199,2)</f>
        <v>0</v>
      </c>
      <c r="H199" s="230"/>
      <c r="I199" s="231">
        <f>ROUND(E199*H199,2)</f>
        <v>0</v>
      </c>
      <c r="J199" s="230"/>
      <c r="K199" s="231">
        <f>ROUND(E199*J199,2)</f>
        <v>0</v>
      </c>
      <c r="L199" s="231">
        <v>21</v>
      </c>
      <c r="M199" s="231">
        <f>G199*(1+L199/100)</f>
        <v>0</v>
      </c>
      <c r="N199" s="231">
        <v>0</v>
      </c>
      <c r="O199" s="231">
        <f>ROUND(E199*N199,2)</f>
        <v>0</v>
      </c>
      <c r="P199" s="231">
        <v>0</v>
      </c>
      <c r="Q199" s="231">
        <f>ROUND(E199*P199,2)</f>
        <v>0</v>
      </c>
      <c r="R199" s="231"/>
      <c r="S199" s="231" t="s">
        <v>135</v>
      </c>
      <c r="T199" s="232" t="s">
        <v>162</v>
      </c>
      <c r="U199" s="217">
        <v>0.46</v>
      </c>
      <c r="V199" s="217">
        <f>ROUND(E199*U199,2)</f>
        <v>1.96</v>
      </c>
      <c r="W199" s="21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163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7" t="s">
        <v>406</v>
      </c>
      <c r="D200" s="251"/>
      <c r="E200" s="252">
        <v>4.2600000000000007</v>
      </c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173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26">
        <v>54</v>
      </c>
      <c r="B201" s="227" t="s">
        <v>407</v>
      </c>
      <c r="C201" s="245" t="s">
        <v>408</v>
      </c>
      <c r="D201" s="228" t="s">
        <v>160</v>
      </c>
      <c r="E201" s="229">
        <v>0.70000000000000007</v>
      </c>
      <c r="F201" s="230"/>
      <c r="G201" s="231">
        <f>ROUND(E201*F201,2)</f>
        <v>0</v>
      </c>
      <c r="H201" s="230"/>
      <c r="I201" s="231">
        <f>ROUND(E201*H201,2)</f>
        <v>0</v>
      </c>
      <c r="J201" s="230"/>
      <c r="K201" s="231">
        <f>ROUND(E201*J201,2)</f>
        <v>0</v>
      </c>
      <c r="L201" s="231">
        <v>21</v>
      </c>
      <c r="M201" s="231">
        <f>G201*(1+L201/100)</f>
        <v>0</v>
      </c>
      <c r="N201" s="231">
        <v>0.78837000000000002</v>
      </c>
      <c r="O201" s="231">
        <f>ROUND(E201*N201,2)</f>
        <v>0.55000000000000004</v>
      </c>
      <c r="P201" s="231">
        <v>0</v>
      </c>
      <c r="Q201" s="231">
        <f>ROUND(E201*P201,2)</f>
        <v>0</v>
      </c>
      <c r="R201" s="231"/>
      <c r="S201" s="231" t="s">
        <v>135</v>
      </c>
      <c r="T201" s="232" t="s">
        <v>162</v>
      </c>
      <c r="U201" s="217">
        <v>2.39</v>
      </c>
      <c r="V201" s="217">
        <f>ROUND(E201*U201,2)</f>
        <v>1.67</v>
      </c>
      <c r="W201" s="21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163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57" t="s">
        <v>409</v>
      </c>
      <c r="D202" s="251"/>
      <c r="E202" s="252">
        <v>0.70000000000000007</v>
      </c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173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ht="22.5" outlineLevel="1" x14ac:dyDescent="0.2">
      <c r="A203" s="226">
        <v>55</v>
      </c>
      <c r="B203" s="227" t="s">
        <v>410</v>
      </c>
      <c r="C203" s="245" t="s">
        <v>411</v>
      </c>
      <c r="D203" s="228" t="s">
        <v>388</v>
      </c>
      <c r="E203" s="229">
        <v>3.0300000000000002</v>
      </c>
      <c r="F203" s="230"/>
      <c r="G203" s="231">
        <f>ROUND(E203*F203,2)</f>
        <v>0</v>
      </c>
      <c r="H203" s="230"/>
      <c r="I203" s="231">
        <f>ROUND(E203*H203,2)</f>
        <v>0</v>
      </c>
      <c r="J203" s="230"/>
      <c r="K203" s="231">
        <f>ROUND(E203*J203,2)</f>
        <v>0</v>
      </c>
      <c r="L203" s="231">
        <v>21</v>
      </c>
      <c r="M203" s="231">
        <f>G203*(1+L203/100)</f>
        <v>0</v>
      </c>
      <c r="N203" s="231">
        <v>2.75E-2</v>
      </c>
      <c r="O203" s="231">
        <f>ROUND(E203*N203,2)</f>
        <v>0.08</v>
      </c>
      <c r="P203" s="231">
        <v>0</v>
      </c>
      <c r="Q203" s="231">
        <f>ROUND(E203*P203,2)</f>
        <v>0</v>
      </c>
      <c r="R203" s="231"/>
      <c r="S203" s="231" t="s">
        <v>128</v>
      </c>
      <c r="T203" s="232" t="s">
        <v>412</v>
      </c>
      <c r="U203" s="217">
        <v>0</v>
      </c>
      <c r="V203" s="217">
        <f>ROUND(E203*U203,2)</f>
        <v>0</v>
      </c>
      <c r="W203" s="21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367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7" t="s">
        <v>413</v>
      </c>
      <c r="D204" s="251"/>
      <c r="E204" s="252">
        <v>3.0300000000000002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173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x14ac:dyDescent="0.2">
      <c r="A205" s="220" t="s">
        <v>123</v>
      </c>
      <c r="B205" s="221" t="s">
        <v>74</v>
      </c>
      <c r="C205" s="243" t="s">
        <v>75</v>
      </c>
      <c r="D205" s="222"/>
      <c r="E205" s="223"/>
      <c r="F205" s="224"/>
      <c r="G205" s="224">
        <f>SUMIF(AG206:AG218,"&lt;&gt;NOR",G206:G218)</f>
        <v>0</v>
      </c>
      <c r="H205" s="224"/>
      <c r="I205" s="224">
        <f>SUM(I206:I218)</f>
        <v>0</v>
      </c>
      <c r="J205" s="224"/>
      <c r="K205" s="224">
        <f>SUM(K206:K218)</f>
        <v>0</v>
      </c>
      <c r="L205" s="224"/>
      <c r="M205" s="224">
        <f>SUM(M206:M218)</f>
        <v>0</v>
      </c>
      <c r="N205" s="224"/>
      <c r="O205" s="224">
        <f>SUM(O206:O218)</f>
        <v>143.47</v>
      </c>
      <c r="P205" s="224"/>
      <c r="Q205" s="224">
        <f>SUM(Q206:Q218)</f>
        <v>0</v>
      </c>
      <c r="R205" s="224"/>
      <c r="S205" s="224"/>
      <c r="T205" s="225"/>
      <c r="U205" s="219"/>
      <c r="V205" s="219">
        <f>SUM(V206:V218)</f>
        <v>59.39</v>
      </c>
      <c r="W205" s="219"/>
      <c r="AG205" t="s">
        <v>124</v>
      </c>
    </row>
    <row r="206" spans="1:60" outlineLevel="1" x14ac:dyDescent="0.2">
      <c r="A206" s="226">
        <v>56</v>
      </c>
      <c r="B206" s="227" t="s">
        <v>414</v>
      </c>
      <c r="C206" s="245" t="s">
        <v>415</v>
      </c>
      <c r="D206" s="228" t="s">
        <v>197</v>
      </c>
      <c r="E206" s="229">
        <v>20.700000000000003</v>
      </c>
      <c r="F206" s="230"/>
      <c r="G206" s="231">
        <f>ROUND(E206*F206,2)</f>
        <v>0</v>
      </c>
      <c r="H206" s="230"/>
      <c r="I206" s="231">
        <f>ROUND(E206*H206,2)</f>
        <v>0</v>
      </c>
      <c r="J206" s="230"/>
      <c r="K206" s="231">
        <f>ROUND(E206*J206,2)</f>
        <v>0</v>
      </c>
      <c r="L206" s="231">
        <v>21</v>
      </c>
      <c r="M206" s="231">
        <f>G206*(1+L206/100)</f>
        <v>0</v>
      </c>
      <c r="N206" s="231">
        <v>1.6867000000000001</v>
      </c>
      <c r="O206" s="231">
        <f>ROUND(E206*N206,2)</f>
        <v>34.909999999999997</v>
      </c>
      <c r="P206" s="231">
        <v>0</v>
      </c>
      <c r="Q206" s="231">
        <f>ROUND(E206*P206,2)</f>
        <v>0</v>
      </c>
      <c r="R206" s="231" t="s">
        <v>161</v>
      </c>
      <c r="S206" s="231" t="s">
        <v>135</v>
      </c>
      <c r="T206" s="232" t="s">
        <v>162</v>
      </c>
      <c r="U206" s="217">
        <v>0.16200000000000001</v>
      </c>
      <c r="V206" s="217">
        <f>ROUND(E206*U206,2)</f>
        <v>3.35</v>
      </c>
      <c r="W206" s="21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181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6" t="s">
        <v>416</v>
      </c>
      <c r="D207" s="253"/>
      <c r="E207" s="253"/>
      <c r="F207" s="253"/>
      <c r="G207" s="253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171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57" t="s">
        <v>417</v>
      </c>
      <c r="D208" s="251"/>
      <c r="E208" s="252">
        <v>20.700000000000003</v>
      </c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173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26">
        <v>57</v>
      </c>
      <c r="B209" s="227" t="s">
        <v>418</v>
      </c>
      <c r="C209" s="245" t="s">
        <v>419</v>
      </c>
      <c r="D209" s="228" t="s">
        <v>363</v>
      </c>
      <c r="E209" s="229">
        <v>46.92</v>
      </c>
      <c r="F209" s="230"/>
      <c r="G209" s="231">
        <f>ROUND(E209*F209,2)</f>
        <v>0</v>
      </c>
      <c r="H209" s="230"/>
      <c r="I209" s="231">
        <f>ROUND(E209*H209,2)</f>
        <v>0</v>
      </c>
      <c r="J209" s="230"/>
      <c r="K209" s="231">
        <f>ROUND(E209*J209,2)</f>
        <v>0</v>
      </c>
      <c r="L209" s="231">
        <v>21</v>
      </c>
      <c r="M209" s="231">
        <f>G209*(1+L209/100)</f>
        <v>0</v>
      </c>
      <c r="N209" s="231">
        <v>1.1000000000000001</v>
      </c>
      <c r="O209" s="231">
        <f>ROUND(E209*N209,2)</f>
        <v>51.61</v>
      </c>
      <c r="P209" s="231">
        <v>0</v>
      </c>
      <c r="Q209" s="231">
        <f>ROUND(E209*P209,2)</f>
        <v>0</v>
      </c>
      <c r="R209" s="231" t="s">
        <v>161</v>
      </c>
      <c r="S209" s="231" t="s">
        <v>135</v>
      </c>
      <c r="T209" s="232" t="s">
        <v>162</v>
      </c>
      <c r="U209" s="217">
        <v>0.16300000000000001</v>
      </c>
      <c r="V209" s="217">
        <f>ROUND(E209*U209,2)</f>
        <v>7.65</v>
      </c>
      <c r="W209" s="21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181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6" t="s">
        <v>416</v>
      </c>
      <c r="D210" s="253"/>
      <c r="E210" s="253"/>
      <c r="F210" s="253"/>
      <c r="G210" s="253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171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57" t="s">
        <v>420</v>
      </c>
      <c r="D211" s="251"/>
      <c r="E211" s="252">
        <v>46.92</v>
      </c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173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26">
        <v>58</v>
      </c>
      <c r="B212" s="227" t="s">
        <v>421</v>
      </c>
      <c r="C212" s="245" t="s">
        <v>422</v>
      </c>
      <c r="D212" s="228" t="s">
        <v>363</v>
      </c>
      <c r="E212" s="229">
        <v>26.716800000000003</v>
      </c>
      <c r="F212" s="230"/>
      <c r="G212" s="231">
        <f>ROUND(E212*F212,2)</f>
        <v>0</v>
      </c>
      <c r="H212" s="230"/>
      <c r="I212" s="231">
        <f>ROUND(E212*H212,2)</f>
        <v>0</v>
      </c>
      <c r="J212" s="230"/>
      <c r="K212" s="231">
        <f>ROUND(E212*J212,2)</f>
        <v>0</v>
      </c>
      <c r="L212" s="231">
        <v>21</v>
      </c>
      <c r="M212" s="231">
        <f>G212*(1+L212/100)</f>
        <v>0</v>
      </c>
      <c r="N212" s="231">
        <v>1</v>
      </c>
      <c r="O212" s="231">
        <f>ROUND(E212*N212,2)</f>
        <v>26.72</v>
      </c>
      <c r="P212" s="231">
        <v>0</v>
      </c>
      <c r="Q212" s="231">
        <f>ROUND(E212*P212,2)</f>
        <v>0</v>
      </c>
      <c r="R212" s="231" t="s">
        <v>161</v>
      </c>
      <c r="S212" s="231" t="s">
        <v>135</v>
      </c>
      <c r="T212" s="232" t="s">
        <v>162</v>
      </c>
      <c r="U212" s="217">
        <v>0.40600000000000003</v>
      </c>
      <c r="V212" s="217">
        <f>ROUND(E212*U212,2)</f>
        <v>10.85</v>
      </c>
      <c r="W212" s="21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163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56" t="s">
        <v>416</v>
      </c>
      <c r="D213" s="253"/>
      <c r="E213" s="253"/>
      <c r="F213" s="253"/>
      <c r="G213" s="253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171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7" t="s">
        <v>423</v>
      </c>
      <c r="D214" s="251"/>
      <c r="E214" s="252">
        <v>26.716800000000003</v>
      </c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173</v>
      </c>
      <c r="AH214" s="207">
        <v>0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ht="22.5" outlineLevel="1" x14ac:dyDescent="0.2">
      <c r="A215" s="226">
        <v>59</v>
      </c>
      <c r="B215" s="227" t="s">
        <v>424</v>
      </c>
      <c r="C215" s="245" t="s">
        <v>425</v>
      </c>
      <c r="D215" s="228" t="s">
        <v>160</v>
      </c>
      <c r="E215" s="229">
        <v>195</v>
      </c>
      <c r="F215" s="230"/>
      <c r="G215" s="231">
        <f>ROUND(E215*F215,2)</f>
        <v>0</v>
      </c>
      <c r="H215" s="230"/>
      <c r="I215" s="231">
        <f>ROUND(E215*H215,2)</f>
        <v>0</v>
      </c>
      <c r="J215" s="230"/>
      <c r="K215" s="231">
        <f>ROUND(E215*J215,2)</f>
        <v>0</v>
      </c>
      <c r="L215" s="231">
        <v>21</v>
      </c>
      <c r="M215" s="231">
        <f>G215*(1+L215/100)</f>
        <v>0</v>
      </c>
      <c r="N215" s="231">
        <v>0.15382000000000001</v>
      </c>
      <c r="O215" s="231">
        <f>ROUND(E215*N215,2)</f>
        <v>29.99</v>
      </c>
      <c r="P215" s="231">
        <v>0</v>
      </c>
      <c r="Q215" s="231">
        <f>ROUND(E215*P215,2)</f>
        <v>0</v>
      </c>
      <c r="R215" s="231" t="s">
        <v>161</v>
      </c>
      <c r="S215" s="231" t="s">
        <v>135</v>
      </c>
      <c r="T215" s="232" t="s">
        <v>162</v>
      </c>
      <c r="U215" s="217">
        <v>0.12300000000000001</v>
      </c>
      <c r="V215" s="217">
        <f>ROUND(E215*U215,2)</f>
        <v>23.99</v>
      </c>
      <c r="W215" s="21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163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7" t="s">
        <v>426</v>
      </c>
      <c r="D216" s="251"/>
      <c r="E216" s="252">
        <v>195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173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26">
        <v>60</v>
      </c>
      <c r="B217" s="227" t="s">
        <v>427</v>
      </c>
      <c r="C217" s="245" t="s">
        <v>428</v>
      </c>
      <c r="D217" s="228" t="s">
        <v>176</v>
      </c>
      <c r="E217" s="229">
        <v>105</v>
      </c>
      <c r="F217" s="230"/>
      <c r="G217" s="231">
        <f>ROUND(E217*F217,2)</f>
        <v>0</v>
      </c>
      <c r="H217" s="230"/>
      <c r="I217" s="231">
        <f>ROUND(E217*H217,2)</f>
        <v>0</v>
      </c>
      <c r="J217" s="230"/>
      <c r="K217" s="231">
        <f>ROUND(E217*J217,2)</f>
        <v>0</v>
      </c>
      <c r="L217" s="231">
        <v>21</v>
      </c>
      <c r="M217" s="231">
        <f>G217*(1+L217/100)</f>
        <v>0</v>
      </c>
      <c r="N217" s="231">
        <v>2.2400000000000002E-3</v>
      </c>
      <c r="O217" s="231">
        <f>ROUND(E217*N217,2)</f>
        <v>0.24</v>
      </c>
      <c r="P217" s="231">
        <v>0</v>
      </c>
      <c r="Q217" s="231">
        <f>ROUND(E217*P217,2)</f>
        <v>0</v>
      </c>
      <c r="R217" s="231" t="s">
        <v>161</v>
      </c>
      <c r="S217" s="231" t="s">
        <v>135</v>
      </c>
      <c r="T217" s="232" t="s">
        <v>162</v>
      </c>
      <c r="U217" s="217">
        <v>0.129</v>
      </c>
      <c r="V217" s="217">
        <f>ROUND(E217*U217,2)</f>
        <v>13.55</v>
      </c>
      <c r="W217" s="21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163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6" t="s">
        <v>429</v>
      </c>
      <c r="D218" s="253"/>
      <c r="E218" s="253"/>
      <c r="F218" s="253"/>
      <c r="G218" s="253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171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x14ac:dyDescent="0.2">
      <c r="A219" s="220" t="s">
        <v>123</v>
      </c>
      <c r="B219" s="221" t="s">
        <v>76</v>
      </c>
      <c r="C219" s="243" t="s">
        <v>77</v>
      </c>
      <c r="D219" s="222"/>
      <c r="E219" s="223"/>
      <c r="F219" s="224"/>
      <c r="G219" s="224">
        <f>SUMIF(AG220:AG221,"&lt;&gt;NOR",G220:G221)</f>
        <v>0</v>
      </c>
      <c r="H219" s="224"/>
      <c r="I219" s="224">
        <f>SUM(I220:I221)</f>
        <v>0</v>
      </c>
      <c r="J219" s="224"/>
      <c r="K219" s="224">
        <f>SUM(K220:K221)</f>
        <v>0</v>
      </c>
      <c r="L219" s="224"/>
      <c r="M219" s="224">
        <f>SUM(M220:M221)</f>
        <v>0</v>
      </c>
      <c r="N219" s="224"/>
      <c r="O219" s="224">
        <f>SUM(O220:O221)</f>
        <v>0.03</v>
      </c>
      <c r="P219" s="224"/>
      <c r="Q219" s="224">
        <f>SUM(Q220:Q221)</f>
        <v>0</v>
      </c>
      <c r="R219" s="224"/>
      <c r="S219" s="224"/>
      <c r="T219" s="225"/>
      <c r="U219" s="219"/>
      <c r="V219" s="219">
        <f>SUM(V220:V221)</f>
        <v>0.26</v>
      </c>
      <c r="W219" s="219"/>
      <c r="AG219" t="s">
        <v>124</v>
      </c>
    </row>
    <row r="220" spans="1:60" ht="22.5" outlineLevel="1" x14ac:dyDescent="0.2">
      <c r="A220" s="226">
        <v>61</v>
      </c>
      <c r="B220" s="227" t="s">
        <v>430</v>
      </c>
      <c r="C220" s="245" t="s">
        <v>431</v>
      </c>
      <c r="D220" s="228" t="s">
        <v>160</v>
      </c>
      <c r="E220" s="229">
        <v>0.67800000000000005</v>
      </c>
      <c r="F220" s="230"/>
      <c r="G220" s="231">
        <f>ROUND(E220*F220,2)</f>
        <v>0</v>
      </c>
      <c r="H220" s="230"/>
      <c r="I220" s="231">
        <f>ROUND(E220*H220,2)</f>
        <v>0</v>
      </c>
      <c r="J220" s="230"/>
      <c r="K220" s="231">
        <f>ROUND(E220*J220,2)</f>
        <v>0</v>
      </c>
      <c r="L220" s="231">
        <v>21</v>
      </c>
      <c r="M220" s="231">
        <f>G220*(1+L220/100)</f>
        <v>0</v>
      </c>
      <c r="N220" s="231">
        <v>4.7200000000000006E-2</v>
      </c>
      <c r="O220" s="231">
        <f>ROUND(E220*N220,2)</f>
        <v>0.03</v>
      </c>
      <c r="P220" s="231">
        <v>0</v>
      </c>
      <c r="Q220" s="231">
        <f>ROUND(E220*P220,2)</f>
        <v>0</v>
      </c>
      <c r="R220" s="231"/>
      <c r="S220" s="231" t="s">
        <v>128</v>
      </c>
      <c r="T220" s="232" t="s">
        <v>129</v>
      </c>
      <c r="U220" s="217">
        <v>0.377</v>
      </c>
      <c r="V220" s="217">
        <f>ROUND(E220*U220,2)</f>
        <v>0.26</v>
      </c>
      <c r="W220" s="21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432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57" t="s">
        <v>433</v>
      </c>
      <c r="D221" s="251"/>
      <c r="E221" s="252">
        <v>0.67800000000000005</v>
      </c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173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x14ac:dyDescent="0.2">
      <c r="A222" s="220" t="s">
        <v>123</v>
      </c>
      <c r="B222" s="221" t="s">
        <v>78</v>
      </c>
      <c r="C222" s="243" t="s">
        <v>79</v>
      </c>
      <c r="D222" s="222"/>
      <c r="E222" s="223"/>
      <c r="F222" s="224"/>
      <c r="G222" s="224">
        <f>SUMIF(AG223:AG316,"&lt;&gt;NOR",G223:G316)</f>
        <v>0</v>
      </c>
      <c r="H222" s="224"/>
      <c r="I222" s="224">
        <f>SUM(I223:I316)</f>
        <v>0</v>
      </c>
      <c r="J222" s="224"/>
      <c r="K222" s="224">
        <f>SUM(K223:K316)</f>
        <v>0</v>
      </c>
      <c r="L222" s="224"/>
      <c r="M222" s="224">
        <f>SUM(M223:M316)</f>
        <v>0</v>
      </c>
      <c r="N222" s="224"/>
      <c r="O222" s="224">
        <f>SUM(O223:O316)</f>
        <v>11.76</v>
      </c>
      <c r="P222" s="224"/>
      <c r="Q222" s="224">
        <f>SUM(Q223:Q316)</f>
        <v>0.8</v>
      </c>
      <c r="R222" s="224"/>
      <c r="S222" s="224"/>
      <c r="T222" s="225"/>
      <c r="U222" s="219"/>
      <c r="V222" s="219">
        <f>SUM(V223:V316)</f>
        <v>96.87</v>
      </c>
      <c r="W222" s="219"/>
      <c r="AG222" t="s">
        <v>124</v>
      </c>
    </row>
    <row r="223" spans="1:60" outlineLevel="1" x14ac:dyDescent="0.2">
      <c r="A223" s="233">
        <v>62</v>
      </c>
      <c r="B223" s="234" t="s">
        <v>434</v>
      </c>
      <c r="C223" s="244" t="s">
        <v>435</v>
      </c>
      <c r="D223" s="235" t="s">
        <v>388</v>
      </c>
      <c r="E223" s="236">
        <v>7</v>
      </c>
      <c r="F223" s="237"/>
      <c r="G223" s="238">
        <f>ROUND(E223*F223,2)</f>
        <v>0</v>
      </c>
      <c r="H223" s="237"/>
      <c r="I223" s="238">
        <f>ROUND(E223*H223,2)</f>
        <v>0</v>
      </c>
      <c r="J223" s="237"/>
      <c r="K223" s="238">
        <f>ROUND(E223*J223,2)</f>
        <v>0</v>
      </c>
      <c r="L223" s="238">
        <v>21</v>
      </c>
      <c r="M223" s="238">
        <f>G223*(1+L223/100)</f>
        <v>0</v>
      </c>
      <c r="N223" s="238">
        <v>0</v>
      </c>
      <c r="O223" s="238">
        <f>ROUND(E223*N223,2)</f>
        <v>0</v>
      </c>
      <c r="P223" s="238">
        <v>0</v>
      </c>
      <c r="Q223" s="238">
        <f>ROUND(E223*P223,2)</f>
        <v>0</v>
      </c>
      <c r="R223" s="238"/>
      <c r="S223" s="238" t="s">
        <v>135</v>
      </c>
      <c r="T223" s="239" t="s">
        <v>162</v>
      </c>
      <c r="U223" s="217">
        <v>0.32</v>
      </c>
      <c r="V223" s="217">
        <f>ROUND(E223*U223,2)</f>
        <v>2.2400000000000002</v>
      </c>
      <c r="W223" s="21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163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26">
        <v>63</v>
      </c>
      <c r="B224" s="227" t="s">
        <v>436</v>
      </c>
      <c r="C224" s="245" t="s">
        <v>437</v>
      </c>
      <c r="D224" s="228" t="s">
        <v>176</v>
      </c>
      <c r="E224" s="229">
        <v>15.200000000000001</v>
      </c>
      <c r="F224" s="230"/>
      <c r="G224" s="231">
        <f>ROUND(E224*F224,2)</f>
        <v>0</v>
      </c>
      <c r="H224" s="230"/>
      <c r="I224" s="231">
        <f>ROUND(E224*H224,2)</f>
        <v>0</v>
      </c>
      <c r="J224" s="230"/>
      <c r="K224" s="231">
        <f>ROUND(E224*J224,2)</f>
        <v>0</v>
      </c>
      <c r="L224" s="231">
        <v>21</v>
      </c>
      <c r="M224" s="231">
        <f>G224*(1+L224/100)</f>
        <v>0</v>
      </c>
      <c r="N224" s="231">
        <v>0</v>
      </c>
      <c r="O224" s="231">
        <f>ROUND(E224*N224,2)</f>
        <v>0</v>
      </c>
      <c r="P224" s="231">
        <v>0</v>
      </c>
      <c r="Q224" s="231">
        <f>ROUND(E224*P224,2)</f>
        <v>0</v>
      </c>
      <c r="R224" s="231" t="s">
        <v>377</v>
      </c>
      <c r="S224" s="231" t="s">
        <v>135</v>
      </c>
      <c r="T224" s="232" t="s">
        <v>162</v>
      </c>
      <c r="U224" s="217">
        <v>6.6000000000000003E-2</v>
      </c>
      <c r="V224" s="217">
        <f>ROUND(E224*U224,2)</f>
        <v>1</v>
      </c>
      <c r="W224" s="21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163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56" t="s">
        <v>438</v>
      </c>
      <c r="D225" s="253"/>
      <c r="E225" s="253"/>
      <c r="F225" s="253"/>
      <c r="G225" s="253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171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26">
        <v>64</v>
      </c>
      <c r="B226" s="227" t="s">
        <v>439</v>
      </c>
      <c r="C226" s="245" t="s">
        <v>440</v>
      </c>
      <c r="D226" s="228" t="s">
        <v>176</v>
      </c>
      <c r="E226" s="229">
        <v>1</v>
      </c>
      <c r="F226" s="230"/>
      <c r="G226" s="231">
        <f>ROUND(E226*F226,2)</f>
        <v>0</v>
      </c>
      <c r="H226" s="230"/>
      <c r="I226" s="231">
        <f>ROUND(E226*H226,2)</f>
        <v>0</v>
      </c>
      <c r="J226" s="230"/>
      <c r="K226" s="231">
        <f>ROUND(E226*J226,2)</f>
        <v>0</v>
      </c>
      <c r="L226" s="231">
        <v>21</v>
      </c>
      <c r="M226" s="231">
        <f>G226*(1+L226/100)</f>
        <v>0</v>
      </c>
      <c r="N226" s="231">
        <v>1.0000000000000001E-5</v>
      </c>
      <c r="O226" s="231">
        <f>ROUND(E226*N226,2)</f>
        <v>0</v>
      </c>
      <c r="P226" s="231">
        <v>0</v>
      </c>
      <c r="Q226" s="231">
        <f>ROUND(E226*P226,2)</f>
        <v>0</v>
      </c>
      <c r="R226" s="231" t="s">
        <v>377</v>
      </c>
      <c r="S226" s="231" t="s">
        <v>135</v>
      </c>
      <c r="T226" s="232" t="s">
        <v>162</v>
      </c>
      <c r="U226" s="217">
        <v>0.08</v>
      </c>
      <c r="V226" s="217">
        <f>ROUND(E226*U226,2)</f>
        <v>0.08</v>
      </c>
      <c r="W226" s="21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163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6" t="s">
        <v>438</v>
      </c>
      <c r="D227" s="253"/>
      <c r="E227" s="253"/>
      <c r="F227" s="253"/>
      <c r="G227" s="253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171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26">
        <v>65</v>
      </c>
      <c r="B228" s="227" t="s">
        <v>441</v>
      </c>
      <c r="C228" s="245" t="s">
        <v>442</v>
      </c>
      <c r="D228" s="228" t="s">
        <v>176</v>
      </c>
      <c r="E228" s="229">
        <v>92.9</v>
      </c>
      <c r="F228" s="230"/>
      <c r="G228" s="231">
        <f>ROUND(E228*F228,2)</f>
        <v>0</v>
      </c>
      <c r="H228" s="230"/>
      <c r="I228" s="231">
        <f>ROUND(E228*H228,2)</f>
        <v>0</v>
      </c>
      <c r="J228" s="230"/>
      <c r="K228" s="231">
        <f>ROUND(E228*J228,2)</f>
        <v>0</v>
      </c>
      <c r="L228" s="231">
        <v>21</v>
      </c>
      <c r="M228" s="231">
        <f>G228*(1+L228/100)</f>
        <v>0</v>
      </c>
      <c r="N228" s="231">
        <v>1.0000000000000001E-5</v>
      </c>
      <c r="O228" s="231">
        <f>ROUND(E228*N228,2)</f>
        <v>0</v>
      </c>
      <c r="P228" s="231">
        <v>0</v>
      </c>
      <c r="Q228" s="231">
        <f>ROUND(E228*P228,2)</f>
        <v>0</v>
      </c>
      <c r="R228" s="231" t="s">
        <v>377</v>
      </c>
      <c r="S228" s="231" t="s">
        <v>135</v>
      </c>
      <c r="T228" s="232" t="s">
        <v>162</v>
      </c>
      <c r="U228" s="217">
        <v>9.7000000000000003E-2</v>
      </c>
      <c r="V228" s="217">
        <f>ROUND(E228*U228,2)</f>
        <v>9.01</v>
      </c>
      <c r="W228" s="21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163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6" t="s">
        <v>438</v>
      </c>
      <c r="D229" s="253"/>
      <c r="E229" s="253"/>
      <c r="F229" s="253"/>
      <c r="G229" s="253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171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26">
        <v>66</v>
      </c>
      <c r="B230" s="227" t="s">
        <v>443</v>
      </c>
      <c r="C230" s="245" t="s">
        <v>444</v>
      </c>
      <c r="D230" s="228" t="s">
        <v>176</v>
      </c>
      <c r="E230" s="229">
        <v>6.2</v>
      </c>
      <c r="F230" s="230"/>
      <c r="G230" s="231">
        <f>ROUND(E230*F230,2)</f>
        <v>0</v>
      </c>
      <c r="H230" s="230"/>
      <c r="I230" s="231">
        <f>ROUND(E230*H230,2)</f>
        <v>0</v>
      </c>
      <c r="J230" s="230"/>
      <c r="K230" s="231">
        <f>ROUND(E230*J230,2)</f>
        <v>0</v>
      </c>
      <c r="L230" s="231">
        <v>21</v>
      </c>
      <c r="M230" s="231">
        <f>G230*(1+L230/100)</f>
        <v>0</v>
      </c>
      <c r="N230" s="231">
        <v>1.0000000000000001E-5</v>
      </c>
      <c r="O230" s="231">
        <f>ROUND(E230*N230,2)</f>
        <v>0</v>
      </c>
      <c r="P230" s="231">
        <v>0</v>
      </c>
      <c r="Q230" s="231">
        <f>ROUND(E230*P230,2)</f>
        <v>0</v>
      </c>
      <c r="R230" s="231" t="s">
        <v>377</v>
      </c>
      <c r="S230" s="231" t="s">
        <v>135</v>
      </c>
      <c r="T230" s="232" t="s">
        <v>162</v>
      </c>
      <c r="U230" s="217">
        <v>0.14500000000000002</v>
      </c>
      <c r="V230" s="217">
        <f>ROUND(E230*U230,2)</f>
        <v>0.9</v>
      </c>
      <c r="W230" s="21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163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56" t="s">
        <v>438</v>
      </c>
      <c r="D231" s="253"/>
      <c r="E231" s="253"/>
      <c r="F231" s="253"/>
      <c r="G231" s="253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171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ht="22.5" outlineLevel="1" x14ac:dyDescent="0.2">
      <c r="A232" s="226">
        <v>67</v>
      </c>
      <c r="B232" s="227" t="s">
        <v>445</v>
      </c>
      <c r="C232" s="245" t="s">
        <v>446</v>
      </c>
      <c r="D232" s="228" t="s">
        <v>388</v>
      </c>
      <c r="E232" s="229">
        <v>15</v>
      </c>
      <c r="F232" s="230"/>
      <c r="G232" s="231">
        <f>ROUND(E232*F232,2)</f>
        <v>0</v>
      </c>
      <c r="H232" s="230"/>
      <c r="I232" s="231">
        <f>ROUND(E232*H232,2)</f>
        <v>0</v>
      </c>
      <c r="J232" s="230"/>
      <c r="K232" s="231">
        <f>ROUND(E232*J232,2)</f>
        <v>0</v>
      </c>
      <c r="L232" s="231">
        <v>21</v>
      </c>
      <c r="M232" s="231">
        <f>G232*(1+L232/100)</f>
        <v>0</v>
      </c>
      <c r="N232" s="231">
        <v>5.0000000000000002E-5</v>
      </c>
      <c r="O232" s="231">
        <f>ROUND(E232*N232,2)</f>
        <v>0</v>
      </c>
      <c r="P232" s="231">
        <v>0</v>
      </c>
      <c r="Q232" s="231">
        <f>ROUND(E232*P232,2)</f>
        <v>0</v>
      </c>
      <c r="R232" s="231" t="s">
        <v>377</v>
      </c>
      <c r="S232" s="231" t="s">
        <v>135</v>
      </c>
      <c r="T232" s="232" t="s">
        <v>162</v>
      </c>
      <c r="U232" s="217">
        <v>0.42000000000000004</v>
      </c>
      <c r="V232" s="217">
        <f>ROUND(E232*U232,2)</f>
        <v>6.3</v>
      </c>
      <c r="W232" s="21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163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6" t="s">
        <v>378</v>
      </c>
      <c r="D233" s="253"/>
      <c r="E233" s="253"/>
      <c r="F233" s="253"/>
      <c r="G233" s="253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171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22.5" outlineLevel="1" x14ac:dyDescent="0.2">
      <c r="A234" s="226">
        <v>68</v>
      </c>
      <c r="B234" s="227" t="s">
        <v>447</v>
      </c>
      <c r="C234" s="245" t="s">
        <v>448</v>
      </c>
      <c r="D234" s="228" t="s">
        <v>388</v>
      </c>
      <c r="E234" s="229">
        <v>7</v>
      </c>
      <c r="F234" s="230"/>
      <c r="G234" s="231">
        <f>ROUND(E234*F234,2)</f>
        <v>0</v>
      </c>
      <c r="H234" s="230"/>
      <c r="I234" s="231">
        <f>ROUND(E234*H234,2)</f>
        <v>0</v>
      </c>
      <c r="J234" s="230"/>
      <c r="K234" s="231">
        <f>ROUND(E234*J234,2)</f>
        <v>0</v>
      </c>
      <c r="L234" s="231">
        <v>21</v>
      </c>
      <c r="M234" s="231">
        <f>G234*(1+L234/100)</f>
        <v>0</v>
      </c>
      <c r="N234" s="231">
        <v>3.0000000000000001E-5</v>
      </c>
      <c r="O234" s="231">
        <f>ROUND(E234*N234,2)</f>
        <v>0</v>
      </c>
      <c r="P234" s="231">
        <v>0</v>
      </c>
      <c r="Q234" s="231">
        <f>ROUND(E234*P234,2)</f>
        <v>0</v>
      </c>
      <c r="R234" s="231" t="s">
        <v>377</v>
      </c>
      <c r="S234" s="231" t="s">
        <v>135</v>
      </c>
      <c r="T234" s="232" t="s">
        <v>162</v>
      </c>
      <c r="U234" s="217">
        <v>0.30000000000000004</v>
      </c>
      <c r="V234" s="217">
        <f>ROUND(E234*U234,2)</f>
        <v>2.1</v>
      </c>
      <c r="W234" s="21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163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6" t="s">
        <v>378</v>
      </c>
      <c r="D235" s="253"/>
      <c r="E235" s="253"/>
      <c r="F235" s="253"/>
      <c r="G235" s="253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171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ht="22.5" outlineLevel="1" x14ac:dyDescent="0.2">
      <c r="A236" s="226">
        <v>69</v>
      </c>
      <c r="B236" s="227" t="s">
        <v>449</v>
      </c>
      <c r="C236" s="245" t="s">
        <v>450</v>
      </c>
      <c r="D236" s="228" t="s">
        <v>388</v>
      </c>
      <c r="E236" s="229">
        <v>1</v>
      </c>
      <c r="F236" s="230"/>
      <c r="G236" s="231">
        <f>ROUND(E236*F236,2)</f>
        <v>0</v>
      </c>
      <c r="H236" s="230"/>
      <c r="I236" s="231">
        <f>ROUND(E236*H236,2)</f>
        <v>0</v>
      </c>
      <c r="J236" s="230"/>
      <c r="K236" s="231">
        <f>ROUND(E236*J236,2)</f>
        <v>0</v>
      </c>
      <c r="L236" s="231">
        <v>21</v>
      </c>
      <c r="M236" s="231">
        <f>G236*(1+L236/100)</f>
        <v>0</v>
      </c>
      <c r="N236" s="231">
        <v>4.0000000000000003E-5</v>
      </c>
      <c r="O236" s="231">
        <f>ROUND(E236*N236,2)</f>
        <v>0</v>
      </c>
      <c r="P236" s="231">
        <v>0</v>
      </c>
      <c r="Q236" s="231">
        <f>ROUND(E236*P236,2)</f>
        <v>0</v>
      </c>
      <c r="R236" s="231" t="s">
        <v>377</v>
      </c>
      <c r="S236" s="231" t="s">
        <v>135</v>
      </c>
      <c r="T236" s="232" t="s">
        <v>162</v>
      </c>
      <c r="U236" s="217">
        <v>0.35500000000000004</v>
      </c>
      <c r="V236" s="217">
        <f>ROUND(E236*U236,2)</f>
        <v>0.36</v>
      </c>
      <c r="W236" s="21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163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56" t="s">
        <v>378</v>
      </c>
      <c r="D237" s="253"/>
      <c r="E237" s="253"/>
      <c r="F237" s="253"/>
      <c r="G237" s="253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171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ht="22.5" outlineLevel="1" x14ac:dyDescent="0.2">
      <c r="A238" s="226">
        <v>70</v>
      </c>
      <c r="B238" s="227" t="s">
        <v>451</v>
      </c>
      <c r="C238" s="245" t="s">
        <v>452</v>
      </c>
      <c r="D238" s="228" t="s">
        <v>388</v>
      </c>
      <c r="E238" s="229">
        <v>1</v>
      </c>
      <c r="F238" s="230"/>
      <c r="G238" s="231">
        <f>ROUND(E238*F238,2)</f>
        <v>0</v>
      </c>
      <c r="H238" s="230"/>
      <c r="I238" s="231">
        <f>ROUND(E238*H238,2)</f>
        <v>0</v>
      </c>
      <c r="J238" s="230"/>
      <c r="K238" s="231">
        <f>ROUND(E238*J238,2)</f>
        <v>0</v>
      </c>
      <c r="L238" s="231">
        <v>21</v>
      </c>
      <c r="M238" s="231">
        <f>G238*(1+L238/100)</f>
        <v>0</v>
      </c>
      <c r="N238" s="231">
        <v>5.0000000000000002E-5</v>
      </c>
      <c r="O238" s="231">
        <f>ROUND(E238*N238,2)</f>
        <v>0</v>
      </c>
      <c r="P238" s="231">
        <v>0</v>
      </c>
      <c r="Q238" s="231">
        <f>ROUND(E238*P238,2)</f>
        <v>0</v>
      </c>
      <c r="R238" s="231" t="s">
        <v>377</v>
      </c>
      <c r="S238" s="231" t="s">
        <v>135</v>
      </c>
      <c r="T238" s="232" t="s">
        <v>162</v>
      </c>
      <c r="U238" s="217">
        <v>0.42000000000000004</v>
      </c>
      <c r="V238" s="217">
        <f>ROUND(E238*U238,2)</f>
        <v>0.42</v>
      </c>
      <c r="W238" s="21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163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6" t="s">
        <v>378</v>
      </c>
      <c r="D239" s="253"/>
      <c r="E239" s="253"/>
      <c r="F239" s="253"/>
      <c r="G239" s="253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171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ht="22.5" outlineLevel="1" x14ac:dyDescent="0.2">
      <c r="A240" s="226">
        <v>71</v>
      </c>
      <c r="B240" s="227" t="s">
        <v>453</v>
      </c>
      <c r="C240" s="245" t="s">
        <v>454</v>
      </c>
      <c r="D240" s="228" t="s">
        <v>388</v>
      </c>
      <c r="E240" s="229">
        <v>19</v>
      </c>
      <c r="F240" s="230"/>
      <c r="G240" s="231">
        <f>ROUND(E240*F240,2)</f>
        <v>0</v>
      </c>
      <c r="H240" s="230"/>
      <c r="I240" s="231">
        <f>ROUND(E240*H240,2)</f>
        <v>0</v>
      </c>
      <c r="J240" s="230"/>
      <c r="K240" s="231">
        <f>ROUND(E240*J240,2)</f>
        <v>0</v>
      </c>
      <c r="L240" s="231">
        <v>21</v>
      </c>
      <c r="M240" s="231">
        <f>G240*(1+L240/100)</f>
        <v>0</v>
      </c>
      <c r="N240" s="231">
        <v>1.0000000000000001E-5</v>
      </c>
      <c r="O240" s="231">
        <f>ROUND(E240*N240,2)</f>
        <v>0</v>
      </c>
      <c r="P240" s="231">
        <v>0</v>
      </c>
      <c r="Q240" s="231">
        <f>ROUND(E240*P240,2)</f>
        <v>0</v>
      </c>
      <c r="R240" s="231" t="s">
        <v>377</v>
      </c>
      <c r="S240" s="231" t="s">
        <v>135</v>
      </c>
      <c r="T240" s="232" t="s">
        <v>162</v>
      </c>
      <c r="U240" s="217">
        <v>0.17600000000000002</v>
      </c>
      <c r="V240" s="217">
        <f>ROUND(E240*U240,2)</f>
        <v>3.34</v>
      </c>
      <c r="W240" s="21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181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56" t="s">
        <v>378</v>
      </c>
      <c r="D241" s="253"/>
      <c r="E241" s="253"/>
      <c r="F241" s="253"/>
      <c r="G241" s="253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171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ht="22.5" outlineLevel="1" x14ac:dyDescent="0.2">
      <c r="A242" s="226">
        <v>72</v>
      </c>
      <c r="B242" s="227" t="s">
        <v>455</v>
      </c>
      <c r="C242" s="245" t="s">
        <v>456</v>
      </c>
      <c r="D242" s="228" t="s">
        <v>388</v>
      </c>
      <c r="E242" s="229">
        <v>1</v>
      </c>
      <c r="F242" s="230"/>
      <c r="G242" s="231">
        <f>ROUND(E242*F242,2)</f>
        <v>0</v>
      </c>
      <c r="H242" s="230"/>
      <c r="I242" s="231">
        <f>ROUND(E242*H242,2)</f>
        <v>0</v>
      </c>
      <c r="J242" s="230"/>
      <c r="K242" s="231">
        <f>ROUND(E242*J242,2)</f>
        <v>0</v>
      </c>
      <c r="L242" s="231">
        <v>21</v>
      </c>
      <c r="M242" s="231">
        <f>G242*(1+L242/100)</f>
        <v>0</v>
      </c>
      <c r="N242" s="231">
        <v>2.0000000000000002E-5</v>
      </c>
      <c r="O242" s="231">
        <f>ROUND(E242*N242,2)</f>
        <v>0</v>
      </c>
      <c r="P242" s="231">
        <v>0</v>
      </c>
      <c r="Q242" s="231">
        <f>ROUND(E242*P242,2)</f>
        <v>0</v>
      </c>
      <c r="R242" s="231" t="s">
        <v>377</v>
      </c>
      <c r="S242" s="231" t="s">
        <v>135</v>
      </c>
      <c r="T242" s="232" t="s">
        <v>162</v>
      </c>
      <c r="U242" s="217">
        <v>0.20600000000000002</v>
      </c>
      <c r="V242" s="217">
        <f>ROUND(E242*U242,2)</f>
        <v>0.21</v>
      </c>
      <c r="W242" s="21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163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6" t="s">
        <v>378</v>
      </c>
      <c r="D243" s="253"/>
      <c r="E243" s="253"/>
      <c r="F243" s="253"/>
      <c r="G243" s="253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171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ht="22.5" outlineLevel="1" x14ac:dyDescent="0.2">
      <c r="A244" s="226">
        <v>73</v>
      </c>
      <c r="B244" s="227" t="s">
        <v>457</v>
      </c>
      <c r="C244" s="245" t="s">
        <v>458</v>
      </c>
      <c r="D244" s="228" t="s">
        <v>388</v>
      </c>
      <c r="E244" s="229">
        <v>1</v>
      </c>
      <c r="F244" s="230"/>
      <c r="G244" s="231">
        <f>ROUND(E244*F244,2)</f>
        <v>0</v>
      </c>
      <c r="H244" s="230"/>
      <c r="I244" s="231">
        <f>ROUND(E244*H244,2)</f>
        <v>0</v>
      </c>
      <c r="J244" s="230"/>
      <c r="K244" s="231">
        <f>ROUND(E244*J244,2)</f>
        <v>0</v>
      </c>
      <c r="L244" s="231">
        <v>21</v>
      </c>
      <c r="M244" s="231">
        <f>G244*(1+L244/100)</f>
        <v>0</v>
      </c>
      <c r="N244" s="231">
        <v>3.0000000000000001E-5</v>
      </c>
      <c r="O244" s="231">
        <f>ROUND(E244*N244,2)</f>
        <v>0</v>
      </c>
      <c r="P244" s="231">
        <v>0</v>
      </c>
      <c r="Q244" s="231">
        <f>ROUND(E244*P244,2)</f>
        <v>0</v>
      </c>
      <c r="R244" s="231" t="s">
        <v>377</v>
      </c>
      <c r="S244" s="231" t="s">
        <v>135</v>
      </c>
      <c r="T244" s="232" t="s">
        <v>162</v>
      </c>
      <c r="U244" s="217">
        <v>0.24000000000000002</v>
      </c>
      <c r="V244" s="217">
        <f>ROUND(E244*U244,2)</f>
        <v>0.24</v>
      </c>
      <c r="W244" s="21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163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6" t="s">
        <v>378</v>
      </c>
      <c r="D245" s="253"/>
      <c r="E245" s="253"/>
      <c r="F245" s="253"/>
      <c r="G245" s="253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171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ht="22.5" outlineLevel="1" x14ac:dyDescent="0.2">
      <c r="A246" s="226">
        <v>74</v>
      </c>
      <c r="B246" s="227" t="s">
        <v>459</v>
      </c>
      <c r="C246" s="245" t="s">
        <v>460</v>
      </c>
      <c r="D246" s="228" t="s">
        <v>388</v>
      </c>
      <c r="E246" s="229">
        <v>1</v>
      </c>
      <c r="F246" s="230"/>
      <c r="G246" s="231">
        <f>ROUND(E246*F246,2)</f>
        <v>0</v>
      </c>
      <c r="H246" s="230"/>
      <c r="I246" s="231">
        <f>ROUND(E246*H246,2)</f>
        <v>0</v>
      </c>
      <c r="J246" s="230"/>
      <c r="K246" s="231">
        <f>ROUND(E246*J246,2)</f>
        <v>0</v>
      </c>
      <c r="L246" s="231">
        <v>21</v>
      </c>
      <c r="M246" s="231">
        <f>G246*(1+L246/100)</f>
        <v>0</v>
      </c>
      <c r="N246" s="231">
        <v>3.0000000000000001E-5</v>
      </c>
      <c r="O246" s="231">
        <f>ROUND(E246*N246,2)</f>
        <v>0</v>
      </c>
      <c r="P246" s="231">
        <v>0</v>
      </c>
      <c r="Q246" s="231">
        <f>ROUND(E246*P246,2)</f>
        <v>0</v>
      </c>
      <c r="R246" s="231" t="s">
        <v>377</v>
      </c>
      <c r="S246" s="231" t="s">
        <v>135</v>
      </c>
      <c r="T246" s="232" t="s">
        <v>162</v>
      </c>
      <c r="U246" s="217">
        <v>0.26900000000000002</v>
      </c>
      <c r="V246" s="217">
        <f>ROUND(E246*U246,2)</f>
        <v>0.27</v>
      </c>
      <c r="W246" s="21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163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56" t="s">
        <v>378</v>
      </c>
      <c r="D247" s="253"/>
      <c r="E247" s="253"/>
      <c r="F247" s="253"/>
      <c r="G247" s="253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171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ht="33.75" outlineLevel="1" x14ac:dyDescent="0.2">
      <c r="A248" s="226">
        <v>75</v>
      </c>
      <c r="B248" s="227" t="s">
        <v>461</v>
      </c>
      <c r="C248" s="245" t="s">
        <v>462</v>
      </c>
      <c r="D248" s="228" t="s">
        <v>463</v>
      </c>
      <c r="E248" s="229">
        <v>4</v>
      </c>
      <c r="F248" s="230"/>
      <c r="G248" s="231">
        <f>ROUND(E248*F248,2)</f>
        <v>0</v>
      </c>
      <c r="H248" s="230"/>
      <c r="I248" s="231">
        <f>ROUND(E248*H248,2)</f>
        <v>0</v>
      </c>
      <c r="J248" s="230"/>
      <c r="K248" s="231">
        <f>ROUND(E248*J248,2)</f>
        <v>0</v>
      </c>
      <c r="L248" s="231">
        <v>21</v>
      </c>
      <c r="M248" s="231">
        <f>G248*(1+L248/100)</f>
        <v>0</v>
      </c>
      <c r="N248" s="231">
        <v>1.3000000000000002E-4</v>
      </c>
      <c r="O248" s="231">
        <f>ROUND(E248*N248,2)</f>
        <v>0</v>
      </c>
      <c r="P248" s="231">
        <v>0</v>
      </c>
      <c r="Q248" s="231">
        <f>ROUND(E248*P248,2)</f>
        <v>0</v>
      </c>
      <c r="R248" s="231" t="s">
        <v>377</v>
      </c>
      <c r="S248" s="231" t="s">
        <v>135</v>
      </c>
      <c r="T248" s="232" t="s">
        <v>162</v>
      </c>
      <c r="U248" s="217">
        <v>7.5</v>
      </c>
      <c r="V248" s="217">
        <f>ROUND(E248*U248,2)</f>
        <v>30</v>
      </c>
      <c r="W248" s="21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163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6" t="s">
        <v>464</v>
      </c>
      <c r="D249" s="253"/>
      <c r="E249" s="253"/>
      <c r="F249" s="253"/>
      <c r="G249" s="253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171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ht="33.75" outlineLevel="1" x14ac:dyDescent="0.2">
      <c r="A250" s="226">
        <v>76</v>
      </c>
      <c r="B250" s="227" t="s">
        <v>465</v>
      </c>
      <c r="C250" s="245" t="s">
        <v>466</v>
      </c>
      <c r="D250" s="228" t="s">
        <v>463</v>
      </c>
      <c r="E250" s="229">
        <v>1</v>
      </c>
      <c r="F250" s="230"/>
      <c r="G250" s="231">
        <f>ROUND(E250*F250,2)</f>
        <v>0</v>
      </c>
      <c r="H250" s="230"/>
      <c r="I250" s="231">
        <f>ROUND(E250*H250,2)</f>
        <v>0</v>
      </c>
      <c r="J250" s="230"/>
      <c r="K250" s="231">
        <f>ROUND(E250*J250,2)</f>
        <v>0</v>
      </c>
      <c r="L250" s="231">
        <v>21</v>
      </c>
      <c r="M250" s="231">
        <f>G250*(1+L250/100)</f>
        <v>0</v>
      </c>
      <c r="N250" s="231">
        <v>2.5000000000000001E-4</v>
      </c>
      <c r="O250" s="231">
        <f>ROUND(E250*N250,2)</f>
        <v>0</v>
      </c>
      <c r="P250" s="231">
        <v>0</v>
      </c>
      <c r="Q250" s="231">
        <f>ROUND(E250*P250,2)</f>
        <v>0</v>
      </c>
      <c r="R250" s="231" t="s">
        <v>377</v>
      </c>
      <c r="S250" s="231" t="s">
        <v>135</v>
      </c>
      <c r="T250" s="232" t="s">
        <v>162</v>
      </c>
      <c r="U250" s="217">
        <v>8.7000000000000011</v>
      </c>
      <c r="V250" s="217">
        <f>ROUND(E250*U250,2)</f>
        <v>8.6999999999999993</v>
      </c>
      <c r="W250" s="21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163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56" t="s">
        <v>464</v>
      </c>
      <c r="D251" s="253"/>
      <c r="E251" s="253"/>
      <c r="F251" s="253"/>
      <c r="G251" s="253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171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ht="33.75" outlineLevel="1" x14ac:dyDescent="0.2">
      <c r="A252" s="226">
        <v>77</v>
      </c>
      <c r="B252" s="227" t="s">
        <v>467</v>
      </c>
      <c r="C252" s="245" t="s">
        <v>468</v>
      </c>
      <c r="D252" s="228" t="s">
        <v>469</v>
      </c>
      <c r="E252" s="229">
        <v>15</v>
      </c>
      <c r="F252" s="230"/>
      <c r="G252" s="231">
        <f>ROUND(E252*F252,2)</f>
        <v>0</v>
      </c>
      <c r="H252" s="230"/>
      <c r="I252" s="231">
        <f>ROUND(E252*H252,2)</f>
        <v>0</v>
      </c>
      <c r="J252" s="230"/>
      <c r="K252" s="231">
        <f>ROUND(E252*J252,2)</f>
        <v>0</v>
      </c>
      <c r="L252" s="231">
        <v>21</v>
      </c>
      <c r="M252" s="231">
        <f>G252*(1+L252/100)</f>
        <v>0</v>
      </c>
      <c r="N252" s="231">
        <v>2.0000000000000002E-5</v>
      </c>
      <c r="O252" s="231">
        <f>ROUND(E252*N252,2)</f>
        <v>0</v>
      </c>
      <c r="P252" s="231">
        <v>0</v>
      </c>
      <c r="Q252" s="231">
        <f>ROUND(E252*P252,2)</f>
        <v>0</v>
      </c>
      <c r="R252" s="231" t="s">
        <v>377</v>
      </c>
      <c r="S252" s="231" t="s">
        <v>135</v>
      </c>
      <c r="T252" s="232" t="s">
        <v>162</v>
      </c>
      <c r="U252" s="217">
        <v>0.31000000000000005</v>
      </c>
      <c r="V252" s="217">
        <f>ROUND(E252*U252,2)</f>
        <v>4.6500000000000004</v>
      </c>
      <c r="W252" s="21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163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56" t="s">
        <v>464</v>
      </c>
      <c r="D253" s="253"/>
      <c r="E253" s="253"/>
      <c r="F253" s="253"/>
      <c r="G253" s="253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171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33">
        <v>78</v>
      </c>
      <c r="B254" s="234" t="s">
        <v>470</v>
      </c>
      <c r="C254" s="244" t="s">
        <v>471</v>
      </c>
      <c r="D254" s="235" t="s">
        <v>176</v>
      </c>
      <c r="E254" s="236">
        <v>97.9</v>
      </c>
      <c r="F254" s="237"/>
      <c r="G254" s="238">
        <f>ROUND(E254*F254,2)</f>
        <v>0</v>
      </c>
      <c r="H254" s="237"/>
      <c r="I254" s="238">
        <f>ROUND(E254*H254,2)</f>
        <v>0</v>
      </c>
      <c r="J254" s="237"/>
      <c r="K254" s="238">
        <f>ROUND(E254*J254,2)</f>
        <v>0</v>
      </c>
      <c r="L254" s="238">
        <v>21</v>
      </c>
      <c r="M254" s="238">
        <f>G254*(1+L254/100)</f>
        <v>0</v>
      </c>
      <c r="N254" s="238">
        <v>0</v>
      </c>
      <c r="O254" s="238">
        <f>ROUND(E254*N254,2)</f>
        <v>0</v>
      </c>
      <c r="P254" s="238">
        <v>0</v>
      </c>
      <c r="Q254" s="238">
        <f>ROUND(E254*P254,2)</f>
        <v>0</v>
      </c>
      <c r="R254" s="238" t="s">
        <v>377</v>
      </c>
      <c r="S254" s="238" t="s">
        <v>135</v>
      </c>
      <c r="T254" s="239" t="s">
        <v>162</v>
      </c>
      <c r="U254" s="217">
        <v>5.1000000000000004E-2</v>
      </c>
      <c r="V254" s="217">
        <f>ROUND(E254*U254,2)</f>
        <v>4.99</v>
      </c>
      <c r="W254" s="21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163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26">
        <v>79</v>
      </c>
      <c r="B255" s="227" t="s">
        <v>472</v>
      </c>
      <c r="C255" s="245" t="s">
        <v>473</v>
      </c>
      <c r="D255" s="228" t="s">
        <v>388</v>
      </c>
      <c r="E255" s="229">
        <v>3</v>
      </c>
      <c r="F255" s="230"/>
      <c r="G255" s="231">
        <f>ROUND(E255*F255,2)</f>
        <v>0</v>
      </c>
      <c r="H255" s="230"/>
      <c r="I255" s="231">
        <f>ROUND(E255*H255,2)</f>
        <v>0</v>
      </c>
      <c r="J255" s="230"/>
      <c r="K255" s="231">
        <f>ROUND(E255*J255,2)</f>
        <v>0</v>
      </c>
      <c r="L255" s="231">
        <v>21</v>
      </c>
      <c r="M255" s="231">
        <f>G255*(1+L255/100)</f>
        <v>0</v>
      </c>
      <c r="N255" s="231">
        <v>0</v>
      </c>
      <c r="O255" s="231">
        <f>ROUND(E255*N255,2)</f>
        <v>0</v>
      </c>
      <c r="P255" s="231">
        <v>0</v>
      </c>
      <c r="Q255" s="231">
        <f>ROUND(E255*P255,2)</f>
        <v>0</v>
      </c>
      <c r="R255" s="231" t="s">
        <v>377</v>
      </c>
      <c r="S255" s="231" t="s">
        <v>135</v>
      </c>
      <c r="T255" s="232" t="s">
        <v>162</v>
      </c>
      <c r="U255" s="217">
        <v>0.79</v>
      </c>
      <c r="V255" s="217">
        <f>ROUND(E255*U255,2)</f>
        <v>2.37</v>
      </c>
      <c r="W255" s="21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181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14"/>
      <c r="B256" s="215"/>
      <c r="C256" s="256" t="s">
        <v>474</v>
      </c>
      <c r="D256" s="253"/>
      <c r="E256" s="253"/>
      <c r="F256" s="253"/>
      <c r="G256" s="253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171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ht="22.5" outlineLevel="1" x14ac:dyDescent="0.2">
      <c r="A257" s="226">
        <v>80</v>
      </c>
      <c r="B257" s="227" t="s">
        <v>475</v>
      </c>
      <c r="C257" s="245" t="s">
        <v>476</v>
      </c>
      <c r="D257" s="228" t="s">
        <v>388</v>
      </c>
      <c r="E257" s="229">
        <v>4</v>
      </c>
      <c r="F257" s="230"/>
      <c r="G257" s="231">
        <f>ROUND(E257*F257,2)</f>
        <v>0</v>
      </c>
      <c r="H257" s="230"/>
      <c r="I257" s="231">
        <f>ROUND(E257*H257,2)</f>
        <v>0</v>
      </c>
      <c r="J257" s="230"/>
      <c r="K257" s="231">
        <f>ROUND(E257*J257,2)</f>
        <v>0</v>
      </c>
      <c r="L257" s="231">
        <v>21</v>
      </c>
      <c r="M257" s="231">
        <f>G257*(1+L257/100)</f>
        <v>0</v>
      </c>
      <c r="N257" s="231">
        <v>0</v>
      </c>
      <c r="O257" s="231">
        <f>ROUND(E257*N257,2)</f>
        <v>0</v>
      </c>
      <c r="P257" s="231">
        <v>0</v>
      </c>
      <c r="Q257" s="231">
        <f>ROUND(E257*P257,2)</f>
        <v>0</v>
      </c>
      <c r="R257" s="231" t="s">
        <v>377</v>
      </c>
      <c r="S257" s="231" t="s">
        <v>135</v>
      </c>
      <c r="T257" s="232" t="s">
        <v>162</v>
      </c>
      <c r="U257" s="217">
        <v>0.9</v>
      </c>
      <c r="V257" s="217">
        <f>ROUND(E257*U257,2)</f>
        <v>3.6</v>
      </c>
      <c r="W257" s="21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181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56" t="s">
        <v>474</v>
      </c>
      <c r="D258" s="253"/>
      <c r="E258" s="253"/>
      <c r="F258" s="253"/>
      <c r="G258" s="253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171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ht="22.5" outlineLevel="1" x14ac:dyDescent="0.2">
      <c r="A259" s="226">
        <v>81</v>
      </c>
      <c r="B259" s="227" t="s">
        <v>477</v>
      </c>
      <c r="C259" s="245" t="s">
        <v>478</v>
      </c>
      <c r="D259" s="228" t="s">
        <v>388</v>
      </c>
      <c r="E259" s="229">
        <v>4</v>
      </c>
      <c r="F259" s="230"/>
      <c r="G259" s="231">
        <f>ROUND(E259*F259,2)</f>
        <v>0</v>
      </c>
      <c r="H259" s="230"/>
      <c r="I259" s="231">
        <f>ROUND(E259*H259,2)</f>
        <v>0</v>
      </c>
      <c r="J259" s="230"/>
      <c r="K259" s="231">
        <f>ROUND(E259*J259,2)</f>
        <v>0</v>
      </c>
      <c r="L259" s="231">
        <v>21</v>
      </c>
      <c r="M259" s="231">
        <f>G259*(1+L259/100)</f>
        <v>0</v>
      </c>
      <c r="N259" s="231">
        <v>0</v>
      </c>
      <c r="O259" s="231">
        <f>ROUND(E259*N259,2)</f>
        <v>0</v>
      </c>
      <c r="P259" s="231">
        <v>0</v>
      </c>
      <c r="Q259" s="231">
        <f>ROUND(E259*P259,2)</f>
        <v>0</v>
      </c>
      <c r="R259" s="231" t="s">
        <v>377</v>
      </c>
      <c r="S259" s="231" t="s">
        <v>135</v>
      </c>
      <c r="T259" s="232" t="s">
        <v>162</v>
      </c>
      <c r="U259" s="217">
        <v>1.752</v>
      </c>
      <c r="V259" s="217">
        <f>ROUND(E259*U259,2)</f>
        <v>7.01</v>
      </c>
      <c r="W259" s="21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163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56" t="s">
        <v>474</v>
      </c>
      <c r="D260" s="253"/>
      <c r="E260" s="253"/>
      <c r="F260" s="253"/>
      <c r="G260" s="253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171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26">
        <v>82</v>
      </c>
      <c r="B261" s="227" t="s">
        <v>479</v>
      </c>
      <c r="C261" s="245" t="s">
        <v>480</v>
      </c>
      <c r="D261" s="228" t="s">
        <v>388</v>
      </c>
      <c r="E261" s="229">
        <v>1</v>
      </c>
      <c r="F261" s="230"/>
      <c r="G261" s="231">
        <f>ROUND(E261*F261,2)</f>
        <v>0</v>
      </c>
      <c r="H261" s="230"/>
      <c r="I261" s="231">
        <f>ROUND(E261*H261,2)</f>
        <v>0</v>
      </c>
      <c r="J261" s="230"/>
      <c r="K261" s="231">
        <f>ROUND(E261*J261,2)</f>
        <v>0</v>
      </c>
      <c r="L261" s="231">
        <v>21</v>
      </c>
      <c r="M261" s="231">
        <f>G261*(1+L261/100)</f>
        <v>0</v>
      </c>
      <c r="N261" s="231">
        <v>0.43094000000000005</v>
      </c>
      <c r="O261" s="231">
        <f>ROUND(E261*N261,2)</f>
        <v>0.43</v>
      </c>
      <c r="P261" s="231">
        <v>0</v>
      </c>
      <c r="Q261" s="231">
        <f>ROUND(E261*P261,2)</f>
        <v>0</v>
      </c>
      <c r="R261" s="231" t="s">
        <v>161</v>
      </c>
      <c r="S261" s="231" t="s">
        <v>135</v>
      </c>
      <c r="T261" s="232" t="s">
        <v>162</v>
      </c>
      <c r="U261" s="217">
        <v>3.8170000000000002</v>
      </c>
      <c r="V261" s="217">
        <f>ROUND(E261*U261,2)</f>
        <v>3.82</v>
      </c>
      <c r="W261" s="21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163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ht="33.75" outlineLevel="1" x14ac:dyDescent="0.2">
      <c r="A262" s="214"/>
      <c r="B262" s="215"/>
      <c r="C262" s="256" t="s">
        <v>481</v>
      </c>
      <c r="D262" s="253"/>
      <c r="E262" s="253"/>
      <c r="F262" s="253"/>
      <c r="G262" s="253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171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40" t="str">
        <f>C262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57" t="s">
        <v>482</v>
      </c>
      <c r="D263" s="251"/>
      <c r="E263" s="252">
        <v>1</v>
      </c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173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33">
        <v>83</v>
      </c>
      <c r="B264" s="234" t="s">
        <v>483</v>
      </c>
      <c r="C264" s="244" t="s">
        <v>484</v>
      </c>
      <c r="D264" s="235" t="s">
        <v>388</v>
      </c>
      <c r="E264" s="236">
        <v>4</v>
      </c>
      <c r="F264" s="237"/>
      <c r="G264" s="238">
        <f>ROUND(E264*F264,2)</f>
        <v>0</v>
      </c>
      <c r="H264" s="237"/>
      <c r="I264" s="238">
        <f>ROUND(E264*H264,2)</f>
        <v>0</v>
      </c>
      <c r="J264" s="237"/>
      <c r="K264" s="238">
        <f>ROUND(E264*J264,2)</f>
        <v>0</v>
      </c>
      <c r="L264" s="238">
        <v>21</v>
      </c>
      <c r="M264" s="238">
        <f>G264*(1+L264/100)</f>
        <v>0</v>
      </c>
      <c r="N264" s="238">
        <v>7.0200000000000002E-3</v>
      </c>
      <c r="O264" s="238">
        <f>ROUND(E264*N264,2)</f>
        <v>0.03</v>
      </c>
      <c r="P264" s="238">
        <v>0</v>
      </c>
      <c r="Q264" s="238">
        <f>ROUND(E264*P264,2)</f>
        <v>0</v>
      </c>
      <c r="R264" s="238" t="s">
        <v>377</v>
      </c>
      <c r="S264" s="238" t="s">
        <v>135</v>
      </c>
      <c r="T264" s="239" t="s">
        <v>162</v>
      </c>
      <c r="U264" s="217">
        <v>1.3140000000000001</v>
      </c>
      <c r="V264" s="217">
        <f>ROUND(E264*U264,2)</f>
        <v>5.26</v>
      </c>
      <c r="W264" s="21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181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33">
        <v>84</v>
      </c>
      <c r="B265" s="234" t="s">
        <v>485</v>
      </c>
      <c r="C265" s="244" t="s">
        <v>486</v>
      </c>
      <c r="D265" s="235" t="s">
        <v>388</v>
      </c>
      <c r="E265" s="236">
        <v>4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8">
        <v>0</v>
      </c>
      <c r="O265" s="238">
        <f>ROUND(E265*N265,2)</f>
        <v>0</v>
      </c>
      <c r="P265" s="238">
        <v>0.2</v>
      </c>
      <c r="Q265" s="238">
        <f>ROUND(E265*P265,2)</f>
        <v>0.8</v>
      </c>
      <c r="R265" s="238"/>
      <c r="S265" s="238" t="s">
        <v>128</v>
      </c>
      <c r="T265" s="239" t="s">
        <v>129</v>
      </c>
      <c r="U265" s="217">
        <v>0</v>
      </c>
      <c r="V265" s="217">
        <f>ROUND(E265*U265,2)</f>
        <v>0</v>
      </c>
      <c r="W265" s="21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181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26">
        <v>85</v>
      </c>
      <c r="B266" s="227" t="s">
        <v>487</v>
      </c>
      <c r="C266" s="245" t="s">
        <v>488</v>
      </c>
      <c r="D266" s="228" t="s">
        <v>388</v>
      </c>
      <c r="E266" s="229">
        <v>2.1860000000000004</v>
      </c>
      <c r="F266" s="230"/>
      <c r="G266" s="231">
        <f>ROUND(E266*F266,2)</f>
        <v>0</v>
      </c>
      <c r="H266" s="230"/>
      <c r="I266" s="231">
        <f>ROUND(E266*H266,2)</f>
        <v>0</v>
      </c>
      <c r="J266" s="230"/>
      <c r="K266" s="231">
        <f>ROUND(E266*J266,2)</f>
        <v>0</v>
      </c>
      <c r="L266" s="231">
        <v>21</v>
      </c>
      <c r="M266" s="231">
        <f>G266*(1+L266/100)</f>
        <v>0</v>
      </c>
      <c r="N266" s="231">
        <v>1.67E-3</v>
      </c>
      <c r="O266" s="231">
        <f>ROUND(E266*N266,2)</f>
        <v>0</v>
      </c>
      <c r="P266" s="231">
        <v>0</v>
      </c>
      <c r="Q266" s="231">
        <f>ROUND(E266*P266,2)</f>
        <v>0</v>
      </c>
      <c r="R266" s="231"/>
      <c r="S266" s="231" t="s">
        <v>128</v>
      </c>
      <c r="T266" s="232" t="s">
        <v>162</v>
      </c>
      <c r="U266" s="217">
        <v>0</v>
      </c>
      <c r="V266" s="217">
        <f>ROUND(E266*U266,2)</f>
        <v>0</v>
      </c>
      <c r="W266" s="21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367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57" t="s">
        <v>489</v>
      </c>
      <c r="D267" s="251"/>
      <c r="E267" s="252">
        <v>2.1860000000000004</v>
      </c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173</v>
      </c>
      <c r="AH267" s="207">
        <v>0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26">
        <v>86</v>
      </c>
      <c r="B268" s="227" t="s">
        <v>490</v>
      </c>
      <c r="C268" s="245" t="s">
        <v>491</v>
      </c>
      <c r="D268" s="228" t="s">
        <v>388</v>
      </c>
      <c r="E268" s="229">
        <v>2.8855200000000001</v>
      </c>
      <c r="F268" s="230"/>
      <c r="G268" s="231">
        <f>ROUND(E268*F268,2)</f>
        <v>0</v>
      </c>
      <c r="H268" s="230"/>
      <c r="I268" s="231">
        <f>ROUND(E268*H268,2)</f>
        <v>0</v>
      </c>
      <c r="J268" s="230"/>
      <c r="K268" s="231">
        <f>ROUND(E268*J268,2)</f>
        <v>0</v>
      </c>
      <c r="L268" s="231">
        <v>21</v>
      </c>
      <c r="M268" s="231">
        <f>G268*(1+L268/100)</f>
        <v>0</v>
      </c>
      <c r="N268" s="231">
        <v>1.5760000000000003E-2</v>
      </c>
      <c r="O268" s="231">
        <f>ROUND(E268*N268,2)</f>
        <v>0.05</v>
      </c>
      <c r="P268" s="231">
        <v>0</v>
      </c>
      <c r="Q268" s="231">
        <f>ROUND(E268*P268,2)</f>
        <v>0</v>
      </c>
      <c r="R268" s="231"/>
      <c r="S268" s="231" t="s">
        <v>128</v>
      </c>
      <c r="T268" s="232" t="s">
        <v>162</v>
      </c>
      <c r="U268" s="217">
        <v>0</v>
      </c>
      <c r="V268" s="217">
        <f>ROUND(E268*U268,2)</f>
        <v>0</v>
      </c>
      <c r="W268" s="21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367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14"/>
      <c r="B269" s="215"/>
      <c r="C269" s="257" t="s">
        <v>492</v>
      </c>
      <c r="D269" s="251"/>
      <c r="E269" s="252">
        <v>2.8855200000000001</v>
      </c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173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26">
        <v>87</v>
      </c>
      <c r="B270" s="227" t="s">
        <v>493</v>
      </c>
      <c r="C270" s="245" t="s">
        <v>494</v>
      </c>
      <c r="D270" s="228" t="s">
        <v>388</v>
      </c>
      <c r="E270" s="229">
        <v>1.0150000000000001</v>
      </c>
      <c r="F270" s="230"/>
      <c r="G270" s="231">
        <f>ROUND(E270*F270,2)</f>
        <v>0</v>
      </c>
      <c r="H270" s="230"/>
      <c r="I270" s="231">
        <f>ROUND(E270*H270,2)</f>
        <v>0</v>
      </c>
      <c r="J270" s="230"/>
      <c r="K270" s="231">
        <f>ROUND(E270*J270,2)</f>
        <v>0</v>
      </c>
      <c r="L270" s="231">
        <v>21</v>
      </c>
      <c r="M270" s="231">
        <f>G270*(1+L270/100)</f>
        <v>0</v>
      </c>
      <c r="N270" s="231">
        <v>5.7200000000000003E-3</v>
      </c>
      <c r="O270" s="231">
        <f>ROUND(E270*N270,2)</f>
        <v>0.01</v>
      </c>
      <c r="P270" s="231">
        <v>0</v>
      </c>
      <c r="Q270" s="231">
        <f>ROUND(E270*P270,2)</f>
        <v>0</v>
      </c>
      <c r="R270" s="231"/>
      <c r="S270" s="231" t="s">
        <v>128</v>
      </c>
      <c r="T270" s="232" t="s">
        <v>162</v>
      </c>
      <c r="U270" s="217">
        <v>0</v>
      </c>
      <c r="V270" s="217">
        <f>ROUND(E270*U270,2)</f>
        <v>0</v>
      </c>
      <c r="W270" s="21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367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7" t="s">
        <v>495</v>
      </c>
      <c r="D271" s="251"/>
      <c r="E271" s="252">
        <v>1.0150000000000001</v>
      </c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173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26">
        <v>88</v>
      </c>
      <c r="B272" s="227" t="s">
        <v>496</v>
      </c>
      <c r="C272" s="245" t="s">
        <v>497</v>
      </c>
      <c r="D272" s="228" t="s">
        <v>388</v>
      </c>
      <c r="E272" s="229">
        <v>1.0150000000000001</v>
      </c>
      <c r="F272" s="230"/>
      <c r="G272" s="231">
        <f>ROUND(E272*F272,2)</f>
        <v>0</v>
      </c>
      <c r="H272" s="230"/>
      <c r="I272" s="231">
        <f>ROUND(E272*H272,2)</f>
        <v>0</v>
      </c>
      <c r="J272" s="230"/>
      <c r="K272" s="231">
        <f>ROUND(E272*J272,2)</f>
        <v>0</v>
      </c>
      <c r="L272" s="231">
        <v>21</v>
      </c>
      <c r="M272" s="231">
        <f>G272*(1+L272/100)</f>
        <v>0</v>
      </c>
      <c r="N272" s="231">
        <v>2.7790000000000002E-2</v>
      </c>
      <c r="O272" s="231">
        <f>ROUND(E272*N272,2)</f>
        <v>0.03</v>
      </c>
      <c r="P272" s="231">
        <v>0</v>
      </c>
      <c r="Q272" s="231">
        <f>ROUND(E272*P272,2)</f>
        <v>0</v>
      </c>
      <c r="R272" s="231"/>
      <c r="S272" s="231" t="s">
        <v>128</v>
      </c>
      <c r="T272" s="232" t="s">
        <v>162</v>
      </c>
      <c r="U272" s="217">
        <v>0</v>
      </c>
      <c r="V272" s="217">
        <f>ROUND(E272*U272,2)</f>
        <v>0</v>
      </c>
      <c r="W272" s="21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367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57" t="s">
        <v>495</v>
      </c>
      <c r="D273" s="251"/>
      <c r="E273" s="252">
        <v>1.0150000000000001</v>
      </c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173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26">
        <v>89</v>
      </c>
      <c r="B274" s="227" t="s">
        <v>498</v>
      </c>
      <c r="C274" s="245" t="s">
        <v>499</v>
      </c>
      <c r="D274" s="228" t="s">
        <v>388</v>
      </c>
      <c r="E274" s="229">
        <v>16.704680000000003</v>
      </c>
      <c r="F274" s="230"/>
      <c r="G274" s="231">
        <f>ROUND(E274*F274,2)</f>
        <v>0</v>
      </c>
      <c r="H274" s="230"/>
      <c r="I274" s="231">
        <f>ROUND(E274*H274,2)</f>
        <v>0</v>
      </c>
      <c r="J274" s="230"/>
      <c r="K274" s="231">
        <f>ROUND(E274*J274,2)</f>
        <v>0</v>
      </c>
      <c r="L274" s="231">
        <v>21</v>
      </c>
      <c r="M274" s="231">
        <f>G274*(1+L274/100)</f>
        <v>0</v>
      </c>
      <c r="N274" s="231">
        <v>8.1440000000000012E-2</v>
      </c>
      <c r="O274" s="231">
        <f>ROUND(E274*N274,2)</f>
        <v>1.36</v>
      </c>
      <c r="P274" s="231">
        <v>0</v>
      </c>
      <c r="Q274" s="231">
        <f>ROUND(E274*P274,2)</f>
        <v>0</v>
      </c>
      <c r="R274" s="231"/>
      <c r="S274" s="231" t="s">
        <v>128</v>
      </c>
      <c r="T274" s="232" t="s">
        <v>162</v>
      </c>
      <c r="U274" s="217">
        <v>0</v>
      </c>
      <c r="V274" s="217">
        <f>ROUND(E274*U274,2)</f>
        <v>0</v>
      </c>
      <c r="W274" s="21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367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14"/>
      <c r="B275" s="215"/>
      <c r="C275" s="257" t="s">
        <v>500</v>
      </c>
      <c r="D275" s="251"/>
      <c r="E275" s="252">
        <v>16.704680000000003</v>
      </c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173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26">
        <v>90</v>
      </c>
      <c r="B276" s="227" t="s">
        <v>501</v>
      </c>
      <c r="C276" s="245" t="s">
        <v>502</v>
      </c>
      <c r="D276" s="228" t="s">
        <v>388</v>
      </c>
      <c r="E276" s="229">
        <v>1.1294300000000002</v>
      </c>
      <c r="F276" s="230"/>
      <c r="G276" s="231">
        <f>ROUND(E276*F276,2)</f>
        <v>0</v>
      </c>
      <c r="H276" s="230"/>
      <c r="I276" s="231">
        <f>ROUND(E276*H276,2)</f>
        <v>0</v>
      </c>
      <c r="J276" s="230"/>
      <c r="K276" s="231">
        <f>ROUND(E276*J276,2)</f>
        <v>0</v>
      </c>
      <c r="L276" s="231">
        <v>21</v>
      </c>
      <c r="M276" s="231">
        <f>G276*(1+L276/100)</f>
        <v>0</v>
      </c>
      <c r="N276" s="231">
        <v>8.1440000000000012E-2</v>
      </c>
      <c r="O276" s="231">
        <f>ROUND(E276*N276,2)</f>
        <v>0.09</v>
      </c>
      <c r="P276" s="231">
        <v>0</v>
      </c>
      <c r="Q276" s="231">
        <f>ROUND(E276*P276,2)</f>
        <v>0</v>
      </c>
      <c r="R276" s="231"/>
      <c r="S276" s="231" t="s">
        <v>128</v>
      </c>
      <c r="T276" s="232" t="s">
        <v>129</v>
      </c>
      <c r="U276" s="217">
        <v>0</v>
      </c>
      <c r="V276" s="217">
        <f>ROUND(E276*U276,2)</f>
        <v>0</v>
      </c>
      <c r="W276" s="21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367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7" t="s">
        <v>503</v>
      </c>
      <c r="D277" s="251"/>
      <c r="E277" s="252">
        <v>1.1294300000000002</v>
      </c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173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26">
        <v>91</v>
      </c>
      <c r="B278" s="227" t="s">
        <v>504</v>
      </c>
      <c r="C278" s="245" t="s">
        <v>505</v>
      </c>
      <c r="D278" s="228" t="s">
        <v>388</v>
      </c>
      <c r="E278" s="229">
        <v>2.0300000000000002</v>
      </c>
      <c r="F278" s="230"/>
      <c r="G278" s="231">
        <f>ROUND(E278*F278,2)</f>
        <v>0</v>
      </c>
      <c r="H278" s="230"/>
      <c r="I278" s="231">
        <f>ROUND(E278*H278,2)</f>
        <v>0</v>
      </c>
      <c r="J278" s="230"/>
      <c r="K278" s="231">
        <f>ROUND(E278*J278,2)</f>
        <v>0</v>
      </c>
      <c r="L278" s="231">
        <v>21</v>
      </c>
      <c r="M278" s="231">
        <f>G278*(1+L278/100)</f>
        <v>0</v>
      </c>
      <c r="N278" s="231">
        <v>3.3000000000000005E-4</v>
      </c>
      <c r="O278" s="231">
        <f>ROUND(E278*N278,2)</f>
        <v>0</v>
      </c>
      <c r="P278" s="231">
        <v>0</v>
      </c>
      <c r="Q278" s="231">
        <f>ROUND(E278*P278,2)</f>
        <v>0</v>
      </c>
      <c r="R278" s="231" t="s">
        <v>358</v>
      </c>
      <c r="S278" s="231" t="s">
        <v>135</v>
      </c>
      <c r="T278" s="232" t="s">
        <v>162</v>
      </c>
      <c r="U278" s="217">
        <v>0</v>
      </c>
      <c r="V278" s="217">
        <f>ROUND(E278*U278,2)</f>
        <v>0</v>
      </c>
      <c r="W278" s="21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367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7" t="s">
        <v>506</v>
      </c>
      <c r="D279" s="251"/>
      <c r="E279" s="252">
        <v>2.0300000000000002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173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26">
        <v>92</v>
      </c>
      <c r="B280" s="227" t="s">
        <v>507</v>
      </c>
      <c r="C280" s="245" t="s">
        <v>508</v>
      </c>
      <c r="D280" s="228" t="s">
        <v>388</v>
      </c>
      <c r="E280" s="229">
        <v>5.0750000000000002</v>
      </c>
      <c r="F280" s="230"/>
      <c r="G280" s="231">
        <f>ROUND(E280*F280,2)</f>
        <v>0</v>
      </c>
      <c r="H280" s="230"/>
      <c r="I280" s="231">
        <f>ROUND(E280*H280,2)</f>
        <v>0</v>
      </c>
      <c r="J280" s="230"/>
      <c r="K280" s="231">
        <f>ROUND(E280*J280,2)</f>
        <v>0</v>
      </c>
      <c r="L280" s="231">
        <v>21</v>
      </c>
      <c r="M280" s="231">
        <f>G280*(1+L280/100)</f>
        <v>0</v>
      </c>
      <c r="N280" s="231">
        <v>9.1E-4</v>
      </c>
      <c r="O280" s="231">
        <f>ROUND(E280*N280,2)</f>
        <v>0</v>
      </c>
      <c r="P280" s="231">
        <v>0</v>
      </c>
      <c r="Q280" s="231">
        <f>ROUND(E280*P280,2)</f>
        <v>0</v>
      </c>
      <c r="R280" s="231" t="s">
        <v>358</v>
      </c>
      <c r="S280" s="231" t="s">
        <v>135</v>
      </c>
      <c r="T280" s="232" t="s">
        <v>162</v>
      </c>
      <c r="U280" s="217">
        <v>0</v>
      </c>
      <c r="V280" s="217">
        <f>ROUND(E280*U280,2)</f>
        <v>0</v>
      </c>
      <c r="W280" s="21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367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57" t="s">
        <v>509</v>
      </c>
      <c r="D281" s="251"/>
      <c r="E281" s="252">
        <v>5.0750000000000002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173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26">
        <v>93</v>
      </c>
      <c r="B282" s="227" t="s">
        <v>510</v>
      </c>
      <c r="C282" s="245" t="s">
        <v>511</v>
      </c>
      <c r="D282" s="228" t="s">
        <v>388</v>
      </c>
      <c r="E282" s="229">
        <v>1.0150000000000001</v>
      </c>
      <c r="F282" s="230"/>
      <c r="G282" s="231">
        <f>ROUND(E282*F282,2)</f>
        <v>0</v>
      </c>
      <c r="H282" s="230"/>
      <c r="I282" s="231">
        <f>ROUND(E282*H282,2)</f>
        <v>0</v>
      </c>
      <c r="J282" s="230"/>
      <c r="K282" s="231">
        <f>ROUND(E282*J282,2)</f>
        <v>0</v>
      </c>
      <c r="L282" s="231">
        <v>21</v>
      </c>
      <c r="M282" s="231">
        <f>G282*(1+L282/100)</f>
        <v>0</v>
      </c>
      <c r="N282" s="231">
        <v>1.7600000000000001E-3</v>
      </c>
      <c r="O282" s="231">
        <f>ROUND(E282*N282,2)</f>
        <v>0</v>
      </c>
      <c r="P282" s="231">
        <v>0</v>
      </c>
      <c r="Q282" s="231">
        <f>ROUND(E282*P282,2)</f>
        <v>0</v>
      </c>
      <c r="R282" s="231" t="s">
        <v>358</v>
      </c>
      <c r="S282" s="231" t="s">
        <v>135</v>
      </c>
      <c r="T282" s="232" t="s">
        <v>162</v>
      </c>
      <c r="U282" s="217">
        <v>0</v>
      </c>
      <c r="V282" s="217">
        <f>ROUND(E282*U282,2)</f>
        <v>0</v>
      </c>
      <c r="W282" s="21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367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7" t="s">
        <v>495</v>
      </c>
      <c r="D283" s="251"/>
      <c r="E283" s="252">
        <v>1.0150000000000001</v>
      </c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173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26">
        <v>94</v>
      </c>
      <c r="B284" s="227" t="s">
        <v>512</v>
      </c>
      <c r="C284" s="245" t="s">
        <v>513</v>
      </c>
      <c r="D284" s="228" t="s">
        <v>388</v>
      </c>
      <c r="E284" s="229">
        <v>1.0150000000000001</v>
      </c>
      <c r="F284" s="230"/>
      <c r="G284" s="231">
        <f>ROUND(E284*F284,2)</f>
        <v>0</v>
      </c>
      <c r="H284" s="230"/>
      <c r="I284" s="231">
        <f>ROUND(E284*H284,2)</f>
        <v>0</v>
      </c>
      <c r="J284" s="230"/>
      <c r="K284" s="231">
        <f>ROUND(E284*J284,2)</f>
        <v>0</v>
      </c>
      <c r="L284" s="231">
        <v>21</v>
      </c>
      <c r="M284" s="231">
        <f>G284*(1+L284/100)</f>
        <v>0</v>
      </c>
      <c r="N284" s="231">
        <v>2.5000000000000001E-3</v>
      </c>
      <c r="O284" s="231">
        <f>ROUND(E284*N284,2)</f>
        <v>0</v>
      </c>
      <c r="P284" s="231">
        <v>0</v>
      </c>
      <c r="Q284" s="231">
        <f>ROUND(E284*P284,2)</f>
        <v>0</v>
      </c>
      <c r="R284" s="231" t="s">
        <v>358</v>
      </c>
      <c r="S284" s="231" t="s">
        <v>135</v>
      </c>
      <c r="T284" s="232" t="s">
        <v>162</v>
      </c>
      <c r="U284" s="217">
        <v>0</v>
      </c>
      <c r="V284" s="217">
        <f>ROUND(E284*U284,2)</f>
        <v>0</v>
      </c>
      <c r="W284" s="21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367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57" t="s">
        <v>495</v>
      </c>
      <c r="D285" s="251"/>
      <c r="E285" s="252">
        <v>1.0150000000000001</v>
      </c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173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26">
        <v>95</v>
      </c>
      <c r="B286" s="227" t="s">
        <v>514</v>
      </c>
      <c r="C286" s="245" t="s">
        <v>515</v>
      </c>
      <c r="D286" s="228" t="s">
        <v>388</v>
      </c>
      <c r="E286" s="229">
        <v>1.0150000000000001</v>
      </c>
      <c r="F286" s="230"/>
      <c r="G286" s="231">
        <f>ROUND(E286*F286,2)</f>
        <v>0</v>
      </c>
      <c r="H286" s="230"/>
      <c r="I286" s="231">
        <f>ROUND(E286*H286,2)</f>
        <v>0</v>
      </c>
      <c r="J286" s="230"/>
      <c r="K286" s="231">
        <f>ROUND(E286*J286,2)</f>
        <v>0</v>
      </c>
      <c r="L286" s="231">
        <v>21</v>
      </c>
      <c r="M286" s="231">
        <f>G286*(1+L286/100)</f>
        <v>0</v>
      </c>
      <c r="N286" s="231">
        <v>1.16E-3</v>
      </c>
      <c r="O286" s="231">
        <f>ROUND(E286*N286,2)</f>
        <v>0</v>
      </c>
      <c r="P286" s="231">
        <v>0</v>
      </c>
      <c r="Q286" s="231">
        <f>ROUND(E286*P286,2)</f>
        <v>0</v>
      </c>
      <c r="R286" s="231" t="s">
        <v>358</v>
      </c>
      <c r="S286" s="231" t="s">
        <v>135</v>
      </c>
      <c r="T286" s="232" t="s">
        <v>162</v>
      </c>
      <c r="U286" s="217">
        <v>0</v>
      </c>
      <c r="V286" s="217">
        <f>ROUND(E286*U286,2)</f>
        <v>0</v>
      </c>
      <c r="W286" s="21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367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57" t="s">
        <v>495</v>
      </c>
      <c r="D287" s="251"/>
      <c r="E287" s="252">
        <v>1.0150000000000001</v>
      </c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173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26">
        <v>96</v>
      </c>
      <c r="B288" s="227" t="s">
        <v>516</v>
      </c>
      <c r="C288" s="245" t="s">
        <v>517</v>
      </c>
      <c r="D288" s="228" t="s">
        <v>388</v>
      </c>
      <c r="E288" s="229">
        <v>5.0750000000000002</v>
      </c>
      <c r="F288" s="230"/>
      <c r="G288" s="231">
        <f>ROUND(E288*F288,2)</f>
        <v>0</v>
      </c>
      <c r="H288" s="230"/>
      <c r="I288" s="231">
        <f>ROUND(E288*H288,2)</f>
        <v>0</v>
      </c>
      <c r="J288" s="230"/>
      <c r="K288" s="231">
        <f>ROUND(E288*J288,2)</f>
        <v>0</v>
      </c>
      <c r="L288" s="231">
        <v>21</v>
      </c>
      <c r="M288" s="231">
        <f>G288*(1+L288/100)</f>
        <v>0</v>
      </c>
      <c r="N288" s="231">
        <v>8.0000000000000004E-4</v>
      </c>
      <c r="O288" s="231">
        <f>ROUND(E288*N288,2)</f>
        <v>0</v>
      </c>
      <c r="P288" s="231">
        <v>0</v>
      </c>
      <c r="Q288" s="231">
        <f>ROUND(E288*P288,2)</f>
        <v>0</v>
      </c>
      <c r="R288" s="231"/>
      <c r="S288" s="231" t="s">
        <v>128</v>
      </c>
      <c r="T288" s="232" t="s">
        <v>129</v>
      </c>
      <c r="U288" s="217">
        <v>0</v>
      </c>
      <c r="V288" s="217">
        <f>ROUND(E288*U288,2)</f>
        <v>0</v>
      </c>
      <c r="W288" s="21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367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7" t="s">
        <v>509</v>
      </c>
      <c r="D289" s="251"/>
      <c r="E289" s="252">
        <v>5.0750000000000002</v>
      </c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173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26">
        <v>97</v>
      </c>
      <c r="B290" s="227" t="s">
        <v>518</v>
      </c>
      <c r="C290" s="245" t="s">
        <v>519</v>
      </c>
      <c r="D290" s="228" t="s">
        <v>388</v>
      </c>
      <c r="E290" s="229">
        <v>1.0150000000000001</v>
      </c>
      <c r="F290" s="230"/>
      <c r="G290" s="231">
        <f>ROUND(E290*F290,2)</f>
        <v>0</v>
      </c>
      <c r="H290" s="230"/>
      <c r="I290" s="231">
        <f>ROUND(E290*H290,2)</f>
        <v>0</v>
      </c>
      <c r="J290" s="230"/>
      <c r="K290" s="231">
        <f>ROUND(E290*J290,2)</f>
        <v>0</v>
      </c>
      <c r="L290" s="231">
        <v>21</v>
      </c>
      <c r="M290" s="231">
        <f>G290*(1+L290/100)</f>
        <v>0</v>
      </c>
      <c r="N290" s="231">
        <v>2.8500000000000001E-3</v>
      </c>
      <c r="O290" s="231">
        <f>ROUND(E290*N290,2)</f>
        <v>0</v>
      </c>
      <c r="P290" s="231">
        <v>0</v>
      </c>
      <c r="Q290" s="231">
        <f>ROUND(E290*P290,2)</f>
        <v>0</v>
      </c>
      <c r="R290" s="231" t="s">
        <v>358</v>
      </c>
      <c r="S290" s="231" t="s">
        <v>135</v>
      </c>
      <c r="T290" s="232" t="s">
        <v>162</v>
      </c>
      <c r="U290" s="217">
        <v>0</v>
      </c>
      <c r="V290" s="217">
        <f>ROUND(E290*U290,2)</f>
        <v>0</v>
      </c>
      <c r="W290" s="21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 t="s">
        <v>367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7" t="s">
        <v>495</v>
      </c>
      <c r="D291" s="251"/>
      <c r="E291" s="252">
        <v>1.0150000000000001</v>
      </c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173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26">
        <v>98</v>
      </c>
      <c r="B292" s="227" t="s">
        <v>520</v>
      </c>
      <c r="C292" s="245" t="s">
        <v>521</v>
      </c>
      <c r="D292" s="228" t="s">
        <v>388</v>
      </c>
      <c r="E292" s="229">
        <v>1.0150000000000001</v>
      </c>
      <c r="F292" s="230"/>
      <c r="G292" s="231">
        <f>ROUND(E292*F292,2)</f>
        <v>0</v>
      </c>
      <c r="H292" s="230"/>
      <c r="I292" s="231">
        <f>ROUND(E292*H292,2)</f>
        <v>0</v>
      </c>
      <c r="J292" s="230"/>
      <c r="K292" s="231">
        <f>ROUND(E292*J292,2)</f>
        <v>0</v>
      </c>
      <c r="L292" s="231">
        <v>21</v>
      </c>
      <c r="M292" s="231">
        <f>G292*(1+L292/100)</f>
        <v>0</v>
      </c>
      <c r="N292" s="231">
        <v>1E-3</v>
      </c>
      <c r="O292" s="231">
        <f>ROUND(E292*N292,2)</f>
        <v>0</v>
      </c>
      <c r="P292" s="231">
        <v>0</v>
      </c>
      <c r="Q292" s="231">
        <f>ROUND(E292*P292,2)</f>
        <v>0</v>
      </c>
      <c r="R292" s="231" t="s">
        <v>358</v>
      </c>
      <c r="S292" s="231" t="s">
        <v>135</v>
      </c>
      <c r="T292" s="232" t="s">
        <v>162</v>
      </c>
      <c r="U292" s="217">
        <v>0</v>
      </c>
      <c r="V292" s="217">
        <f>ROUND(E292*U292,2)</f>
        <v>0</v>
      </c>
      <c r="W292" s="21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367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14"/>
      <c r="B293" s="215"/>
      <c r="C293" s="257" t="s">
        <v>495</v>
      </c>
      <c r="D293" s="251"/>
      <c r="E293" s="252">
        <v>1.0150000000000001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173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26">
        <v>99</v>
      </c>
      <c r="B294" s="227" t="s">
        <v>522</v>
      </c>
      <c r="C294" s="245" t="s">
        <v>523</v>
      </c>
      <c r="D294" s="228" t="s">
        <v>388</v>
      </c>
      <c r="E294" s="229">
        <v>10.15</v>
      </c>
      <c r="F294" s="230"/>
      <c r="G294" s="231">
        <f>ROUND(E294*F294,2)</f>
        <v>0</v>
      </c>
      <c r="H294" s="230"/>
      <c r="I294" s="231">
        <f>ROUND(E294*H294,2)</f>
        <v>0</v>
      </c>
      <c r="J294" s="230"/>
      <c r="K294" s="231">
        <f>ROUND(E294*J294,2)</f>
        <v>0</v>
      </c>
      <c r="L294" s="231">
        <v>21</v>
      </c>
      <c r="M294" s="231">
        <f>G294*(1+L294/100)</f>
        <v>0</v>
      </c>
      <c r="N294" s="231">
        <v>1.0700000000000002E-3</v>
      </c>
      <c r="O294" s="231">
        <f>ROUND(E294*N294,2)</f>
        <v>0.01</v>
      </c>
      <c r="P294" s="231">
        <v>0</v>
      </c>
      <c r="Q294" s="231">
        <f>ROUND(E294*P294,2)</f>
        <v>0</v>
      </c>
      <c r="R294" s="231" t="s">
        <v>358</v>
      </c>
      <c r="S294" s="231" t="s">
        <v>135</v>
      </c>
      <c r="T294" s="232" t="s">
        <v>162</v>
      </c>
      <c r="U294" s="217">
        <v>0</v>
      </c>
      <c r="V294" s="217">
        <f>ROUND(E294*U294,2)</f>
        <v>0</v>
      </c>
      <c r="W294" s="21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367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14"/>
      <c r="B295" s="215"/>
      <c r="C295" s="257" t="s">
        <v>524</v>
      </c>
      <c r="D295" s="251"/>
      <c r="E295" s="252">
        <v>10.15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173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26">
        <v>100</v>
      </c>
      <c r="B296" s="227" t="s">
        <v>525</v>
      </c>
      <c r="C296" s="245" t="s">
        <v>526</v>
      </c>
      <c r="D296" s="228" t="s">
        <v>388</v>
      </c>
      <c r="E296" s="229">
        <v>1.0150000000000001</v>
      </c>
      <c r="F296" s="230"/>
      <c r="G296" s="231">
        <f>ROUND(E296*F296,2)</f>
        <v>0</v>
      </c>
      <c r="H296" s="230"/>
      <c r="I296" s="231">
        <f>ROUND(E296*H296,2)</f>
        <v>0</v>
      </c>
      <c r="J296" s="230"/>
      <c r="K296" s="231">
        <f>ROUND(E296*J296,2)</f>
        <v>0</v>
      </c>
      <c r="L296" s="231">
        <v>21</v>
      </c>
      <c r="M296" s="231">
        <f>G296*(1+L296/100)</f>
        <v>0</v>
      </c>
      <c r="N296" s="231">
        <v>2.1200000000000004E-3</v>
      </c>
      <c r="O296" s="231">
        <f>ROUND(E296*N296,2)</f>
        <v>0</v>
      </c>
      <c r="P296" s="231">
        <v>0</v>
      </c>
      <c r="Q296" s="231">
        <f>ROUND(E296*P296,2)</f>
        <v>0</v>
      </c>
      <c r="R296" s="231" t="s">
        <v>358</v>
      </c>
      <c r="S296" s="231" t="s">
        <v>135</v>
      </c>
      <c r="T296" s="232" t="s">
        <v>162</v>
      </c>
      <c r="U296" s="217">
        <v>0</v>
      </c>
      <c r="V296" s="217">
        <f>ROUND(E296*U296,2)</f>
        <v>0</v>
      </c>
      <c r="W296" s="21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367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57" t="s">
        <v>495</v>
      </c>
      <c r="D297" s="251"/>
      <c r="E297" s="252">
        <v>1.0150000000000001</v>
      </c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173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26">
        <v>101</v>
      </c>
      <c r="B298" s="227" t="s">
        <v>527</v>
      </c>
      <c r="C298" s="245" t="s">
        <v>528</v>
      </c>
      <c r="D298" s="228" t="s">
        <v>388</v>
      </c>
      <c r="E298" s="229">
        <v>2.0300000000000002</v>
      </c>
      <c r="F298" s="230"/>
      <c r="G298" s="231">
        <f>ROUND(E298*F298,2)</f>
        <v>0</v>
      </c>
      <c r="H298" s="230"/>
      <c r="I298" s="231">
        <f>ROUND(E298*H298,2)</f>
        <v>0</v>
      </c>
      <c r="J298" s="230"/>
      <c r="K298" s="231">
        <f>ROUND(E298*J298,2)</f>
        <v>0</v>
      </c>
      <c r="L298" s="231">
        <v>21</v>
      </c>
      <c r="M298" s="231">
        <f>G298*(1+L298/100)</f>
        <v>0</v>
      </c>
      <c r="N298" s="231">
        <v>6.3000000000000003E-4</v>
      </c>
      <c r="O298" s="231">
        <f>ROUND(E298*N298,2)</f>
        <v>0</v>
      </c>
      <c r="P298" s="231">
        <v>0</v>
      </c>
      <c r="Q298" s="231">
        <f>ROUND(E298*P298,2)</f>
        <v>0</v>
      </c>
      <c r="R298" s="231" t="s">
        <v>358</v>
      </c>
      <c r="S298" s="231" t="s">
        <v>135</v>
      </c>
      <c r="T298" s="232" t="s">
        <v>162</v>
      </c>
      <c r="U298" s="217">
        <v>0</v>
      </c>
      <c r="V298" s="217">
        <f>ROUND(E298*U298,2)</f>
        <v>0</v>
      </c>
      <c r="W298" s="21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367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57" t="s">
        <v>506</v>
      </c>
      <c r="D299" s="251"/>
      <c r="E299" s="252">
        <v>2.0300000000000002</v>
      </c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173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26">
        <v>102</v>
      </c>
      <c r="B300" s="227" t="s">
        <v>529</v>
      </c>
      <c r="C300" s="245" t="s">
        <v>530</v>
      </c>
      <c r="D300" s="228" t="s">
        <v>388</v>
      </c>
      <c r="E300" s="229">
        <v>1.0150000000000001</v>
      </c>
      <c r="F300" s="230"/>
      <c r="G300" s="231">
        <f>ROUND(E300*F300,2)</f>
        <v>0</v>
      </c>
      <c r="H300" s="230"/>
      <c r="I300" s="231">
        <f>ROUND(E300*H300,2)</f>
        <v>0</v>
      </c>
      <c r="J300" s="230"/>
      <c r="K300" s="231">
        <f>ROUND(E300*J300,2)</f>
        <v>0</v>
      </c>
      <c r="L300" s="231">
        <v>21</v>
      </c>
      <c r="M300" s="231">
        <f>G300*(1+L300/100)</f>
        <v>0</v>
      </c>
      <c r="N300" s="231">
        <v>3.3000000000000004E-3</v>
      </c>
      <c r="O300" s="231">
        <f>ROUND(E300*N300,2)</f>
        <v>0</v>
      </c>
      <c r="P300" s="231">
        <v>0</v>
      </c>
      <c r="Q300" s="231">
        <f>ROUND(E300*P300,2)</f>
        <v>0</v>
      </c>
      <c r="R300" s="231" t="s">
        <v>358</v>
      </c>
      <c r="S300" s="231" t="s">
        <v>135</v>
      </c>
      <c r="T300" s="232" t="s">
        <v>162</v>
      </c>
      <c r="U300" s="217">
        <v>0</v>
      </c>
      <c r="V300" s="217">
        <f>ROUND(E300*U300,2)</f>
        <v>0</v>
      </c>
      <c r="W300" s="21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367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14"/>
      <c r="B301" s="215"/>
      <c r="C301" s="257" t="s">
        <v>495</v>
      </c>
      <c r="D301" s="251"/>
      <c r="E301" s="252">
        <v>1.0150000000000001</v>
      </c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173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26">
        <v>103</v>
      </c>
      <c r="B302" s="227" t="s">
        <v>531</v>
      </c>
      <c r="C302" s="245" t="s">
        <v>532</v>
      </c>
      <c r="D302" s="228" t="s">
        <v>388</v>
      </c>
      <c r="E302" s="229">
        <v>13.195</v>
      </c>
      <c r="F302" s="230"/>
      <c r="G302" s="231">
        <f>ROUND(E302*F302,2)</f>
        <v>0</v>
      </c>
      <c r="H302" s="230"/>
      <c r="I302" s="231">
        <f>ROUND(E302*H302,2)</f>
        <v>0</v>
      </c>
      <c r="J302" s="230"/>
      <c r="K302" s="231">
        <f>ROUND(E302*J302,2)</f>
        <v>0</v>
      </c>
      <c r="L302" s="231">
        <v>21</v>
      </c>
      <c r="M302" s="231">
        <f>G302*(1+L302/100)</f>
        <v>0</v>
      </c>
      <c r="N302" s="231">
        <v>9.5000000000000015E-3</v>
      </c>
      <c r="O302" s="231">
        <f>ROUND(E302*N302,2)</f>
        <v>0.13</v>
      </c>
      <c r="P302" s="231">
        <v>0</v>
      </c>
      <c r="Q302" s="231">
        <f>ROUND(E302*P302,2)</f>
        <v>0</v>
      </c>
      <c r="R302" s="231" t="s">
        <v>358</v>
      </c>
      <c r="S302" s="231" t="s">
        <v>135</v>
      </c>
      <c r="T302" s="232" t="s">
        <v>162</v>
      </c>
      <c r="U302" s="217">
        <v>0</v>
      </c>
      <c r="V302" s="217">
        <f>ROUND(E302*U302,2)</f>
        <v>0</v>
      </c>
      <c r="W302" s="21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367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57" t="s">
        <v>533</v>
      </c>
      <c r="D303" s="251"/>
      <c r="E303" s="252">
        <v>13.195</v>
      </c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173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26">
        <v>104</v>
      </c>
      <c r="B304" s="227" t="s">
        <v>534</v>
      </c>
      <c r="C304" s="245" t="s">
        <v>535</v>
      </c>
      <c r="D304" s="228" t="s">
        <v>388</v>
      </c>
      <c r="E304" s="229">
        <v>1.0150000000000001</v>
      </c>
      <c r="F304" s="230"/>
      <c r="G304" s="231">
        <f>ROUND(E304*F304,2)</f>
        <v>0</v>
      </c>
      <c r="H304" s="230"/>
      <c r="I304" s="231">
        <f>ROUND(E304*H304,2)</f>
        <v>0</v>
      </c>
      <c r="J304" s="230"/>
      <c r="K304" s="231">
        <f>ROUND(E304*J304,2)</f>
        <v>0</v>
      </c>
      <c r="L304" s="231">
        <v>21</v>
      </c>
      <c r="M304" s="231">
        <f>G304*(1+L304/100)</f>
        <v>0</v>
      </c>
      <c r="N304" s="231">
        <v>1.0500000000000001E-2</v>
      </c>
      <c r="O304" s="231">
        <f>ROUND(E304*N304,2)</f>
        <v>0.01</v>
      </c>
      <c r="P304" s="231">
        <v>0</v>
      </c>
      <c r="Q304" s="231">
        <f>ROUND(E304*P304,2)</f>
        <v>0</v>
      </c>
      <c r="R304" s="231" t="s">
        <v>358</v>
      </c>
      <c r="S304" s="231" t="s">
        <v>135</v>
      </c>
      <c r="T304" s="232" t="s">
        <v>162</v>
      </c>
      <c r="U304" s="217">
        <v>0</v>
      </c>
      <c r="V304" s="217">
        <f>ROUND(E304*U304,2)</f>
        <v>0</v>
      </c>
      <c r="W304" s="21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 t="s">
        <v>367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7" t="s">
        <v>495</v>
      </c>
      <c r="D305" s="251"/>
      <c r="E305" s="252">
        <v>1.0150000000000001</v>
      </c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173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26">
        <v>105</v>
      </c>
      <c r="B306" s="227" t="s">
        <v>536</v>
      </c>
      <c r="C306" s="245" t="s">
        <v>537</v>
      </c>
      <c r="D306" s="228" t="s">
        <v>388</v>
      </c>
      <c r="E306" s="229">
        <v>1.0150000000000001</v>
      </c>
      <c r="F306" s="230"/>
      <c r="G306" s="231">
        <f>ROUND(E306*F306,2)</f>
        <v>0</v>
      </c>
      <c r="H306" s="230"/>
      <c r="I306" s="231">
        <f>ROUND(E306*H306,2)</f>
        <v>0</v>
      </c>
      <c r="J306" s="230"/>
      <c r="K306" s="231">
        <f>ROUND(E306*J306,2)</f>
        <v>0</v>
      </c>
      <c r="L306" s="231">
        <v>21</v>
      </c>
      <c r="M306" s="231">
        <f>G306*(1+L306/100)</f>
        <v>0</v>
      </c>
      <c r="N306" s="231">
        <v>1.1500000000000002E-2</v>
      </c>
      <c r="O306" s="231">
        <f>ROUND(E306*N306,2)</f>
        <v>0.01</v>
      </c>
      <c r="P306" s="231">
        <v>0</v>
      </c>
      <c r="Q306" s="231">
        <f>ROUND(E306*P306,2)</f>
        <v>0</v>
      </c>
      <c r="R306" s="231" t="s">
        <v>358</v>
      </c>
      <c r="S306" s="231" t="s">
        <v>135</v>
      </c>
      <c r="T306" s="232" t="s">
        <v>162</v>
      </c>
      <c r="U306" s="217">
        <v>0</v>
      </c>
      <c r="V306" s="217">
        <f>ROUND(E306*U306,2)</f>
        <v>0</v>
      </c>
      <c r="W306" s="21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367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57" t="s">
        <v>495</v>
      </c>
      <c r="D307" s="251"/>
      <c r="E307" s="252">
        <v>1.0150000000000001</v>
      </c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173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ht="22.5" outlineLevel="1" x14ac:dyDescent="0.2">
      <c r="A308" s="226">
        <v>106</v>
      </c>
      <c r="B308" s="227" t="s">
        <v>538</v>
      </c>
      <c r="C308" s="245" t="s">
        <v>539</v>
      </c>
      <c r="D308" s="228" t="s">
        <v>388</v>
      </c>
      <c r="E308" s="229">
        <v>4.04</v>
      </c>
      <c r="F308" s="230"/>
      <c r="G308" s="231">
        <f>ROUND(E308*F308,2)</f>
        <v>0</v>
      </c>
      <c r="H308" s="230"/>
      <c r="I308" s="231">
        <f>ROUND(E308*H308,2)</f>
        <v>0</v>
      </c>
      <c r="J308" s="230"/>
      <c r="K308" s="231">
        <f>ROUND(E308*J308,2)</f>
        <v>0</v>
      </c>
      <c r="L308" s="231">
        <v>21</v>
      </c>
      <c r="M308" s="231">
        <f>G308*(1+L308/100)</f>
        <v>0</v>
      </c>
      <c r="N308" s="231">
        <v>0.58500000000000008</v>
      </c>
      <c r="O308" s="231">
        <f>ROUND(E308*N308,2)</f>
        <v>2.36</v>
      </c>
      <c r="P308" s="231">
        <v>0</v>
      </c>
      <c r="Q308" s="231">
        <f>ROUND(E308*P308,2)</f>
        <v>0</v>
      </c>
      <c r="R308" s="231" t="s">
        <v>358</v>
      </c>
      <c r="S308" s="231" t="s">
        <v>135</v>
      </c>
      <c r="T308" s="232" t="s">
        <v>162</v>
      </c>
      <c r="U308" s="217">
        <v>0</v>
      </c>
      <c r="V308" s="217">
        <f>ROUND(E308*U308,2)</f>
        <v>0</v>
      </c>
      <c r="W308" s="21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367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57" t="s">
        <v>540</v>
      </c>
      <c r="D309" s="251"/>
      <c r="E309" s="252">
        <v>4.04</v>
      </c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173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ht="22.5" outlineLevel="1" x14ac:dyDescent="0.2">
      <c r="A310" s="226">
        <v>107</v>
      </c>
      <c r="B310" s="227" t="s">
        <v>541</v>
      </c>
      <c r="C310" s="245" t="s">
        <v>542</v>
      </c>
      <c r="D310" s="228" t="s">
        <v>388</v>
      </c>
      <c r="E310" s="229">
        <v>3.0300000000000002</v>
      </c>
      <c r="F310" s="230"/>
      <c r="G310" s="231">
        <f>ROUND(E310*F310,2)</f>
        <v>0</v>
      </c>
      <c r="H310" s="230"/>
      <c r="I310" s="231">
        <f>ROUND(E310*H310,2)</f>
        <v>0</v>
      </c>
      <c r="J310" s="230"/>
      <c r="K310" s="231">
        <f>ROUND(E310*J310,2)</f>
        <v>0</v>
      </c>
      <c r="L310" s="231">
        <v>21</v>
      </c>
      <c r="M310" s="231">
        <f>G310*(1+L310/100)</f>
        <v>0</v>
      </c>
      <c r="N310" s="231">
        <v>0.25</v>
      </c>
      <c r="O310" s="231">
        <f>ROUND(E310*N310,2)</f>
        <v>0.76</v>
      </c>
      <c r="P310" s="231">
        <v>0</v>
      </c>
      <c r="Q310" s="231">
        <f>ROUND(E310*P310,2)</f>
        <v>0</v>
      </c>
      <c r="R310" s="231" t="s">
        <v>358</v>
      </c>
      <c r="S310" s="231" t="s">
        <v>135</v>
      </c>
      <c r="T310" s="232" t="s">
        <v>162</v>
      </c>
      <c r="U310" s="217">
        <v>0</v>
      </c>
      <c r="V310" s="217">
        <f>ROUND(E310*U310,2)</f>
        <v>0</v>
      </c>
      <c r="W310" s="21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 t="s">
        <v>367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7" t="s">
        <v>413</v>
      </c>
      <c r="D311" s="251"/>
      <c r="E311" s="252">
        <v>3.0300000000000002</v>
      </c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173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26">
        <v>108</v>
      </c>
      <c r="B312" s="227" t="s">
        <v>543</v>
      </c>
      <c r="C312" s="245" t="s">
        <v>544</v>
      </c>
      <c r="D312" s="228" t="s">
        <v>388</v>
      </c>
      <c r="E312" s="229">
        <v>3.0300000000000002</v>
      </c>
      <c r="F312" s="230"/>
      <c r="G312" s="231">
        <f>ROUND(E312*F312,2)</f>
        <v>0</v>
      </c>
      <c r="H312" s="230"/>
      <c r="I312" s="231">
        <f>ROUND(E312*H312,2)</f>
        <v>0</v>
      </c>
      <c r="J312" s="230"/>
      <c r="K312" s="231">
        <f>ROUND(E312*J312,2)</f>
        <v>0</v>
      </c>
      <c r="L312" s="231">
        <v>21</v>
      </c>
      <c r="M312" s="231">
        <f>G312*(1+L312/100)</f>
        <v>0</v>
      </c>
      <c r="N312" s="231">
        <v>1.6</v>
      </c>
      <c r="O312" s="231">
        <f>ROUND(E312*N312,2)</f>
        <v>4.8499999999999996</v>
      </c>
      <c r="P312" s="231">
        <v>0</v>
      </c>
      <c r="Q312" s="231">
        <f>ROUND(E312*P312,2)</f>
        <v>0</v>
      </c>
      <c r="R312" s="231"/>
      <c r="S312" s="231" t="s">
        <v>128</v>
      </c>
      <c r="T312" s="232" t="s">
        <v>129</v>
      </c>
      <c r="U312" s="217">
        <v>0</v>
      </c>
      <c r="V312" s="217">
        <f>ROUND(E312*U312,2)</f>
        <v>0</v>
      </c>
      <c r="W312" s="21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367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57" t="s">
        <v>413</v>
      </c>
      <c r="D313" s="251"/>
      <c r="E313" s="252">
        <v>3.0300000000000002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173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26">
        <v>109</v>
      </c>
      <c r="B314" s="227" t="s">
        <v>545</v>
      </c>
      <c r="C314" s="245" t="s">
        <v>546</v>
      </c>
      <c r="D314" s="228" t="s">
        <v>388</v>
      </c>
      <c r="E314" s="229">
        <v>1.01</v>
      </c>
      <c r="F314" s="230"/>
      <c r="G314" s="231">
        <f>ROUND(E314*F314,2)</f>
        <v>0</v>
      </c>
      <c r="H314" s="230"/>
      <c r="I314" s="231">
        <f>ROUND(E314*H314,2)</f>
        <v>0</v>
      </c>
      <c r="J314" s="230"/>
      <c r="K314" s="231">
        <f>ROUND(E314*J314,2)</f>
        <v>0</v>
      </c>
      <c r="L314" s="231">
        <v>21</v>
      </c>
      <c r="M314" s="231">
        <f>G314*(1+L314/100)</f>
        <v>0</v>
      </c>
      <c r="N314" s="231">
        <v>1.6</v>
      </c>
      <c r="O314" s="231">
        <f>ROUND(E314*N314,2)</f>
        <v>1.62</v>
      </c>
      <c r="P314" s="231">
        <v>0</v>
      </c>
      <c r="Q314" s="231">
        <f>ROUND(E314*P314,2)</f>
        <v>0</v>
      </c>
      <c r="R314" s="231"/>
      <c r="S314" s="231" t="s">
        <v>128</v>
      </c>
      <c r="T314" s="232" t="s">
        <v>129</v>
      </c>
      <c r="U314" s="217">
        <v>0</v>
      </c>
      <c r="V314" s="217">
        <f>ROUND(E314*U314,2)</f>
        <v>0</v>
      </c>
      <c r="W314" s="21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 t="s">
        <v>367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14"/>
      <c r="B315" s="215"/>
      <c r="C315" s="257" t="s">
        <v>547</v>
      </c>
      <c r="D315" s="251"/>
      <c r="E315" s="252">
        <v>1.01</v>
      </c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173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ht="22.5" outlineLevel="1" x14ac:dyDescent="0.2">
      <c r="A316" s="233">
        <v>110</v>
      </c>
      <c r="B316" s="234" t="s">
        <v>548</v>
      </c>
      <c r="C316" s="244" t="s">
        <v>549</v>
      </c>
      <c r="D316" s="235" t="s">
        <v>388</v>
      </c>
      <c r="E316" s="236">
        <v>7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21</v>
      </c>
      <c r="M316" s="238">
        <f>G316*(1+L316/100)</f>
        <v>0</v>
      </c>
      <c r="N316" s="238">
        <v>2E-3</v>
      </c>
      <c r="O316" s="238">
        <f>ROUND(E316*N316,2)</f>
        <v>0.01</v>
      </c>
      <c r="P316" s="238">
        <v>0</v>
      </c>
      <c r="Q316" s="238">
        <f>ROUND(E316*P316,2)</f>
        <v>0</v>
      </c>
      <c r="R316" s="238" t="s">
        <v>358</v>
      </c>
      <c r="S316" s="238" t="s">
        <v>135</v>
      </c>
      <c r="T316" s="239" t="s">
        <v>162</v>
      </c>
      <c r="U316" s="217">
        <v>0</v>
      </c>
      <c r="V316" s="217">
        <f>ROUND(E316*U316,2)</f>
        <v>0</v>
      </c>
      <c r="W316" s="21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 t="s">
        <v>359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x14ac:dyDescent="0.2">
      <c r="A317" s="220" t="s">
        <v>123</v>
      </c>
      <c r="B317" s="221" t="s">
        <v>80</v>
      </c>
      <c r="C317" s="243" t="s">
        <v>81</v>
      </c>
      <c r="D317" s="222"/>
      <c r="E317" s="223"/>
      <c r="F317" s="224"/>
      <c r="G317" s="224">
        <f>SUMIF(AG318:AG322,"&lt;&gt;NOR",G318:G322)</f>
        <v>0</v>
      </c>
      <c r="H317" s="224"/>
      <c r="I317" s="224">
        <f>SUM(I318:I322)</f>
        <v>0</v>
      </c>
      <c r="J317" s="224"/>
      <c r="K317" s="224">
        <f>SUM(K318:K322)</f>
        <v>0</v>
      </c>
      <c r="L317" s="224"/>
      <c r="M317" s="224">
        <f>SUM(M318:M322)</f>
        <v>0</v>
      </c>
      <c r="N317" s="224"/>
      <c r="O317" s="224">
        <f>SUM(O318:O322)</f>
        <v>7.52</v>
      </c>
      <c r="P317" s="224"/>
      <c r="Q317" s="224">
        <f>SUM(Q318:Q322)</f>
        <v>0</v>
      </c>
      <c r="R317" s="224"/>
      <c r="S317" s="224"/>
      <c r="T317" s="225"/>
      <c r="U317" s="219"/>
      <c r="V317" s="219">
        <f>SUM(V318:V322)</f>
        <v>20.55</v>
      </c>
      <c r="W317" s="219"/>
      <c r="AG317" t="s">
        <v>124</v>
      </c>
    </row>
    <row r="318" spans="1:60" ht="22.5" outlineLevel="1" x14ac:dyDescent="0.2">
      <c r="A318" s="226">
        <v>111</v>
      </c>
      <c r="B318" s="227" t="s">
        <v>550</v>
      </c>
      <c r="C318" s="245" t="s">
        <v>551</v>
      </c>
      <c r="D318" s="228" t="s">
        <v>176</v>
      </c>
      <c r="E318" s="229">
        <v>40</v>
      </c>
      <c r="F318" s="230"/>
      <c r="G318" s="231">
        <f>ROUND(E318*F318,2)</f>
        <v>0</v>
      </c>
      <c r="H318" s="230"/>
      <c r="I318" s="231">
        <f>ROUND(E318*H318,2)</f>
        <v>0</v>
      </c>
      <c r="J318" s="230"/>
      <c r="K318" s="231">
        <f>ROUND(E318*J318,2)</f>
        <v>0</v>
      </c>
      <c r="L318" s="231">
        <v>21</v>
      </c>
      <c r="M318" s="231">
        <f>G318*(1+L318/100)</f>
        <v>0</v>
      </c>
      <c r="N318" s="231">
        <v>0.188</v>
      </c>
      <c r="O318" s="231">
        <f>ROUND(E318*N318,2)</f>
        <v>7.52</v>
      </c>
      <c r="P318" s="231">
        <v>0</v>
      </c>
      <c r="Q318" s="231">
        <f>ROUND(E318*P318,2)</f>
        <v>0</v>
      </c>
      <c r="R318" s="231" t="s">
        <v>161</v>
      </c>
      <c r="S318" s="231" t="s">
        <v>135</v>
      </c>
      <c r="T318" s="232" t="s">
        <v>162</v>
      </c>
      <c r="U318" s="217">
        <v>0.21600000000000003</v>
      </c>
      <c r="V318" s="217">
        <f>ROUND(E318*U318,2)</f>
        <v>8.64</v>
      </c>
      <c r="W318" s="21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181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56" t="s">
        <v>552</v>
      </c>
      <c r="D319" s="253"/>
      <c r="E319" s="253"/>
      <c r="F319" s="253"/>
      <c r="G319" s="253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171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40" t="str">
        <f>C319</f>
        <v>se zatřením lože, s vyplněním a zatřením spár cementovou maltou. S dodáním hmot pro lože tl. 80-100 mm.</v>
      </c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26">
        <v>112</v>
      </c>
      <c r="B320" s="227" t="s">
        <v>553</v>
      </c>
      <c r="C320" s="245" t="s">
        <v>554</v>
      </c>
      <c r="D320" s="228" t="s">
        <v>176</v>
      </c>
      <c r="E320" s="229">
        <v>216.60000000000002</v>
      </c>
      <c r="F320" s="230"/>
      <c r="G320" s="231">
        <f>ROUND(E320*F320,2)</f>
        <v>0</v>
      </c>
      <c r="H320" s="230"/>
      <c r="I320" s="231">
        <f>ROUND(E320*H320,2)</f>
        <v>0</v>
      </c>
      <c r="J320" s="230"/>
      <c r="K320" s="231">
        <f>ROUND(E320*J320,2)</f>
        <v>0</v>
      </c>
      <c r="L320" s="231">
        <v>21</v>
      </c>
      <c r="M320" s="231">
        <f>G320*(1+L320/100)</f>
        <v>0</v>
      </c>
      <c r="N320" s="231">
        <v>0</v>
      </c>
      <c r="O320" s="231">
        <f>ROUND(E320*N320,2)</f>
        <v>0</v>
      </c>
      <c r="P320" s="231">
        <v>0</v>
      </c>
      <c r="Q320" s="231">
        <f>ROUND(E320*P320,2)</f>
        <v>0</v>
      </c>
      <c r="R320" s="231" t="s">
        <v>161</v>
      </c>
      <c r="S320" s="231" t="s">
        <v>135</v>
      </c>
      <c r="T320" s="232" t="s">
        <v>162</v>
      </c>
      <c r="U320" s="217">
        <v>5.5E-2</v>
      </c>
      <c r="V320" s="217">
        <f>ROUND(E320*U320,2)</f>
        <v>11.91</v>
      </c>
      <c r="W320" s="21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181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14"/>
      <c r="B321" s="215"/>
      <c r="C321" s="256" t="s">
        <v>555</v>
      </c>
      <c r="D321" s="253"/>
      <c r="E321" s="253"/>
      <c r="F321" s="253"/>
      <c r="G321" s="253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171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14"/>
      <c r="B322" s="215"/>
      <c r="C322" s="257" t="s">
        <v>556</v>
      </c>
      <c r="D322" s="251"/>
      <c r="E322" s="252">
        <v>216.60000000000002</v>
      </c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173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x14ac:dyDescent="0.2">
      <c r="A323" s="220" t="s">
        <v>123</v>
      </c>
      <c r="B323" s="221" t="s">
        <v>82</v>
      </c>
      <c r="C323" s="243" t="s">
        <v>83</v>
      </c>
      <c r="D323" s="222"/>
      <c r="E323" s="223"/>
      <c r="F323" s="224"/>
      <c r="G323" s="224">
        <f>SUMIF(AG324:AG326,"&lt;&gt;NOR",G324:G326)</f>
        <v>0</v>
      </c>
      <c r="H323" s="224"/>
      <c r="I323" s="224">
        <f>SUM(I324:I326)</f>
        <v>0</v>
      </c>
      <c r="J323" s="224"/>
      <c r="K323" s="224">
        <f>SUM(K324:K326)</f>
        <v>0</v>
      </c>
      <c r="L323" s="224"/>
      <c r="M323" s="224">
        <f>SUM(M324:M326)</f>
        <v>0</v>
      </c>
      <c r="N323" s="224"/>
      <c r="O323" s="224">
        <f>SUM(O324:O326)</f>
        <v>0.04</v>
      </c>
      <c r="P323" s="224"/>
      <c r="Q323" s="224">
        <f>SUM(Q324:Q326)</f>
        <v>0</v>
      </c>
      <c r="R323" s="224"/>
      <c r="S323" s="224"/>
      <c r="T323" s="225"/>
      <c r="U323" s="219"/>
      <c r="V323" s="219">
        <f>SUM(V324:V326)</f>
        <v>0.59</v>
      </c>
      <c r="W323" s="219"/>
      <c r="AG323" t="s">
        <v>124</v>
      </c>
    </row>
    <row r="324" spans="1:60" ht="22.5" outlineLevel="1" x14ac:dyDescent="0.2">
      <c r="A324" s="226">
        <v>113</v>
      </c>
      <c r="B324" s="227" t="s">
        <v>557</v>
      </c>
      <c r="C324" s="245" t="s">
        <v>558</v>
      </c>
      <c r="D324" s="228" t="s">
        <v>197</v>
      </c>
      <c r="E324" s="229">
        <v>1.4E-2</v>
      </c>
      <c r="F324" s="230"/>
      <c r="G324" s="231">
        <f>ROUND(E324*F324,2)</f>
        <v>0</v>
      </c>
      <c r="H324" s="230"/>
      <c r="I324" s="231">
        <f>ROUND(E324*H324,2)</f>
        <v>0</v>
      </c>
      <c r="J324" s="230"/>
      <c r="K324" s="231">
        <f>ROUND(E324*J324,2)</f>
        <v>0</v>
      </c>
      <c r="L324" s="231">
        <v>21</v>
      </c>
      <c r="M324" s="231">
        <f>G324*(1+L324/100)</f>
        <v>0</v>
      </c>
      <c r="N324" s="231">
        <v>2.6508900000000004</v>
      </c>
      <c r="O324" s="231">
        <f>ROUND(E324*N324,2)</f>
        <v>0.04</v>
      </c>
      <c r="P324" s="231">
        <v>0</v>
      </c>
      <c r="Q324" s="231">
        <f>ROUND(E324*P324,2)</f>
        <v>0</v>
      </c>
      <c r="R324" s="231" t="s">
        <v>559</v>
      </c>
      <c r="S324" s="231" t="s">
        <v>135</v>
      </c>
      <c r="T324" s="232" t="s">
        <v>162</v>
      </c>
      <c r="U324" s="217">
        <v>42.051000000000002</v>
      </c>
      <c r="V324" s="217">
        <f>ROUND(E324*U324,2)</f>
        <v>0.59</v>
      </c>
      <c r="W324" s="21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163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ht="22.5" outlineLevel="1" x14ac:dyDescent="0.2">
      <c r="A325" s="214"/>
      <c r="B325" s="215"/>
      <c r="C325" s="256" t="s">
        <v>560</v>
      </c>
      <c r="D325" s="253"/>
      <c r="E325" s="253"/>
      <c r="F325" s="253"/>
      <c r="G325" s="253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171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40" t="str">
        <f>C325</f>
        <v>uloženého ve vynechaných otvorech ve dně nebo ve stěnách nádrží z betonu vodostavebního, pevné spojení potrubí nebo trubní zděře s betonem v otvoru, očištění potrubí před betonáží, bednění a odbednění,</v>
      </c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57" t="s">
        <v>561</v>
      </c>
      <c r="D326" s="251"/>
      <c r="E326" s="252">
        <v>1.4E-2</v>
      </c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173</v>
      </c>
      <c r="AH326" s="207">
        <v>0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x14ac:dyDescent="0.2">
      <c r="A327" s="220" t="s">
        <v>123</v>
      </c>
      <c r="B327" s="221" t="s">
        <v>84</v>
      </c>
      <c r="C327" s="243" t="s">
        <v>85</v>
      </c>
      <c r="D327" s="222"/>
      <c r="E327" s="223"/>
      <c r="F327" s="224"/>
      <c r="G327" s="224">
        <f>SUMIF(AG328:AG331,"&lt;&gt;NOR",G328:G331)</f>
        <v>0</v>
      </c>
      <c r="H327" s="224"/>
      <c r="I327" s="224">
        <f>SUM(I328:I331)</f>
        <v>0</v>
      </c>
      <c r="J327" s="224"/>
      <c r="K327" s="224">
        <f>SUM(K328:K331)</f>
        <v>0</v>
      </c>
      <c r="L327" s="224"/>
      <c r="M327" s="224">
        <f>SUM(M328:M331)</f>
        <v>0</v>
      </c>
      <c r="N327" s="224"/>
      <c r="O327" s="224">
        <f>SUM(O328:O331)</f>
        <v>0</v>
      </c>
      <c r="P327" s="224"/>
      <c r="Q327" s="224">
        <f>SUM(Q328:Q331)</f>
        <v>9.94</v>
      </c>
      <c r="R327" s="224"/>
      <c r="S327" s="224"/>
      <c r="T327" s="225"/>
      <c r="U327" s="219"/>
      <c r="V327" s="219">
        <f>SUM(V328:V331)</f>
        <v>35.93</v>
      </c>
      <c r="W327" s="219"/>
      <c r="AG327" t="s">
        <v>124</v>
      </c>
    </row>
    <row r="328" spans="1:60" outlineLevel="1" x14ac:dyDescent="0.2">
      <c r="A328" s="226">
        <v>114</v>
      </c>
      <c r="B328" s="227" t="s">
        <v>562</v>
      </c>
      <c r="C328" s="245" t="s">
        <v>563</v>
      </c>
      <c r="D328" s="228" t="s">
        <v>197</v>
      </c>
      <c r="E328" s="229">
        <v>3.75</v>
      </c>
      <c r="F328" s="230"/>
      <c r="G328" s="231">
        <f>ROUND(E328*F328,2)</f>
        <v>0</v>
      </c>
      <c r="H328" s="230"/>
      <c r="I328" s="231">
        <f>ROUND(E328*H328,2)</f>
        <v>0</v>
      </c>
      <c r="J328" s="230"/>
      <c r="K328" s="231">
        <f>ROUND(E328*J328,2)</f>
        <v>0</v>
      </c>
      <c r="L328" s="231">
        <v>21</v>
      </c>
      <c r="M328" s="231">
        <f>G328*(1+L328/100)</f>
        <v>0</v>
      </c>
      <c r="N328" s="231">
        <v>0</v>
      </c>
      <c r="O328" s="231">
        <f>ROUND(E328*N328,2)</f>
        <v>0</v>
      </c>
      <c r="P328" s="231">
        <v>2.6500000000000004</v>
      </c>
      <c r="Q328" s="231">
        <f>ROUND(E328*P328,2)</f>
        <v>9.94</v>
      </c>
      <c r="R328" s="231"/>
      <c r="S328" s="231" t="s">
        <v>135</v>
      </c>
      <c r="T328" s="232" t="s">
        <v>162</v>
      </c>
      <c r="U328" s="217">
        <v>8.6210000000000004</v>
      </c>
      <c r="V328" s="217">
        <f>ROUND(E328*U328,2)</f>
        <v>32.33</v>
      </c>
      <c r="W328" s="21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163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57" t="s">
        <v>564</v>
      </c>
      <c r="D329" s="251"/>
      <c r="E329" s="252">
        <v>3.75</v>
      </c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173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ht="22.5" outlineLevel="1" x14ac:dyDescent="0.2">
      <c r="A330" s="226">
        <v>115</v>
      </c>
      <c r="B330" s="227" t="s">
        <v>565</v>
      </c>
      <c r="C330" s="245" t="s">
        <v>566</v>
      </c>
      <c r="D330" s="228" t="s">
        <v>176</v>
      </c>
      <c r="E330" s="229">
        <v>40</v>
      </c>
      <c r="F330" s="230"/>
      <c r="G330" s="231">
        <f>ROUND(E330*F330,2)</f>
        <v>0</v>
      </c>
      <c r="H330" s="230"/>
      <c r="I330" s="231">
        <f>ROUND(E330*H330,2)</f>
        <v>0</v>
      </c>
      <c r="J330" s="230"/>
      <c r="K330" s="231">
        <f>ROUND(E330*J330,2)</f>
        <v>0</v>
      </c>
      <c r="L330" s="231">
        <v>21</v>
      </c>
      <c r="M330" s="231">
        <f>G330*(1+L330/100)</f>
        <v>0</v>
      </c>
      <c r="N330" s="231">
        <v>0</v>
      </c>
      <c r="O330" s="231">
        <f>ROUND(E330*N330,2)</f>
        <v>0</v>
      </c>
      <c r="P330" s="231">
        <v>0</v>
      </c>
      <c r="Q330" s="231">
        <f>ROUND(E330*P330,2)</f>
        <v>0</v>
      </c>
      <c r="R330" s="231" t="s">
        <v>161</v>
      </c>
      <c r="S330" s="231" t="s">
        <v>135</v>
      </c>
      <c r="T330" s="232" t="s">
        <v>162</v>
      </c>
      <c r="U330" s="217">
        <v>9.0000000000000011E-2</v>
      </c>
      <c r="V330" s="217">
        <f>ROUND(E330*U330,2)</f>
        <v>3.6</v>
      </c>
      <c r="W330" s="21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181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ht="22.5" outlineLevel="1" x14ac:dyDescent="0.2">
      <c r="A331" s="214"/>
      <c r="B331" s="215"/>
      <c r="C331" s="256" t="s">
        <v>567</v>
      </c>
      <c r="D331" s="253"/>
      <c r="E331" s="253"/>
      <c r="F331" s="253"/>
      <c r="G331" s="253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171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40" t="str">
        <f>C331</f>
        <v>krajníků, desek nebo panelů od spojovacího materiálu s odklizením a uložením očištěných hmot a spojovacího materiálu na skládku na vzdálenost do 10 m</v>
      </c>
      <c r="BB331" s="207"/>
      <c r="BC331" s="207"/>
      <c r="BD331" s="207"/>
      <c r="BE331" s="207"/>
      <c r="BF331" s="207"/>
      <c r="BG331" s="207"/>
      <c r="BH331" s="207"/>
    </row>
    <row r="332" spans="1:60" x14ac:dyDescent="0.2">
      <c r="A332" s="220" t="s">
        <v>123</v>
      </c>
      <c r="B332" s="221" t="s">
        <v>86</v>
      </c>
      <c r="C332" s="243" t="s">
        <v>87</v>
      </c>
      <c r="D332" s="222"/>
      <c r="E332" s="223"/>
      <c r="F332" s="224"/>
      <c r="G332" s="224">
        <f>SUMIF(AG333:AG334,"&lt;&gt;NOR",G333:G334)</f>
        <v>0</v>
      </c>
      <c r="H332" s="224"/>
      <c r="I332" s="224">
        <f>SUM(I333:I334)</f>
        <v>0</v>
      </c>
      <c r="J332" s="224"/>
      <c r="K332" s="224">
        <f>SUM(K333:K334)</f>
        <v>0</v>
      </c>
      <c r="L332" s="224"/>
      <c r="M332" s="224">
        <f>SUM(M333:M334)</f>
        <v>0</v>
      </c>
      <c r="N332" s="224"/>
      <c r="O332" s="224">
        <f>SUM(O333:O334)</f>
        <v>0</v>
      </c>
      <c r="P332" s="224"/>
      <c r="Q332" s="224">
        <f>SUM(Q333:Q334)</f>
        <v>0</v>
      </c>
      <c r="R332" s="224"/>
      <c r="S332" s="224"/>
      <c r="T332" s="225"/>
      <c r="U332" s="219"/>
      <c r="V332" s="219">
        <f>SUM(V333:V334)</f>
        <v>73.650000000000006</v>
      </c>
      <c r="W332" s="219"/>
      <c r="AG332" t="s">
        <v>124</v>
      </c>
    </row>
    <row r="333" spans="1:60" ht="22.5" outlineLevel="1" x14ac:dyDescent="0.2">
      <c r="A333" s="226">
        <v>116</v>
      </c>
      <c r="B333" s="227" t="s">
        <v>568</v>
      </c>
      <c r="C333" s="245" t="s">
        <v>569</v>
      </c>
      <c r="D333" s="228" t="s">
        <v>363</v>
      </c>
      <c r="E333" s="229">
        <v>348.23854</v>
      </c>
      <c r="F333" s="230"/>
      <c r="G333" s="231">
        <f>ROUND(E333*F333,2)</f>
        <v>0</v>
      </c>
      <c r="H333" s="230"/>
      <c r="I333" s="231">
        <f>ROUND(E333*H333,2)</f>
        <v>0</v>
      </c>
      <c r="J333" s="230"/>
      <c r="K333" s="231">
        <f>ROUND(E333*J333,2)</f>
        <v>0</v>
      </c>
      <c r="L333" s="231">
        <v>21</v>
      </c>
      <c r="M333" s="231">
        <f>G333*(1+L333/100)</f>
        <v>0</v>
      </c>
      <c r="N333" s="231">
        <v>0</v>
      </c>
      <c r="O333" s="231">
        <f>ROUND(E333*N333,2)</f>
        <v>0</v>
      </c>
      <c r="P333" s="231">
        <v>0</v>
      </c>
      <c r="Q333" s="231">
        <f>ROUND(E333*P333,2)</f>
        <v>0</v>
      </c>
      <c r="R333" s="231" t="s">
        <v>377</v>
      </c>
      <c r="S333" s="231" t="s">
        <v>135</v>
      </c>
      <c r="T333" s="232" t="s">
        <v>162</v>
      </c>
      <c r="U333" s="217">
        <v>0.21150000000000002</v>
      </c>
      <c r="V333" s="217">
        <f>ROUND(E333*U333,2)</f>
        <v>73.650000000000006</v>
      </c>
      <c r="W333" s="21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 t="s">
        <v>570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56" t="s">
        <v>571</v>
      </c>
      <c r="D334" s="253"/>
      <c r="E334" s="253"/>
      <c r="F334" s="253"/>
      <c r="G334" s="253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171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x14ac:dyDescent="0.2">
      <c r="A335" s="220" t="s">
        <v>123</v>
      </c>
      <c r="B335" s="221" t="s">
        <v>88</v>
      </c>
      <c r="C335" s="243" t="s">
        <v>89</v>
      </c>
      <c r="D335" s="222"/>
      <c r="E335" s="223"/>
      <c r="F335" s="224"/>
      <c r="G335" s="224">
        <f>SUMIF(AG336:AG339,"&lt;&gt;NOR",G336:G339)</f>
        <v>0</v>
      </c>
      <c r="H335" s="224"/>
      <c r="I335" s="224">
        <f>SUM(I336:I339)</f>
        <v>0</v>
      </c>
      <c r="J335" s="224"/>
      <c r="K335" s="224">
        <f>SUM(K336:K339)</f>
        <v>0</v>
      </c>
      <c r="L335" s="224"/>
      <c r="M335" s="224">
        <f>SUM(M336:M339)</f>
        <v>0</v>
      </c>
      <c r="N335" s="224"/>
      <c r="O335" s="224">
        <f>SUM(O336:O339)</f>
        <v>0</v>
      </c>
      <c r="P335" s="224"/>
      <c r="Q335" s="224">
        <f>SUM(Q336:Q339)</f>
        <v>0</v>
      </c>
      <c r="R335" s="224"/>
      <c r="S335" s="224"/>
      <c r="T335" s="225"/>
      <c r="U335" s="219"/>
      <c r="V335" s="219">
        <f>SUM(V336:V339)</f>
        <v>3.3</v>
      </c>
      <c r="W335" s="219"/>
      <c r="AG335" t="s">
        <v>124</v>
      </c>
    </row>
    <row r="336" spans="1:60" ht="22.5" outlineLevel="1" x14ac:dyDescent="0.2">
      <c r="A336" s="233">
        <v>117</v>
      </c>
      <c r="B336" s="234" t="s">
        <v>572</v>
      </c>
      <c r="C336" s="244" t="s">
        <v>573</v>
      </c>
      <c r="D336" s="235" t="s">
        <v>388</v>
      </c>
      <c r="E336" s="236">
        <v>1</v>
      </c>
      <c r="F336" s="237"/>
      <c r="G336" s="238">
        <f>ROUND(E336*F336,2)</f>
        <v>0</v>
      </c>
      <c r="H336" s="237"/>
      <c r="I336" s="238">
        <f>ROUND(E336*H336,2)</f>
        <v>0</v>
      </c>
      <c r="J336" s="237"/>
      <c r="K336" s="238">
        <f>ROUND(E336*J336,2)</f>
        <v>0</v>
      </c>
      <c r="L336" s="238">
        <v>21</v>
      </c>
      <c r="M336" s="238">
        <f>G336*(1+L336/100)</f>
        <v>0</v>
      </c>
      <c r="N336" s="238">
        <v>3.0000000000000003E-4</v>
      </c>
      <c r="O336" s="238">
        <f>ROUND(E336*N336,2)</f>
        <v>0</v>
      </c>
      <c r="P336" s="238">
        <v>0</v>
      </c>
      <c r="Q336" s="238">
        <f>ROUND(E336*P336,2)</f>
        <v>0</v>
      </c>
      <c r="R336" s="238" t="s">
        <v>574</v>
      </c>
      <c r="S336" s="238" t="s">
        <v>135</v>
      </c>
      <c r="T336" s="239" t="s">
        <v>162</v>
      </c>
      <c r="U336" s="217">
        <v>3.3000000000000003</v>
      </c>
      <c r="V336" s="217">
        <f>ROUND(E336*U336,2)</f>
        <v>3.3</v>
      </c>
      <c r="W336" s="21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163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26">
        <v>118</v>
      </c>
      <c r="B337" s="227" t="s">
        <v>575</v>
      </c>
      <c r="C337" s="245" t="s">
        <v>576</v>
      </c>
      <c r="D337" s="228" t="s">
        <v>357</v>
      </c>
      <c r="E337" s="229">
        <v>0.66</v>
      </c>
      <c r="F337" s="230"/>
      <c r="G337" s="231">
        <f>ROUND(E337*F337,2)</f>
        <v>0</v>
      </c>
      <c r="H337" s="230"/>
      <c r="I337" s="231">
        <f>ROUND(E337*H337,2)</f>
        <v>0</v>
      </c>
      <c r="J337" s="230"/>
      <c r="K337" s="231">
        <f>ROUND(E337*J337,2)</f>
        <v>0</v>
      </c>
      <c r="L337" s="231">
        <v>21</v>
      </c>
      <c r="M337" s="231">
        <f>G337*(1+L337/100)</f>
        <v>0</v>
      </c>
      <c r="N337" s="231">
        <v>1E-3</v>
      </c>
      <c r="O337" s="231">
        <f>ROUND(E337*N337,2)</f>
        <v>0</v>
      </c>
      <c r="P337" s="231">
        <v>0</v>
      </c>
      <c r="Q337" s="231">
        <f>ROUND(E337*P337,2)</f>
        <v>0</v>
      </c>
      <c r="R337" s="231"/>
      <c r="S337" s="231" t="s">
        <v>128</v>
      </c>
      <c r="T337" s="232" t="s">
        <v>577</v>
      </c>
      <c r="U337" s="217">
        <v>0</v>
      </c>
      <c r="V337" s="217">
        <f>ROUND(E337*U337,2)</f>
        <v>0</v>
      </c>
      <c r="W337" s="21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 t="s">
        <v>367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14">
        <v>119</v>
      </c>
      <c r="B338" s="215" t="s">
        <v>578</v>
      </c>
      <c r="C338" s="258" t="s">
        <v>579</v>
      </c>
      <c r="D338" s="216" t="s">
        <v>0</v>
      </c>
      <c r="E338" s="254"/>
      <c r="F338" s="218"/>
      <c r="G338" s="217">
        <f>ROUND(E338*F338,2)</f>
        <v>0</v>
      </c>
      <c r="H338" s="218"/>
      <c r="I338" s="217">
        <f>ROUND(E338*H338,2)</f>
        <v>0</v>
      </c>
      <c r="J338" s="218"/>
      <c r="K338" s="217">
        <f>ROUND(E338*J338,2)</f>
        <v>0</v>
      </c>
      <c r="L338" s="217">
        <v>21</v>
      </c>
      <c r="M338" s="217">
        <f>G338*(1+L338/100)</f>
        <v>0</v>
      </c>
      <c r="N338" s="217">
        <v>0</v>
      </c>
      <c r="O338" s="217">
        <f>ROUND(E338*N338,2)</f>
        <v>0</v>
      </c>
      <c r="P338" s="217">
        <v>0</v>
      </c>
      <c r="Q338" s="217">
        <f>ROUND(E338*P338,2)</f>
        <v>0</v>
      </c>
      <c r="R338" s="217" t="s">
        <v>574</v>
      </c>
      <c r="S338" s="217" t="s">
        <v>135</v>
      </c>
      <c r="T338" s="217" t="s">
        <v>162</v>
      </c>
      <c r="U338" s="217">
        <v>0</v>
      </c>
      <c r="V338" s="217">
        <f>ROUND(E338*U338,2)</f>
        <v>0</v>
      </c>
      <c r="W338" s="21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 t="s">
        <v>570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59" t="s">
        <v>580</v>
      </c>
      <c r="D339" s="255"/>
      <c r="E339" s="255"/>
      <c r="F339" s="255"/>
      <c r="G339" s="255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171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x14ac:dyDescent="0.2">
      <c r="A340" s="220" t="s">
        <v>123</v>
      </c>
      <c r="B340" s="221" t="s">
        <v>90</v>
      </c>
      <c r="C340" s="243" t="s">
        <v>91</v>
      </c>
      <c r="D340" s="222"/>
      <c r="E340" s="223"/>
      <c r="F340" s="224"/>
      <c r="G340" s="224">
        <f>SUMIF(AG341:AG350,"&lt;&gt;NOR",G341:G350)</f>
        <v>0</v>
      </c>
      <c r="H340" s="224"/>
      <c r="I340" s="224">
        <f>SUM(I341:I350)</f>
        <v>0</v>
      </c>
      <c r="J340" s="224"/>
      <c r="K340" s="224">
        <f>SUM(K341:K350)</f>
        <v>0</v>
      </c>
      <c r="L340" s="224"/>
      <c r="M340" s="224">
        <f>SUM(M341:M350)</f>
        <v>0</v>
      </c>
      <c r="N340" s="224"/>
      <c r="O340" s="224">
        <f>SUM(O341:O350)</f>
        <v>0.05</v>
      </c>
      <c r="P340" s="224"/>
      <c r="Q340" s="224">
        <f>SUM(Q341:Q350)</f>
        <v>0</v>
      </c>
      <c r="R340" s="224"/>
      <c r="S340" s="224"/>
      <c r="T340" s="225"/>
      <c r="U340" s="219"/>
      <c r="V340" s="219">
        <f>SUM(V341:V350)</f>
        <v>7.4799999999999995</v>
      </c>
      <c r="W340" s="219"/>
      <c r="AG340" t="s">
        <v>124</v>
      </c>
    </row>
    <row r="341" spans="1:60" outlineLevel="1" x14ac:dyDescent="0.2">
      <c r="A341" s="233">
        <v>120</v>
      </c>
      <c r="B341" s="234" t="s">
        <v>581</v>
      </c>
      <c r="C341" s="244" t="s">
        <v>582</v>
      </c>
      <c r="D341" s="235" t="s">
        <v>388</v>
      </c>
      <c r="E341" s="236">
        <v>1</v>
      </c>
      <c r="F341" s="237"/>
      <c r="G341" s="238">
        <f>ROUND(E341*F341,2)</f>
        <v>0</v>
      </c>
      <c r="H341" s="237"/>
      <c r="I341" s="238">
        <f>ROUND(E341*H341,2)</f>
        <v>0</v>
      </c>
      <c r="J341" s="237"/>
      <c r="K341" s="238">
        <f>ROUND(E341*J341,2)</f>
        <v>0</v>
      </c>
      <c r="L341" s="238">
        <v>21</v>
      </c>
      <c r="M341" s="238">
        <f>G341*(1+L341/100)</f>
        <v>0</v>
      </c>
      <c r="N341" s="238">
        <v>1.58E-3</v>
      </c>
      <c r="O341" s="238">
        <f>ROUND(E341*N341,2)</f>
        <v>0</v>
      </c>
      <c r="P341" s="238">
        <v>0</v>
      </c>
      <c r="Q341" s="238">
        <f>ROUND(E341*P341,2)</f>
        <v>0</v>
      </c>
      <c r="R341" s="238" t="s">
        <v>583</v>
      </c>
      <c r="S341" s="238" t="s">
        <v>135</v>
      </c>
      <c r="T341" s="239" t="s">
        <v>162</v>
      </c>
      <c r="U341" s="217">
        <v>1.4650000000000001</v>
      </c>
      <c r="V341" s="217">
        <f>ROUND(E341*U341,2)</f>
        <v>1.47</v>
      </c>
      <c r="W341" s="21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163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33">
        <v>121</v>
      </c>
      <c r="B342" s="234" t="s">
        <v>584</v>
      </c>
      <c r="C342" s="244" t="s">
        <v>585</v>
      </c>
      <c r="D342" s="235" t="s">
        <v>388</v>
      </c>
      <c r="E342" s="236">
        <v>1</v>
      </c>
      <c r="F342" s="237"/>
      <c r="G342" s="238">
        <f>ROUND(E342*F342,2)</f>
        <v>0</v>
      </c>
      <c r="H342" s="237"/>
      <c r="I342" s="238">
        <f>ROUND(E342*H342,2)</f>
        <v>0</v>
      </c>
      <c r="J342" s="237"/>
      <c r="K342" s="238">
        <f>ROUND(E342*J342,2)</f>
        <v>0</v>
      </c>
      <c r="L342" s="238">
        <v>21</v>
      </c>
      <c r="M342" s="238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38" t="s">
        <v>583</v>
      </c>
      <c r="S342" s="238" t="s">
        <v>135</v>
      </c>
      <c r="T342" s="239" t="s">
        <v>162</v>
      </c>
      <c r="U342" s="217">
        <v>0.27</v>
      </c>
      <c r="V342" s="217">
        <f>ROUND(E342*U342,2)</f>
        <v>0.27</v>
      </c>
      <c r="W342" s="21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163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33">
        <v>122</v>
      </c>
      <c r="B343" s="234" t="s">
        <v>586</v>
      </c>
      <c r="C343" s="244" t="s">
        <v>587</v>
      </c>
      <c r="D343" s="235" t="s">
        <v>388</v>
      </c>
      <c r="E343" s="236">
        <v>5</v>
      </c>
      <c r="F343" s="237"/>
      <c r="G343" s="238">
        <f>ROUND(E343*F343,2)</f>
        <v>0</v>
      </c>
      <c r="H343" s="237"/>
      <c r="I343" s="238">
        <f>ROUND(E343*H343,2)</f>
        <v>0</v>
      </c>
      <c r="J343" s="237"/>
      <c r="K343" s="238">
        <f>ROUND(E343*J343,2)</f>
        <v>0</v>
      </c>
      <c r="L343" s="238">
        <v>21</v>
      </c>
      <c r="M343" s="238">
        <f>G343*(1+L343/100)</f>
        <v>0</v>
      </c>
      <c r="N343" s="238">
        <v>7.8000000000000005E-3</v>
      </c>
      <c r="O343" s="238">
        <f>ROUND(E343*N343,2)</f>
        <v>0.04</v>
      </c>
      <c r="P343" s="238">
        <v>0</v>
      </c>
      <c r="Q343" s="238">
        <f>ROUND(E343*P343,2)</f>
        <v>0</v>
      </c>
      <c r="R343" s="238" t="s">
        <v>583</v>
      </c>
      <c r="S343" s="238" t="s">
        <v>135</v>
      </c>
      <c r="T343" s="239" t="s">
        <v>162</v>
      </c>
      <c r="U343" s="217">
        <v>0.755</v>
      </c>
      <c r="V343" s="217">
        <f>ROUND(E343*U343,2)</f>
        <v>3.78</v>
      </c>
      <c r="W343" s="21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163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33">
        <v>123</v>
      </c>
      <c r="B344" s="234" t="s">
        <v>588</v>
      </c>
      <c r="C344" s="244" t="s">
        <v>589</v>
      </c>
      <c r="D344" s="235" t="s">
        <v>388</v>
      </c>
      <c r="E344" s="236">
        <v>1</v>
      </c>
      <c r="F344" s="237"/>
      <c r="G344" s="238">
        <f>ROUND(E344*F344,2)</f>
        <v>0</v>
      </c>
      <c r="H344" s="237"/>
      <c r="I344" s="238">
        <f>ROUND(E344*H344,2)</f>
        <v>0</v>
      </c>
      <c r="J344" s="237"/>
      <c r="K344" s="238">
        <f>ROUND(E344*J344,2)</f>
        <v>0</v>
      </c>
      <c r="L344" s="238">
        <v>21</v>
      </c>
      <c r="M344" s="238">
        <f>G344*(1+L344/100)</f>
        <v>0</v>
      </c>
      <c r="N344" s="238">
        <v>1.75E-3</v>
      </c>
      <c r="O344" s="238">
        <f>ROUND(E344*N344,2)</f>
        <v>0</v>
      </c>
      <c r="P344" s="238">
        <v>0</v>
      </c>
      <c r="Q344" s="238">
        <f>ROUND(E344*P344,2)</f>
        <v>0</v>
      </c>
      <c r="R344" s="238" t="s">
        <v>583</v>
      </c>
      <c r="S344" s="238" t="s">
        <v>135</v>
      </c>
      <c r="T344" s="239" t="s">
        <v>162</v>
      </c>
      <c r="U344" s="217">
        <v>0.57900000000000007</v>
      </c>
      <c r="V344" s="217">
        <f>ROUND(E344*U344,2)</f>
        <v>0.57999999999999996</v>
      </c>
      <c r="W344" s="21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163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33">
        <v>124</v>
      </c>
      <c r="B345" s="234" t="s">
        <v>590</v>
      </c>
      <c r="C345" s="244" t="s">
        <v>591</v>
      </c>
      <c r="D345" s="235" t="s">
        <v>388</v>
      </c>
      <c r="E345" s="236">
        <v>1</v>
      </c>
      <c r="F345" s="237"/>
      <c r="G345" s="238">
        <f>ROUND(E345*F345,2)</f>
        <v>0</v>
      </c>
      <c r="H345" s="237"/>
      <c r="I345" s="238">
        <f>ROUND(E345*H345,2)</f>
        <v>0</v>
      </c>
      <c r="J345" s="237"/>
      <c r="K345" s="238">
        <f>ROUND(E345*J345,2)</f>
        <v>0</v>
      </c>
      <c r="L345" s="238">
        <v>21</v>
      </c>
      <c r="M345" s="238">
        <f>G345*(1+L345/100)</f>
        <v>0</v>
      </c>
      <c r="N345" s="238">
        <v>6.1100000000000008E-3</v>
      </c>
      <c r="O345" s="238">
        <f>ROUND(E345*N345,2)</f>
        <v>0.01</v>
      </c>
      <c r="P345" s="238">
        <v>0</v>
      </c>
      <c r="Q345" s="238">
        <f>ROUND(E345*P345,2)</f>
        <v>0</v>
      </c>
      <c r="R345" s="238" t="s">
        <v>583</v>
      </c>
      <c r="S345" s="238" t="s">
        <v>135</v>
      </c>
      <c r="T345" s="239" t="s">
        <v>162</v>
      </c>
      <c r="U345" s="217">
        <v>0.78100000000000003</v>
      </c>
      <c r="V345" s="217">
        <f>ROUND(E345*U345,2)</f>
        <v>0.78</v>
      </c>
      <c r="W345" s="21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163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">
      <c r="A346" s="233">
        <v>125</v>
      </c>
      <c r="B346" s="234" t="s">
        <v>592</v>
      </c>
      <c r="C346" s="244" t="s">
        <v>593</v>
      </c>
      <c r="D346" s="235" t="s">
        <v>388</v>
      </c>
      <c r="E346" s="236">
        <v>5</v>
      </c>
      <c r="F346" s="237"/>
      <c r="G346" s="238">
        <f>ROUND(E346*F346,2)</f>
        <v>0</v>
      </c>
      <c r="H346" s="237"/>
      <c r="I346" s="238">
        <f>ROUND(E346*H346,2)</f>
        <v>0</v>
      </c>
      <c r="J346" s="237"/>
      <c r="K346" s="238">
        <f>ROUND(E346*J346,2)</f>
        <v>0</v>
      </c>
      <c r="L346" s="238">
        <v>21</v>
      </c>
      <c r="M346" s="238">
        <f>G346*(1+L346/100)</f>
        <v>0</v>
      </c>
      <c r="N346" s="238">
        <v>0</v>
      </c>
      <c r="O346" s="238">
        <f>ROUND(E346*N346,2)</f>
        <v>0</v>
      </c>
      <c r="P346" s="238">
        <v>0</v>
      </c>
      <c r="Q346" s="238">
        <f>ROUND(E346*P346,2)</f>
        <v>0</v>
      </c>
      <c r="R346" s="238" t="s">
        <v>583</v>
      </c>
      <c r="S346" s="238" t="s">
        <v>135</v>
      </c>
      <c r="T346" s="239" t="s">
        <v>162</v>
      </c>
      <c r="U346" s="217">
        <v>0.05</v>
      </c>
      <c r="V346" s="217">
        <f>ROUND(E346*U346,2)</f>
        <v>0.25</v>
      </c>
      <c r="W346" s="21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163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">
      <c r="A347" s="233">
        <v>126</v>
      </c>
      <c r="B347" s="234" t="s">
        <v>594</v>
      </c>
      <c r="C347" s="244" t="s">
        <v>595</v>
      </c>
      <c r="D347" s="235" t="s">
        <v>388</v>
      </c>
      <c r="E347" s="236">
        <v>1</v>
      </c>
      <c r="F347" s="237"/>
      <c r="G347" s="238">
        <f>ROUND(E347*F347,2)</f>
        <v>0</v>
      </c>
      <c r="H347" s="237"/>
      <c r="I347" s="238">
        <f>ROUND(E347*H347,2)</f>
        <v>0</v>
      </c>
      <c r="J347" s="237"/>
      <c r="K347" s="238">
        <f>ROUND(E347*J347,2)</f>
        <v>0</v>
      </c>
      <c r="L347" s="238">
        <v>21</v>
      </c>
      <c r="M347" s="238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38" t="s">
        <v>583</v>
      </c>
      <c r="S347" s="238" t="s">
        <v>135</v>
      </c>
      <c r="T347" s="239" t="s">
        <v>162</v>
      </c>
      <c r="U347" s="217">
        <v>9.0000000000000011E-2</v>
      </c>
      <c r="V347" s="217">
        <f>ROUND(E347*U347,2)</f>
        <v>0.09</v>
      </c>
      <c r="W347" s="21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163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26">
        <v>127</v>
      </c>
      <c r="B348" s="227" t="s">
        <v>596</v>
      </c>
      <c r="C348" s="245" t="s">
        <v>597</v>
      </c>
      <c r="D348" s="228" t="s">
        <v>388</v>
      </c>
      <c r="E348" s="229">
        <v>2</v>
      </c>
      <c r="F348" s="230"/>
      <c r="G348" s="231">
        <f>ROUND(E348*F348,2)</f>
        <v>0</v>
      </c>
      <c r="H348" s="230"/>
      <c r="I348" s="231">
        <f>ROUND(E348*H348,2)</f>
        <v>0</v>
      </c>
      <c r="J348" s="230"/>
      <c r="K348" s="231">
        <f>ROUND(E348*J348,2)</f>
        <v>0</v>
      </c>
      <c r="L348" s="231">
        <v>21</v>
      </c>
      <c r="M348" s="231">
        <f>G348*(1+L348/100)</f>
        <v>0</v>
      </c>
      <c r="N348" s="231">
        <v>0</v>
      </c>
      <c r="O348" s="231">
        <f>ROUND(E348*N348,2)</f>
        <v>0</v>
      </c>
      <c r="P348" s="231">
        <v>0</v>
      </c>
      <c r="Q348" s="231">
        <f>ROUND(E348*P348,2)</f>
        <v>0</v>
      </c>
      <c r="R348" s="231"/>
      <c r="S348" s="231" t="s">
        <v>128</v>
      </c>
      <c r="T348" s="232" t="s">
        <v>162</v>
      </c>
      <c r="U348" s="217">
        <v>0.13</v>
      </c>
      <c r="V348" s="217">
        <f>ROUND(E348*U348,2)</f>
        <v>0.26</v>
      </c>
      <c r="W348" s="21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163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14">
        <v>128</v>
      </c>
      <c r="B349" s="215" t="s">
        <v>598</v>
      </c>
      <c r="C349" s="258" t="s">
        <v>599</v>
      </c>
      <c r="D349" s="216" t="s">
        <v>0</v>
      </c>
      <c r="E349" s="254"/>
      <c r="F349" s="218"/>
      <c r="G349" s="217">
        <f>ROUND(E349*F349,2)</f>
        <v>0</v>
      </c>
      <c r="H349" s="218"/>
      <c r="I349" s="217">
        <f>ROUND(E349*H349,2)</f>
        <v>0</v>
      </c>
      <c r="J349" s="218"/>
      <c r="K349" s="217">
        <f>ROUND(E349*J349,2)</f>
        <v>0</v>
      </c>
      <c r="L349" s="217">
        <v>21</v>
      </c>
      <c r="M349" s="217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7" t="s">
        <v>583</v>
      </c>
      <c r="S349" s="217" t="s">
        <v>135</v>
      </c>
      <c r="T349" s="217" t="s">
        <v>162</v>
      </c>
      <c r="U349" s="217">
        <v>0</v>
      </c>
      <c r="V349" s="217">
        <f>ROUND(E349*U349,2)</f>
        <v>0</v>
      </c>
      <c r="W349" s="21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 t="s">
        <v>570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14"/>
      <c r="B350" s="215"/>
      <c r="C350" s="259" t="s">
        <v>600</v>
      </c>
      <c r="D350" s="255"/>
      <c r="E350" s="255"/>
      <c r="F350" s="255"/>
      <c r="G350" s="255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171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x14ac:dyDescent="0.2">
      <c r="A351" s="220" t="s">
        <v>123</v>
      </c>
      <c r="B351" s="221" t="s">
        <v>92</v>
      </c>
      <c r="C351" s="243" t="s">
        <v>93</v>
      </c>
      <c r="D351" s="222"/>
      <c r="E351" s="223"/>
      <c r="F351" s="224"/>
      <c r="G351" s="224">
        <f>SUMIF(AG352:AG358,"&lt;&gt;NOR",G352:G358)</f>
        <v>0</v>
      </c>
      <c r="H351" s="224"/>
      <c r="I351" s="224">
        <f>SUM(I352:I358)</f>
        <v>0</v>
      </c>
      <c r="J351" s="224"/>
      <c r="K351" s="224">
        <f>SUM(K352:K358)</f>
        <v>0</v>
      </c>
      <c r="L351" s="224"/>
      <c r="M351" s="224">
        <f>SUM(M352:M358)</f>
        <v>0</v>
      </c>
      <c r="N351" s="224"/>
      <c r="O351" s="224">
        <f>SUM(O352:O358)</f>
        <v>0</v>
      </c>
      <c r="P351" s="224"/>
      <c r="Q351" s="224">
        <f>SUM(Q352:Q358)</f>
        <v>0</v>
      </c>
      <c r="R351" s="224"/>
      <c r="S351" s="224"/>
      <c r="T351" s="225"/>
      <c r="U351" s="219"/>
      <c r="V351" s="219">
        <f>SUM(V352:V358)</f>
        <v>2.85</v>
      </c>
      <c r="W351" s="219"/>
      <c r="AG351" t="s">
        <v>124</v>
      </c>
    </row>
    <row r="352" spans="1:60" outlineLevel="1" x14ac:dyDescent="0.2">
      <c r="A352" s="233">
        <v>129</v>
      </c>
      <c r="B352" s="234" t="s">
        <v>601</v>
      </c>
      <c r="C352" s="244" t="s">
        <v>602</v>
      </c>
      <c r="D352" s="235" t="s">
        <v>603</v>
      </c>
      <c r="E352" s="236">
        <v>48.028000000000006</v>
      </c>
      <c r="F352" s="237"/>
      <c r="G352" s="238">
        <f>ROUND(E352*F352,2)</f>
        <v>0</v>
      </c>
      <c r="H352" s="237"/>
      <c r="I352" s="238">
        <f>ROUND(E352*H352,2)</f>
        <v>0</v>
      </c>
      <c r="J352" s="237"/>
      <c r="K352" s="238">
        <f>ROUND(E352*J352,2)</f>
        <v>0</v>
      </c>
      <c r="L352" s="238">
        <v>21</v>
      </c>
      <c r="M352" s="238">
        <f>G352*(1+L352/100)</f>
        <v>0</v>
      </c>
      <c r="N352" s="238">
        <v>0</v>
      </c>
      <c r="O352" s="238">
        <f>ROUND(E352*N352,2)</f>
        <v>0</v>
      </c>
      <c r="P352" s="238">
        <v>0</v>
      </c>
      <c r="Q352" s="238">
        <f>ROUND(E352*P352,2)</f>
        <v>0</v>
      </c>
      <c r="R352" s="238"/>
      <c r="S352" s="238" t="s">
        <v>128</v>
      </c>
      <c r="T352" s="239" t="s">
        <v>412</v>
      </c>
      <c r="U352" s="217">
        <v>0</v>
      </c>
      <c r="V352" s="217">
        <f>ROUND(E352*U352,2)</f>
        <v>0</v>
      </c>
      <c r="W352" s="21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163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33">
        <v>130</v>
      </c>
      <c r="B353" s="234" t="s">
        <v>604</v>
      </c>
      <c r="C353" s="244" t="s">
        <v>605</v>
      </c>
      <c r="D353" s="235" t="s">
        <v>603</v>
      </c>
      <c r="E353" s="236">
        <v>106.26</v>
      </c>
      <c r="F353" s="237"/>
      <c r="G353" s="238">
        <f>ROUND(E353*F353,2)</f>
        <v>0</v>
      </c>
      <c r="H353" s="237"/>
      <c r="I353" s="238">
        <f>ROUND(E353*H353,2)</f>
        <v>0</v>
      </c>
      <c r="J353" s="237"/>
      <c r="K353" s="238">
        <f>ROUND(E353*J353,2)</f>
        <v>0</v>
      </c>
      <c r="L353" s="238">
        <v>21</v>
      </c>
      <c r="M353" s="238">
        <f>G353*(1+L353/100)</f>
        <v>0</v>
      </c>
      <c r="N353" s="238">
        <v>0</v>
      </c>
      <c r="O353" s="238">
        <f>ROUND(E353*N353,2)</f>
        <v>0</v>
      </c>
      <c r="P353" s="238">
        <v>0</v>
      </c>
      <c r="Q353" s="238">
        <f>ROUND(E353*P353,2)</f>
        <v>0</v>
      </c>
      <c r="R353" s="238"/>
      <c r="S353" s="238" t="s">
        <v>128</v>
      </c>
      <c r="T353" s="239" t="s">
        <v>412</v>
      </c>
      <c r="U353" s="217">
        <v>0</v>
      </c>
      <c r="V353" s="217">
        <f>ROUND(E353*U353,2)</f>
        <v>0</v>
      </c>
      <c r="W353" s="21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163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26">
        <v>131</v>
      </c>
      <c r="B354" s="227" t="s">
        <v>606</v>
      </c>
      <c r="C354" s="245" t="s">
        <v>607</v>
      </c>
      <c r="D354" s="228" t="s">
        <v>363</v>
      </c>
      <c r="E354" s="229">
        <v>12.77618</v>
      </c>
      <c r="F354" s="230"/>
      <c r="G354" s="231">
        <f>ROUND(E354*F354,2)</f>
        <v>0</v>
      </c>
      <c r="H354" s="230"/>
      <c r="I354" s="231">
        <f>ROUND(E354*H354,2)</f>
        <v>0</v>
      </c>
      <c r="J354" s="230"/>
      <c r="K354" s="231">
        <f>ROUND(E354*J354,2)</f>
        <v>0</v>
      </c>
      <c r="L354" s="231">
        <v>21</v>
      </c>
      <c r="M354" s="231">
        <f>G354*(1+L354/100)</f>
        <v>0</v>
      </c>
      <c r="N354" s="231">
        <v>0</v>
      </c>
      <c r="O354" s="231">
        <f>ROUND(E354*N354,2)</f>
        <v>0</v>
      </c>
      <c r="P354" s="231">
        <v>0</v>
      </c>
      <c r="Q354" s="231">
        <f>ROUND(E354*P354,2)</f>
        <v>0</v>
      </c>
      <c r="R354" s="231" t="s">
        <v>608</v>
      </c>
      <c r="S354" s="231" t="s">
        <v>135</v>
      </c>
      <c r="T354" s="232" t="s">
        <v>129</v>
      </c>
      <c r="U354" s="217">
        <v>0</v>
      </c>
      <c r="V354" s="217">
        <f>ROUND(E354*U354,2)</f>
        <v>0</v>
      </c>
      <c r="W354" s="21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163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57" t="s">
        <v>609</v>
      </c>
      <c r="D355" s="251"/>
      <c r="E355" s="252">
        <v>12.77618</v>
      </c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173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ht="22.5" outlineLevel="1" x14ac:dyDescent="0.2">
      <c r="A356" s="233">
        <v>132</v>
      </c>
      <c r="B356" s="234" t="s">
        <v>610</v>
      </c>
      <c r="C356" s="244" t="s">
        <v>611</v>
      </c>
      <c r="D356" s="235" t="s">
        <v>363</v>
      </c>
      <c r="E356" s="236">
        <v>177.82550000000001</v>
      </c>
      <c r="F356" s="237"/>
      <c r="G356" s="238">
        <f>ROUND(E356*F356,2)</f>
        <v>0</v>
      </c>
      <c r="H356" s="237"/>
      <c r="I356" s="238">
        <f>ROUND(E356*H356,2)</f>
        <v>0</v>
      </c>
      <c r="J356" s="237"/>
      <c r="K356" s="238">
        <f>ROUND(E356*J356,2)</f>
        <v>0</v>
      </c>
      <c r="L356" s="238">
        <v>21</v>
      </c>
      <c r="M356" s="238">
        <f>G356*(1+L356/100)</f>
        <v>0</v>
      </c>
      <c r="N356" s="238">
        <v>0</v>
      </c>
      <c r="O356" s="238">
        <f>ROUND(E356*N356,2)</f>
        <v>0</v>
      </c>
      <c r="P356" s="238">
        <v>0</v>
      </c>
      <c r="Q356" s="238">
        <f>ROUND(E356*P356,2)</f>
        <v>0</v>
      </c>
      <c r="R356" s="238" t="s">
        <v>161</v>
      </c>
      <c r="S356" s="238" t="s">
        <v>135</v>
      </c>
      <c r="T356" s="239" t="s">
        <v>162</v>
      </c>
      <c r="U356" s="217">
        <v>0.01</v>
      </c>
      <c r="V356" s="217">
        <f>ROUND(E356*U356,2)</f>
        <v>1.78</v>
      </c>
      <c r="W356" s="21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 t="s">
        <v>612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ht="22.5" outlineLevel="1" x14ac:dyDescent="0.2">
      <c r="A357" s="233">
        <v>133</v>
      </c>
      <c r="B357" s="234" t="s">
        <v>613</v>
      </c>
      <c r="C357" s="244" t="s">
        <v>614</v>
      </c>
      <c r="D357" s="235" t="s">
        <v>363</v>
      </c>
      <c r="E357" s="236">
        <v>889.12750000000005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8">
        <v>0</v>
      </c>
      <c r="O357" s="238">
        <f>ROUND(E357*N357,2)</f>
        <v>0</v>
      </c>
      <c r="P357" s="238">
        <v>0</v>
      </c>
      <c r="Q357" s="238">
        <f>ROUND(E357*P357,2)</f>
        <v>0</v>
      </c>
      <c r="R357" s="238" t="s">
        <v>161</v>
      </c>
      <c r="S357" s="238" t="s">
        <v>135</v>
      </c>
      <c r="T357" s="239" t="s">
        <v>162</v>
      </c>
      <c r="U357" s="217">
        <v>0</v>
      </c>
      <c r="V357" s="217">
        <f>ROUND(E357*U357,2)</f>
        <v>0</v>
      </c>
      <c r="W357" s="21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 t="s">
        <v>612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26">
        <v>134</v>
      </c>
      <c r="B358" s="227" t="s">
        <v>615</v>
      </c>
      <c r="C358" s="245" t="s">
        <v>616</v>
      </c>
      <c r="D358" s="228" t="s">
        <v>363</v>
      </c>
      <c r="E358" s="229">
        <v>177.82550000000001</v>
      </c>
      <c r="F358" s="230"/>
      <c r="G358" s="231">
        <f>ROUND(E358*F358,2)</f>
        <v>0</v>
      </c>
      <c r="H358" s="230"/>
      <c r="I358" s="231">
        <f>ROUND(E358*H358,2)</f>
        <v>0</v>
      </c>
      <c r="J358" s="230"/>
      <c r="K358" s="231">
        <f>ROUND(E358*J358,2)</f>
        <v>0</v>
      </c>
      <c r="L358" s="231">
        <v>21</v>
      </c>
      <c r="M358" s="231">
        <f>G358*(1+L358/100)</f>
        <v>0</v>
      </c>
      <c r="N358" s="231">
        <v>0</v>
      </c>
      <c r="O358" s="231">
        <f>ROUND(E358*N358,2)</f>
        <v>0</v>
      </c>
      <c r="P358" s="231">
        <v>0</v>
      </c>
      <c r="Q358" s="231">
        <f>ROUND(E358*P358,2)</f>
        <v>0</v>
      </c>
      <c r="R358" s="231"/>
      <c r="S358" s="231" t="s">
        <v>135</v>
      </c>
      <c r="T358" s="232" t="s">
        <v>162</v>
      </c>
      <c r="U358" s="217">
        <v>6.0000000000000001E-3</v>
      </c>
      <c r="V358" s="217">
        <f>ROUND(E358*U358,2)</f>
        <v>1.07</v>
      </c>
      <c r="W358" s="21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 t="s">
        <v>612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x14ac:dyDescent="0.2">
      <c r="A359" s="5"/>
      <c r="B359" s="6"/>
      <c r="C359" s="247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AE359">
        <v>15</v>
      </c>
      <c r="AF359">
        <v>21</v>
      </c>
    </row>
    <row r="360" spans="1:60" x14ac:dyDescent="0.2">
      <c r="A360" s="210"/>
      <c r="B360" s="211" t="s">
        <v>29</v>
      </c>
      <c r="C360" s="248"/>
      <c r="D360" s="212"/>
      <c r="E360" s="213"/>
      <c r="F360" s="213"/>
      <c r="G360" s="242">
        <f>G8+G173+G178+G205+G219+G222+G317+G323+G327+G332+G335+G340+G351</f>
        <v>0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AE360">
        <f>SUMIF(L7:L358,AE359,G7:G358)</f>
        <v>0</v>
      </c>
      <c r="AF360">
        <f>SUMIF(L7:L358,AF359,G7:G358)</f>
        <v>0</v>
      </c>
      <c r="AG360" t="s">
        <v>155</v>
      </c>
    </row>
    <row r="361" spans="1:60" x14ac:dyDescent="0.2">
      <c r="A361" s="250" t="s">
        <v>617</v>
      </c>
      <c r="B361" s="250"/>
      <c r="C361" s="247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60" x14ac:dyDescent="0.2">
      <c r="A362" s="5"/>
      <c r="B362" s="6" t="s">
        <v>618</v>
      </c>
      <c r="C362" s="247" t="s">
        <v>619</v>
      </c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AG362" t="s">
        <v>620</v>
      </c>
    </row>
    <row r="363" spans="1:60" x14ac:dyDescent="0.2">
      <c r="A363" s="5"/>
      <c r="B363" s="6" t="s">
        <v>621</v>
      </c>
      <c r="C363" s="247" t="s">
        <v>622</v>
      </c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AG363" t="s">
        <v>623</v>
      </c>
    </row>
    <row r="364" spans="1:60" x14ac:dyDescent="0.2">
      <c r="A364" s="5"/>
      <c r="B364" s="6"/>
      <c r="C364" s="247" t="s">
        <v>624</v>
      </c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AG364" t="s">
        <v>625</v>
      </c>
    </row>
    <row r="365" spans="1:60" x14ac:dyDescent="0.2">
      <c r="A365" s="5"/>
      <c r="B365" s="6"/>
      <c r="C365" s="247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60" x14ac:dyDescent="0.2">
      <c r="C366" s="249"/>
      <c r="D366" s="191"/>
      <c r="AG366" t="s">
        <v>156</v>
      </c>
    </row>
    <row r="367" spans="1:60" x14ac:dyDescent="0.2">
      <c r="D367" s="191"/>
    </row>
    <row r="368" spans="1:60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66D" sheet="1"/>
  <mergeCells count="72">
    <mergeCell ref="C339:G339"/>
    <mergeCell ref="C350:G350"/>
    <mergeCell ref="C262:G262"/>
    <mergeCell ref="C319:G319"/>
    <mergeCell ref="C321:G321"/>
    <mergeCell ref="C325:G325"/>
    <mergeCell ref="C331:G331"/>
    <mergeCell ref="C334:G334"/>
    <mergeCell ref="C249:G249"/>
    <mergeCell ref="C251:G251"/>
    <mergeCell ref="C253:G253"/>
    <mergeCell ref="C256:G256"/>
    <mergeCell ref="C258:G258"/>
    <mergeCell ref="C260:G260"/>
    <mergeCell ref="C237:G237"/>
    <mergeCell ref="C239:G239"/>
    <mergeCell ref="C241:G241"/>
    <mergeCell ref="C243:G243"/>
    <mergeCell ref="C245:G245"/>
    <mergeCell ref="C247:G247"/>
    <mergeCell ref="C225:G225"/>
    <mergeCell ref="C227:G227"/>
    <mergeCell ref="C229:G229"/>
    <mergeCell ref="C231:G231"/>
    <mergeCell ref="C233:G233"/>
    <mergeCell ref="C235:G235"/>
    <mergeCell ref="C190:G190"/>
    <mergeCell ref="C195:G195"/>
    <mergeCell ref="C207:G207"/>
    <mergeCell ref="C210:G210"/>
    <mergeCell ref="C213:G213"/>
    <mergeCell ref="C218:G218"/>
    <mergeCell ref="C143:G143"/>
    <mergeCell ref="C147:G147"/>
    <mergeCell ref="C152:G152"/>
    <mergeCell ref="C162:G162"/>
    <mergeCell ref="C164:G164"/>
    <mergeCell ref="C180:G180"/>
    <mergeCell ref="C111:G111"/>
    <mergeCell ref="C115:G115"/>
    <mergeCell ref="C120:G120"/>
    <mergeCell ref="C122:G122"/>
    <mergeCell ref="C134:G134"/>
    <mergeCell ref="C140:G140"/>
    <mergeCell ref="C80:G80"/>
    <mergeCell ref="C83:G83"/>
    <mergeCell ref="C86:G86"/>
    <mergeCell ref="C104:G104"/>
    <mergeCell ref="C107:G107"/>
    <mergeCell ref="C109:G109"/>
    <mergeCell ref="C43:G43"/>
    <mergeCell ref="C45:G45"/>
    <mergeCell ref="C48:G48"/>
    <mergeCell ref="C53:G53"/>
    <mergeCell ref="C56:G56"/>
    <mergeCell ref="C61:G61"/>
    <mergeCell ref="C24:G24"/>
    <mergeCell ref="C27:G27"/>
    <mergeCell ref="C30:G30"/>
    <mergeCell ref="C33:G33"/>
    <mergeCell ref="C37:G37"/>
    <mergeCell ref="C41:G41"/>
    <mergeCell ref="A1:G1"/>
    <mergeCell ref="C2:G2"/>
    <mergeCell ref="C3:G3"/>
    <mergeCell ref="C4:G4"/>
    <mergeCell ref="A361:B361"/>
    <mergeCell ref="C13:G13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00 001 Naklady</vt:lpstr>
      <vt:lpstr>SO01 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 001 Pol'!Názvy_tisku</vt:lpstr>
      <vt:lpstr>oadresa</vt:lpstr>
      <vt:lpstr>Stavba!Objednatel</vt:lpstr>
      <vt:lpstr>Stavba!Objekt</vt:lpstr>
      <vt:lpstr>'00 001 Naklady'!Oblast_tisku</vt:lpstr>
      <vt:lpstr>'SO01 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2014-02-28T09:52:57Z</cp:lastPrinted>
  <dcterms:created xsi:type="dcterms:W3CDTF">2009-04-08T07:15:50Z</dcterms:created>
  <dcterms:modified xsi:type="dcterms:W3CDTF">2019-01-07T13:11:00Z</dcterms:modified>
</cp:coreProperties>
</file>