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600" windowWidth="19635" windowHeight="87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PocetMJ">'Krycí list'!$G$7</definedName>
    <definedName name="Poznamka">'Krycí list'!$B$37</definedName>
    <definedName name="_xlnm.Print_Area" localSheetId="0">'Krycí list'!$A$1:$G$40</definedName>
    <definedName name="_xlnm.Print_Area" localSheetId="2">'Položky'!$A$1:$G$115</definedName>
    <definedName name="_xlnm.Print_Area" localSheetId="1">'Rekapitulace'!$A$1:$I$26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<sst xmlns="http://schemas.openxmlformats.org/spreadsheetml/2006/main" count="363" uniqueCount="239">
  <si>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</si>
  <si>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</si>
  <si>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</si>
  <si>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</si>
  <si>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</si>
  <si>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</si>
  <si>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</si>
  <si>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</si>
  <si>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</si>
  <si>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</si>
  <si>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</si>
  <si>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</si>
  <si>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</si>
  <si>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</si>
  <si>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</si>
  <si>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</si>
  <si>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</si>
  <si>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</si>
  <si>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</si>
  <si>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</si>
  <si>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</si>
  <si>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</si>
  <si>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</si>
  <si>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</si>
  <si>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</si>
  <si>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</si>
  <si>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</si>
  <si>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</si>
  <si>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</si>
  <si>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</si>
  <si>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</si>
  <si>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</si>
  <si>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</si>
  <si>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</si>
  <si>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</si>
  <si>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</si>
  <si>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</si>
  <si>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</si>
  <si>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</si>
  <si>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</si>
  <si>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</si>
  <si>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</si>
  <si>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</si>
  <si>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</si>
  <si>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</si>
  <si>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</si>
  <si>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</si>
  <si>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</si>
  <si>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</si>
  <si>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</si>
  <si>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</si>
  <si>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</si>
  <si>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</si>
  <si>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</si>
  <si>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</si>
  <si>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</si>
  <si>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</si>
  <si>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</si>
  <si>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</si>
  <si>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</si>
  <si>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</si>
  <si>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</si>
  <si>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</si>
  <si>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</si>
  <si>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</si>
  <si>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</si>
  <si>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</si>
  <si>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</si>
  <si>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3</t>
  </si>
  <si>
    <t>Svislé a kompletní konstrukce</t>
  </si>
  <si>
    <t>342 27-0012.RA0</t>
  </si>
  <si>
    <t xml:space="preserve">Příčka z tvárnic pórobetonových, tloušťka 10 cm </t>
  </si>
  <si>
    <t>m2</t>
  </si>
  <si>
    <t>instalační předstěna WC až ke stropu: 0,9*3</t>
  </si>
  <si>
    <t>553-47623</t>
  </si>
  <si>
    <t xml:space="preserve">Dvířka revizní bílá 300x300 mm </t>
  </si>
  <si>
    <t>kus</t>
  </si>
  <si>
    <t>61</t>
  </si>
  <si>
    <t>Upravy povrchů vnitřní</t>
  </si>
  <si>
    <t>612 47-3182.R00</t>
  </si>
  <si>
    <t xml:space="preserve">Omítka vnitřního zdiva ze suché směsi, štuková </t>
  </si>
  <si>
    <t>nová příčka - omítka mimo obklad:0,9*1,65</t>
  </si>
  <si>
    <t>612 47-3181.R00</t>
  </si>
  <si>
    <t xml:space="preserve">Omítka vnitřního zdiva ze suché směsi, hladká </t>
  </si>
  <si>
    <t>pod obklad WC: (1,3*2+0,9*2-0,6)*1,35</t>
  </si>
  <si>
    <t>pod obklad sprcha: (1,5+0,9+1,5)*1,9</t>
  </si>
  <si>
    <t>pod obklad umyvadlo: (1,2+0,6)*1,35</t>
  </si>
  <si>
    <t>63</t>
  </si>
  <si>
    <t>Podlahy a podlahové konstrukce</t>
  </si>
  <si>
    <t>631 41-6212.R00</t>
  </si>
  <si>
    <t>Mazanina betonová tloušťka 8 - 12 cm suchá směs</t>
  </si>
  <si>
    <t>m3</t>
  </si>
  <si>
    <t>sprcha: 1,5*0,9*0,08</t>
  </si>
  <si>
    <t>632 41-1104.R00</t>
  </si>
  <si>
    <t xml:space="preserve">Vyrovnávací stěrka Cemix 050, ruční zprac. tl.4 mm </t>
  </si>
  <si>
    <t>WC : 1,3*0,9</t>
  </si>
  <si>
    <t>95</t>
  </si>
  <si>
    <t>Dokončovací kce na pozem.stav.</t>
  </si>
  <si>
    <t>952 90-1111.R00</t>
  </si>
  <si>
    <t xml:space="preserve">Vyčištění budov o výšce podlaží do 4 m </t>
  </si>
  <si>
    <t>97</t>
  </si>
  <si>
    <t>Prorážení otvorů</t>
  </si>
  <si>
    <t>978 05-9531.R00</t>
  </si>
  <si>
    <t xml:space="preserve">Odsekání vnitřních obkladů stěn nad 2 m2 </t>
  </si>
  <si>
    <t>WC: (1,4*2+0,9*2-0,6)*1,35</t>
  </si>
  <si>
    <t>sprcha: (1,5+0,9+1,5)*1,5</t>
  </si>
  <si>
    <t>umyvadlo: (1,2+0,6)*1,35</t>
  </si>
  <si>
    <t>771 99-0010.RA0</t>
  </si>
  <si>
    <t xml:space="preserve">Vybourání keramické nebo teracové dlažby </t>
  </si>
  <si>
    <t>sprcha: 1,5*0,7</t>
  </si>
  <si>
    <t>965 04-3421.RT1</t>
  </si>
  <si>
    <t>Bourání podkladů bet., potěr tl. 15 cm, pl.1 m2 mazanina tl. 10 - 15 cm s potěrem</t>
  </si>
  <si>
    <t>sprcha: 1,5*0,9*0,35</t>
  </si>
  <si>
    <t>978 05-7321.R99</t>
  </si>
  <si>
    <t xml:space="preserve">Odsekání soklu </t>
  </si>
  <si>
    <t>m</t>
  </si>
  <si>
    <t>979 01-1111.R00</t>
  </si>
  <si>
    <t xml:space="preserve">Svislá doprava suti a vybour. hmot za 2.NP a 1.PP </t>
  </si>
  <si>
    <t>t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</si>
  <si>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</si>
  <si>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</si>
  <si>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</si>
  <si>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</si>
  <si>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99-0102.R00</t>
  </si>
  <si>
    <t xml:space="preserve">Poplatek za skládku suti - směs betonu a cihel </t>
  </si>
  <si>
    <t>99</t>
  </si>
  <si>
    <t>Staveništní přesun hmot</t>
  </si>
  <si>
    <t>999 28-1111.R00</t>
  </si>
  <si>
    <t xml:space="preserve">Přesun hmot pro opravy a údržbu do 25 m </t>
  </si>
  <si>
    <t>720</t>
  </si>
  <si>
    <t>Zdravotechnická instalace</t>
  </si>
  <si>
    <t>721 20-0001.RAA</t>
  </si>
  <si>
    <t xml:space="preserve">Kanalizace vnitřní, trubky PVC, D 50 x 1,8 </t>
  </si>
  <si>
    <t>2,2;předpoklad úprava umyvadla a sprcha</t>
  </si>
  <si>
    <t>722 13-0801.R00</t>
  </si>
  <si>
    <t xml:space="preserve">Demontáž potrubí ocelových závitových DN 25 </t>
  </si>
  <si>
    <t>722 20-0001.RA0</t>
  </si>
  <si>
    <t xml:space="preserve">Vodovod, potrubí PE </t>
  </si>
  <si>
    <t>9,5; napojení umavdla. sprchy a WC</t>
  </si>
  <si>
    <t>721 20-0010.RA0</t>
  </si>
  <si>
    <t xml:space="preserve">Demontáž svislého potrubí litinového </t>
  </si>
  <si>
    <t>721 20-0002.RA0</t>
  </si>
  <si>
    <t xml:space="preserve">Kanalizace vnitřní. trubky PVC, D 110 x 2,2 </t>
  </si>
  <si>
    <t>nová stoupačka WC</t>
  </si>
  <si>
    <t>725</t>
  </si>
  <si>
    <t>Zařizovací předměty</t>
  </si>
  <si>
    <t>725 11-0811.R00</t>
  </si>
  <si>
    <t xml:space="preserve">Demontáž klozetů splachovacích </t>
  </si>
  <si>
    <t>soubor</t>
  </si>
  <si>
    <t>725 11-9401.R00</t>
  </si>
  <si>
    <t xml:space="preserve">Montáž předstěnových systémů pro zazdění </t>
  </si>
  <si>
    <t>551-47018.R01</t>
  </si>
  <si>
    <t>GEBERIT - kombifix ECO PLUS pro závěsné WC ovládací tlačítko dvojčinné SIGMA</t>
  </si>
  <si>
    <t>725 11-9306.R00</t>
  </si>
  <si>
    <t xml:space="preserve">Montáž klozetu závěsného </t>
  </si>
  <si>
    <t>642-40053.R01</t>
  </si>
  <si>
    <t xml:space="preserve">Jika LYRA PLUS 8.2338.0 - závěsný klozet, bílý </t>
  </si>
  <si>
    <t>551-67399.R01</t>
  </si>
  <si>
    <t>Jika LYRA PLUS 8.9338.5 - duraplastové sedátko softclose, bílé, antibakteriální.</t>
  </si>
  <si>
    <t>725 21-0821.R00</t>
  </si>
  <si>
    <t xml:space="preserve">Demontáž umyvadel bez výtokových armatur </t>
  </si>
  <si>
    <t>725 82-0801.R00</t>
  </si>
  <si>
    <t xml:space="preserve">Demontáž baterie nástěnné do G 3/4 </t>
  </si>
  <si>
    <t>725 21-9401.R00</t>
  </si>
  <si>
    <t xml:space="preserve">Montáž umyvadel na šrouby do zdiva </t>
  </si>
  <si>
    <t>725 01-7134.R01</t>
  </si>
  <si>
    <t>Umyvadlo JIKA 70 komplet</t>
  </si>
  <si>
    <t>554-84471.A</t>
  </si>
  <si>
    <t xml:space="preserve">Dveře sprchové třídilné 90cm, sklo čiré SD2/90 S </t>
  </si>
  <si>
    <t>725 81-0401.R00</t>
  </si>
  <si>
    <t xml:space="preserve">Ventil rohový bez přípoj. trubičky T 66 G 1/2 </t>
  </si>
  <si>
    <t>725 82-9201.R00</t>
  </si>
  <si>
    <t>Montáž baterie umyv.nástěnné chromové (stávající)</t>
  </si>
  <si>
    <t>725 84-5111.RT1</t>
  </si>
  <si>
    <t>Baterie sprchová nástěnná ruční, bez příslušenství standardní</t>
  </si>
  <si>
    <t>551-45352</t>
  </si>
  <si>
    <t xml:space="preserve">Set sprchový hadice, růžice, držák 901.00 </t>
  </si>
  <si>
    <t>725 24-9102.R00</t>
  </si>
  <si>
    <t xml:space="preserve">Montáž sprchových mís a vaniček </t>
  </si>
  <si>
    <t>642-93802</t>
  </si>
  <si>
    <t>Vanička sprchová 90x90x3, litý mramor sifon</t>
  </si>
  <si>
    <t>998 72-5104.R00</t>
  </si>
  <si>
    <t xml:space="preserve">Přesun hmot pro zařizovací předměty </t>
  </si>
  <si>
    <t>771</t>
  </si>
  <si>
    <t>Podlahy z dlaždic a obklady</t>
  </si>
  <si>
    <t>771 57-5107.RV2</t>
  </si>
  <si>
    <t>Montáž keram. dlažby, tmel, do 20ks/m FLEX lepidlo, spár.hmota</t>
  </si>
  <si>
    <t>chodba a umyvadlo: 4,2*1+1,6*2,2</t>
  </si>
  <si>
    <t>sprcha: 0,9*0,8</t>
  </si>
  <si>
    <t>WC: 0,9*1,3</t>
  </si>
  <si>
    <t>771 10-1210.RT3</t>
  </si>
  <si>
    <t>Penetrace podkladu pod dlažby kontaktní můstek</t>
  </si>
  <si>
    <t>597-70100</t>
  </si>
  <si>
    <t>Dlaždice karm. 30x30 cm Rako TAURUS PORFYR</t>
  </si>
  <si>
    <t>9,6*1,1</t>
  </si>
  <si>
    <t>9*0,1*1,1</t>
  </si>
  <si>
    <t>771 57-8011.R00</t>
  </si>
  <si>
    <t xml:space="preserve">Spára podlaha - stěna, silikonem </t>
  </si>
  <si>
    <t>771 47-5014.R00</t>
  </si>
  <si>
    <t xml:space="preserve">Obklad soklíků keram.rovných, tmel,výška 10 cm </t>
  </si>
  <si>
    <t>4,2+2,6+2,2+1,6+0,2</t>
  </si>
  <si>
    <t>-1,8</t>
  </si>
  <si>
    <t>781</t>
  </si>
  <si>
    <t>Obklady keramické</t>
  </si>
  <si>
    <t>781414112.U</t>
  </si>
  <si>
    <t>Montáž obkladaček vnitřních pórovinových pravoúhlý do 25 ks/m2 lepených flexibilním lepid</t>
  </si>
  <si>
    <t>WC: (1,3*2+0,9*2-0,6)*1,5</t>
  </si>
  <si>
    <t>sprcha: (1,5*2+0,9)*2</t>
  </si>
  <si>
    <t>umyvadlo: (1,2+0,6)*1,5</t>
  </si>
  <si>
    <t>597-81345</t>
  </si>
  <si>
    <t>Obkládačka keramická 20 x 25 standart dle výběru investora</t>
  </si>
  <si>
    <t>16,2*1,05</t>
  </si>
  <si>
    <t>231-53640</t>
  </si>
  <si>
    <t xml:space="preserve">Hmota spárovací Ceresit CE 5 kg </t>
  </si>
  <si>
    <t>783</t>
  </si>
  <si>
    <t>Nátěry</t>
  </si>
  <si>
    <t>783 22-0010.RAC</t>
  </si>
  <si>
    <t>Nátěr kovových zrubní dvojnásobný krycí s 1x emailováním</t>
  </si>
  <si>
    <t>784</t>
  </si>
  <si>
    <t>Malby</t>
  </si>
  <si>
    <t>784 19-5412.R00</t>
  </si>
  <si>
    <t xml:space="preserve">Malba tekutá Primalex Polar, bílá, 2 x </t>
  </si>
  <si>
    <t>4,2*2,6</t>
  </si>
  <si>
    <t>(4,2*2+2,6*2+1,6*4+0,9)*3</t>
  </si>
  <si>
    <t>-16,2-4,2*1,2-1,6</t>
  </si>
  <si>
    <t>M21</t>
  </si>
  <si>
    <t>Elektromontáže</t>
  </si>
  <si>
    <t>210 20-0006.RAA</t>
  </si>
  <si>
    <t>Svítidlo žárovkové 1 x 36 W dodávka a montáž</t>
  </si>
  <si>
    <t>210 11-1012.RT2</t>
  </si>
  <si>
    <t>Zásuvka zapuštěná -  2P+Z TANGO výměna strojku včetně zapojení</t>
  </si>
  <si>
    <t>210 11-0001.RT1</t>
  </si>
  <si>
    <t>Spínač nástěnný jednopól.- řaz., TANGO výměna včetně zapojení</t>
  </si>
  <si>
    <t>210 29-0751.R00</t>
  </si>
  <si>
    <t>Demontáž a nová montáž ventilátoru WC</t>
  </si>
  <si>
    <t>429-11730</t>
  </si>
  <si>
    <t>Ventilátor axiální do zdi mřížka, ložiska, tichý chod</t>
  </si>
  <si>
    <t>uprava WC a sprchy učitelé</t>
  </si>
  <si>
    <t>MS Žďárská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</si>
</sst>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5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5" fillId="0" borderId="52" xfId="20" applyNumberFormat="1" applyFont="1" applyFill="1" applyBorder="1" applyAlignment="1">
      <alignment horizontal="right" wrapText="1"/>
      <protection/>
    </xf>
    <xf numFmtId="0" fontId="15" fillId="0" borderId="52" xfId="20" applyFont="1" applyFill="1" applyBorder="1" applyAlignment="1">
      <alignment horizontal="left" wrapText="1"/>
      <protection/>
    </xf>
    <xf numFmtId="0" fontId="15" fillId="0" borderId="52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166" fontId="0" fillId="0" borderId="15" xfId="0" applyNumberFormat="1" applyBorder="1"/>
    <xf numFmtId="166" fontId="0" fillId="0" borderId="0" xfId="0" applyNumberFormat="1" applyBorder="1"/>
    <xf numFmtId="166" fontId="7" fillId="0" borderId="35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5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4" fillId="0" borderId="13" xfId="20" applyFont="1" applyFill="1" applyBorder="1" applyAlignment="1">
      <alignment horizontal="left" wrapText="1" indent="1"/>
      <protection/>
    </xf>
    <xf numFmtId="0" fontId="0" fillId="0" borderId="0" xfId="0" applyFill="1"/>
    <xf numFmtId="0" fontId="0" fillId="0" borderId="6" xfId="0" applyFill="1" applyBorder="1"/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237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238</v>
      </c>
      <c r="D6" s="10"/>
      <c r="E6" s="10"/>
      <c r="F6" s="18"/>
      <c r="G6" s="12"/>
    </row>
    <row r="7" spans="1:9" ht="12.75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/>
      <c r="D8" s="183"/>
      <c r="E8" s="16" t="s">
        <v>11</v>
      </c>
      <c r="F8" s="15"/>
      <c r="G8" s="23">
        <f ca="1"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 ca="1"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 ca="1"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 ca="1"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 ca="1"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 ca="1"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 ca="1"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178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178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179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178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179">
        <f>ROUND(PRODUCT(F32,C33/100),0)</f>
        <v>0</v>
      </c>
      <c r="G33" s="27"/>
    </row>
    <row r="34" spans="1:7" s="63" customFormat="1" ht="19.5" customHeight="1" thickBot="1">
      <c r="A34" s="59" t="s">
        <v>42</v>
      </c>
      <c r="B34" s="60"/>
      <c r="C34" s="60"/>
      <c r="D34" s="60"/>
      <c r="E34" s="61"/>
      <c r="F34" s="180">
        <f>ROUND(SUM(F30:F33),0)</f>
        <v>0</v>
      </c>
      <c r="G34" s="62"/>
    </row>
    <row r="36" spans="1:8" ht="12.75">
      <c r="A36" s="64" t="s">
        <v>43</v>
      </c>
      <c r="B36" s="64"/>
      <c r="C36" s="64"/>
      <c r="D36" s="64"/>
      <c r="E36" s="64"/>
      <c r="F36" s="64"/>
      <c r="G36" s="64"/>
      <c r="H36" t="s">
        <v>4</v>
      </c>
    </row>
    <row r="37" spans="1:8" ht="14.25" customHeight="1">
      <c r="A37" s="64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5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5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5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5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5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5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5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5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A25" sqref="A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6" t="str">
        <f ca="1">CONCATENATE(cislostavby," ",nazevstavby)</f>
        <v xml:space="preserve"> MS Žďárská</v>
      </c>
      <c r="D1" s="67"/>
      <c r="E1" s="68"/>
      <c r="F1" s="67"/>
      <c r="G1" s="69"/>
      <c r="H1" s="70"/>
      <c r="I1" s="71"/>
    </row>
    <row r="2" spans="1:9" ht="13.5" thickBot="1">
      <c r="A2" s="190" t="s">
        <v>1</v>
      </c>
      <c r="B2" s="191"/>
      <c r="C2" s="72" t="str">
        <f ca="1">CONCATENATE(cisloobjektu," ",nazevobjektu)</f>
        <v xml:space="preserve"> uprava WC a sprchy učitelé</v>
      </c>
      <c r="D2" s="73"/>
      <c r="E2" s="74"/>
      <c r="F2" s="73"/>
      <c r="G2" s="192"/>
      <c r="H2" s="192"/>
      <c r="I2" s="193"/>
    </row>
    <row r="3" ht="13.5" thickTop="1">
      <c r="F3" s="11"/>
    </row>
    <row r="4" spans="1:9" ht="19.5" customHeight="1">
      <c r="A4" s="75" t="s">
        <v>44</v>
      </c>
      <c r="B4" s="1"/>
      <c r="C4" s="1"/>
      <c r="D4" s="1"/>
      <c r="E4" s="76"/>
      <c r="F4" s="1"/>
      <c r="G4" s="1"/>
      <c r="H4" s="1"/>
      <c r="I4" s="1"/>
    </row>
    <row r="5" ht="13.5" thickBot="1"/>
    <row r="6" spans="1:9" s="11" customFormat="1" ht="13.5" thickBot="1">
      <c r="A6" s="77"/>
      <c r="B6" s="78" t="s">
        <v>45</v>
      </c>
      <c r="C6" s="78"/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1" customFormat="1" ht="12.75">
      <c r="A7" s="174" t="str">
        <f ca="1">Položky!B7</f>
        <v>3</v>
      </c>
      <c r="B7" s="83" t="str">
        <f ca="1">Položky!C7</f>
        <v>Svislé a kompletní konstrukce</v>
      </c>
      <c r="C7" s="84"/>
      <c r="D7" s="85"/>
      <c r="E7" s="175">
        <f ca="1">Položky!BA11</f>
        <v>0</v>
      </c>
      <c r="F7" s="176">
        <f ca="1">Položky!BB11</f>
        <v>0</v>
      </c>
      <c r="G7" s="176">
        <f ca="1">Položky!BC11</f>
        <v>0</v>
      </c>
      <c r="H7" s="176">
        <f ca="1">Položky!BD11</f>
        <v>0</v>
      </c>
      <c r="I7" s="177">
        <f ca="1">Položky!BE11</f>
        <v>0</v>
      </c>
    </row>
    <row r="8" spans="1:9" s="11" customFormat="1" ht="12.75">
      <c r="A8" s="174" t="str">
        <f ca="1">Položky!B12</f>
        <v>61</v>
      </c>
      <c r="B8" s="83" t="str">
        <f ca="1">Položky!C12</f>
        <v>Upravy povrchů vnitřní</v>
      </c>
      <c r="C8" s="84"/>
      <c r="D8" s="85"/>
      <c r="E8" s="175">
        <f ca="1">Položky!BA19</f>
        <v>0</v>
      </c>
      <c r="F8" s="176">
        <f ca="1">Položky!BB19</f>
        <v>0</v>
      </c>
      <c r="G8" s="176">
        <f ca="1">Položky!BC19</f>
        <v>0</v>
      </c>
      <c r="H8" s="176">
        <f ca="1">Položky!BD19</f>
        <v>0</v>
      </c>
      <c r="I8" s="177">
        <f ca="1">Položky!BE19</f>
        <v>0</v>
      </c>
    </row>
    <row r="9" spans="1:9" s="11" customFormat="1" ht="12.75">
      <c r="A9" s="174" t="str">
        <f ca="1">Položky!B20</f>
        <v>63</v>
      </c>
      <c r="B9" s="83" t="str">
        <f ca="1">Položky!C20</f>
        <v>Podlahy a podlahové konstrukce</v>
      </c>
      <c r="C9" s="84"/>
      <c r="D9" s="85"/>
      <c r="E9" s="175">
        <f ca="1">Položky!BA25</f>
        <v>0</v>
      </c>
      <c r="F9" s="176">
        <f ca="1">Položky!BB25</f>
        <v>0</v>
      </c>
      <c r="G9" s="176">
        <f ca="1">Položky!BC25</f>
        <v>0</v>
      </c>
      <c r="H9" s="176">
        <f ca="1">Položky!BD25</f>
        <v>0</v>
      </c>
      <c r="I9" s="177">
        <f ca="1">Položky!BE25</f>
        <v>0</v>
      </c>
    </row>
    <row r="10" spans="1:9" s="11" customFormat="1" ht="12.75">
      <c r="A10" s="174" t="str">
        <f ca="1">Položky!B26</f>
        <v>95</v>
      </c>
      <c r="B10" s="83" t="str">
        <f ca="1">Položky!C26</f>
        <v>Dokončovací kce na pozem.stav.</v>
      </c>
      <c r="C10" s="84"/>
      <c r="D10" s="85"/>
      <c r="E10" s="175">
        <f ca="1">Položky!BA28</f>
        <v>0</v>
      </c>
      <c r="F10" s="176">
        <f ca="1">Položky!BB28</f>
        <v>0</v>
      </c>
      <c r="G10" s="176">
        <f ca="1">Položky!BC28</f>
        <v>0</v>
      </c>
      <c r="H10" s="176">
        <f ca="1">Položky!BD28</f>
        <v>0</v>
      </c>
      <c r="I10" s="177">
        <f ca="1">Položky!BE28</f>
        <v>0</v>
      </c>
    </row>
    <row r="11" spans="1:9" s="11" customFormat="1" ht="12.75">
      <c r="A11" s="174" t="str">
        <f ca="1">Položky!B29</f>
        <v>97</v>
      </c>
      <c r="B11" s="83" t="str">
        <f ca="1">Položky!C29</f>
        <v>Prorážení otvorů</v>
      </c>
      <c r="C11" s="84"/>
      <c r="D11" s="85"/>
      <c r="E11" s="175">
        <f ca="1">Položky!BA43</f>
        <v>0</v>
      </c>
      <c r="F11" s="176">
        <f ca="1">Položky!BB43</f>
        <v>0</v>
      </c>
      <c r="G11" s="176">
        <f ca="1">Položky!BC43</f>
        <v>0</v>
      </c>
      <c r="H11" s="176">
        <f ca="1">Položky!BD43</f>
        <v>0</v>
      </c>
      <c r="I11" s="177">
        <f ca="1">Položky!BE43</f>
        <v>0</v>
      </c>
    </row>
    <row r="12" spans="1:9" s="11" customFormat="1" ht="12.75">
      <c r="A12" s="174" t="str">
        <f ca="1">Položky!B44</f>
        <v>99</v>
      </c>
      <c r="B12" s="83" t="str">
        <f ca="1">Položky!C44</f>
        <v>Staveništní přesun hmot</v>
      </c>
      <c r="C12" s="84"/>
      <c r="D12" s="85"/>
      <c r="E12" s="175">
        <f ca="1">Položky!BA46</f>
        <v>0</v>
      </c>
      <c r="F12" s="176">
        <f ca="1">Položky!BB46</f>
        <v>0</v>
      </c>
      <c r="G12" s="176">
        <f ca="1">Položky!BC46</f>
        <v>0</v>
      </c>
      <c r="H12" s="176">
        <f ca="1">Položky!BD46</f>
        <v>0</v>
      </c>
      <c r="I12" s="177">
        <f ca="1">Položky!BE46</f>
        <v>0</v>
      </c>
    </row>
    <row r="13" spans="1:9" s="11" customFormat="1" ht="12.75">
      <c r="A13" s="174" t="str">
        <f ca="1">Položky!B47</f>
        <v>720</v>
      </c>
      <c r="B13" s="83" t="str">
        <f ca="1">Položky!C47</f>
        <v>Zdravotechnická instalace</v>
      </c>
      <c r="C13" s="84"/>
      <c r="D13" s="85"/>
      <c r="E13" s="175">
        <f ca="1">Položky!BA56</f>
        <v>0</v>
      </c>
      <c r="F13" s="176">
        <f ca="1">Položky!BB56</f>
        <v>0</v>
      </c>
      <c r="G13" s="176">
        <f ca="1">Položky!BC56</f>
        <v>0</v>
      </c>
      <c r="H13" s="176">
        <f ca="1">Položky!BD56</f>
        <v>0</v>
      </c>
      <c r="I13" s="177">
        <f ca="1">Položky!BE56</f>
        <v>0</v>
      </c>
    </row>
    <row r="14" spans="1:9" s="11" customFormat="1" ht="12.75">
      <c r="A14" s="174" t="str">
        <f ca="1">Položky!B57</f>
        <v>725</v>
      </c>
      <c r="B14" s="83" t="str">
        <f ca="1">Položky!C57</f>
        <v>Zařizovací předměty</v>
      </c>
      <c r="C14" s="84"/>
      <c r="D14" s="85"/>
      <c r="E14" s="175">
        <f ca="1">Položky!BA76</f>
        <v>0</v>
      </c>
      <c r="F14" s="176">
        <f ca="1">Položky!BB76</f>
        <v>0</v>
      </c>
      <c r="G14" s="176">
        <f ca="1">Položky!BC76</f>
        <v>0</v>
      </c>
      <c r="H14" s="176">
        <f ca="1">Položky!BD76</f>
        <v>0</v>
      </c>
      <c r="I14" s="177">
        <f ca="1">Položky!BE76</f>
        <v>0</v>
      </c>
    </row>
    <row r="15" spans="1:9" s="11" customFormat="1" ht="12.75">
      <c r="A15" s="174" t="str">
        <f ca="1">Položky!B77</f>
        <v>771</v>
      </c>
      <c r="B15" s="83" t="str">
        <f ca="1">Položky!C77</f>
        <v>Podlahy z dlaždic a obklady</v>
      </c>
      <c r="C15" s="84"/>
      <c r="D15" s="85"/>
      <c r="E15" s="175">
        <f ca="1">Položky!BA90</f>
        <v>0</v>
      </c>
      <c r="F15" s="176">
        <f ca="1">Položky!BB90</f>
        <v>0</v>
      </c>
      <c r="G15" s="176">
        <f ca="1">Položky!BC90</f>
        <v>0</v>
      </c>
      <c r="H15" s="176">
        <f ca="1">Položky!BD90</f>
        <v>0</v>
      </c>
      <c r="I15" s="177">
        <f ca="1">Položky!BE90</f>
        <v>0</v>
      </c>
    </row>
    <row r="16" spans="1:9" s="11" customFormat="1" ht="12.75">
      <c r="A16" s="174" t="str">
        <f ca="1">Položky!B91</f>
        <v>781</v>
      </c>
      <c r="B16" s="83" t="str">
        <f ca="1">Položky!C91</f>
        <v>Obklady keramické</v>
      </c>
      <c r="C16" s="84"/>
      <c r="D16" s="85"/>
      <c r="E16" s="175">
        <f ca="1">Položky!BA99</f>
        <v>0</v>
      </c>
      <c r="F16" s="176">
        <f ca="1">Položky!BB99</f>
        <v>0</v>
      </c>
      <c r="G16" s="176">
        <f ca="1">Položky!BC99</f>
        <v>0</v>
      </c>
      <c r="H16" s="176">
        <f ca="1">Položky!BD99</f>
        <v>0</v>
      </c>
      <c r="I16" s="177">
        <f ca="1">Položky!BE99</f>
        <v>0</v>
      </c>
    </row>
    <row r="17" spans="1:9" s="11" customFormat="1" ht="12.75">
      <c r="A17" s="174" t="str">
        <f ca="1">Položky!B100</f>
        <v>783</v>
      </c>
      <c r="B17" s="83" t="str">
        <f ca="1">Položky!C100</f>
        <v>Nátěry</v>
      </c>
      <c r="C17" s="84"/>
      <c r="D17" s="85"/>
      <c r="E17" s="175">
        <f ca="1">Položky!BA102</f>
        <v>0</v>
      </c>
      <c r="F17" s="176">
        <f ca="1">Položky!BB102</f>
        <v>0</v>
      </c>
      <c r="G17" s="176">
        <f ca="1">Položky!BC102</f>
        <v>0</v>
      </c>
      <c r="H17" s="176">
        <f ca="1">Položky!BD102</f>
        <v>0</v>
      </c>
      <c r="I17" s="177">
        <f ca="1">Položky!BE102</f>
        <v>0</v>
      </c>
    </row>
    <row r="18" spans="1:9" s="11" customFormat="1" ht="12.75">
      <c r="A18" s="174" t="str">
        <f ca="1">Položky!B103</f>
        <v>784</v>
      </c>
      <c r="B18" s="83" t="str">
        <f ca="1">Položky!C103</f>
        <v>Malby</v>
      </c>
      <c r="C18" s="84"/>
      <c r="D18" s="85"/>
      <c r="E18" s="175">
        <f ca="1">Položky!BA108</f>
        <v>0</v>
      </c>
      <c r="F18" s="176">
        <f ca="1">Položky!BB108</f>
        <v>0</v>
      </c>
      <c r="G18" s="176">
        <f ca="1">Položky!BC108</f>
        <v>0</v>
      </c>
      <c r="H18" s="176">
        <f ca="1">Položky!BD108</f>
        <v>0</v>
      </c>
      <c r="I18" s="177">
        <f ca="1">Položky!BE108</f>
        <v>0</v>
      </c>
    </row>
    <row r="19" spans="1:9" s="11" customFormat="1" ht="13.5" thickBot="1">
      <c r="A19" s="174" t="str">
        <f ca="1">Položky!B109</f>
        <v>M21</v>
      </c>
      <c r="B19" s="83" t="str">
        <f ca="1">Položky!C109</f>
        <v>Elektromontáže</v>
      </c>
      <c r="C19" s="84"/>
      <c r="D19" s="85"/>
      <c r="E19" s="175">
        <f ca="1">Položky!BA115</f>
        <v>0</v>
      </c>
      <c r="F19" s="176">
        <f ca="1">Položky!BB115</f>
        <v>0</v>
      </c>
      <c r="G19" s="176">
        <f ca="1">Položky!BC115</f>
        <v>0</v>
      </c>
      <c r="H19" s="176">
        <f ca="1">Položky!BD115</f>
        <v>0</v>
      </c>
      <c r="I19" s="177">
        <f ca="1">Položky!BE115</f>
        <v>0</v>
      </c>
    </row>
    <row r="20" spans="1:9" s="91" customFormat="1" ht="13.5" thickBot="1">
      <c r="A20" s="86"/>
      <c r="B20" s="78" t="s">
        <v>50</v>
      </c>
      <c r="C20" s="78"/>
      <c r="D20" s="87"/>
      <c r="E20" s="88">
        <f>SUM(E7:E19)</f>
        <v>0</v>
      </c>
      <c r="F20" s="89">
        <f>SUM(F7:F19)</f>
        <v>0</v>
      </c>
      <c r="G20" s="89">
        <f>SUM(G7:G19)</f>
        <v>0</v>
      </c>
      <c r="H20" s="89">
        <f>SUM(H7:H19)</f>
        <v>0</v>
      </c>
      <c r="I20" s="90">
        <f>SUM(I7:I19)</f>
        <v>0</v>
      </c>
    </row>
    <row r="21" spans="1:9" ht="12.75">
      <c r="A21" s="84"/>
      <c r="B21" s="84"/>
      <c r="C21" s="84"/>
      <c r="D21" s="84"/>
      <c r="E21" s="84"/>
      <c r="F21" s="84"/>
      <c r="G21" s="84"/>
      <c r="H21" s="84"/>
      <c r="I21" s="84"/>
    </row>
    <row r="22" spans="1:57" ht="19.5" customHeight="1">
      <c r="A22" s="92" t="s">
        <v>51</v>
      </c>
      <c r="B22" s="92"/>
      <c r="C22" s="92"/>
      <c r="D22" s="92"/>
      <c r="E22" s="92"/>
      <c r="F22" s="92"/>
      <c r="G22" s="93"/>
      <c r="H22" s="92"/>
      <c r="I22" s="92"/>
      <c r="BA22" s="30"/>
      <c r="BB22" s="30"/>
      <c r="BC22" s="30"/>
      <c r="BD22" s="30"/>
      <c r="BE22" s="30"/>
    </row>
    <row r="23" spans="1:9" ht="13.5" thickBot="1">
      <c r="A23" s="94"/>
      <c r="B23" s="94"/>
      <c r="C23" s="94"/>
      <c r="D23" s="94"/>
      <c r="E23" s="94"/>
      <c r="F23" s="94"/>
      <c r="G23" s="94"/>
      <c r="H23" s="94"/>
      <c r="I23" s="94"/>
    </row>
    <row r="24" spans="1:9" ht="12.75">
      <c r="A24" s="95" t="s">
        <v>52</v>
      </c>
      <c r="B24" s="96"/>
      <c r="C24" s="96"/>
      <c r="D24" s="97"/>
      <c r="E24" s="98" t="s">
        <v>53</v>
      </c>
      <c r="F24" s="99" t="s">
        <v>54</v>
      </c>
      <c r="G24" s="100" t="s">
        <v>55</v>
      </c>
      <c r="H24" s="101"/>
      <c r="I24" s="102" t="s">
        <v>53</v>
      </c>
    </row>
    <row r="25" spans="1:53" ht="12.75">
      <c r="A25" s="103"/>
      <c r="B25" s="104"/>
      <c r="C25" s="104"/>
      <c r="D25" s="105"/>
      <c r="E25" s="106"/>
      <c r="F25" s="107"/>
      <c r="G25" s="108">
        <f ca="1">CHOOSE(BA25+1,HSV+PSV,HSV+PSV+Mont,HSV+PSV+Dodavka+Mont,HSV,PSV,Mont,Dodavka,Mont+Dodavka,0)</f>
        <v>0</v>
      </c>
      <c r="H25" s="109"/>
      <c r="I25" s="110">
        <f>E25+F25*G25/100</f>
        <v>0</v>
      </c>
      <c r="BA25">
        <v>8</v>
      </c>
    </row>
    <row r="26" spans="1:9" ht="13.5" thickBot="1">
      <c r="A26" s="111"/>
      <c r="B26" s="112" t="s">
        <v>56</v>
      </c>
      <c r="C26" s="113"/>
      <c r="D26" s="114"/>
      <c r="E26" s="115"/>
      <c r="F26" s="116"/>
      <c r="G26" s="116"/>
      <c r="H26" s="194">
        <f>SUM(H25:H25)</f>
        <v>0</v>
      </c>
      <c r="I26" s="195"/>
    </row>
    <row r="27" spans="1:9" ht="12.75">
      <c r="A27" s="94"/>
      <c r="B27" s="94"/>
      <c r="C27" s="94"/>
      <c r="D27" s="94"/>
      <c r="E27" s="94"/>
      <c r="F27" s="94"/>
      <c r="G27" s="94"/>
      <c r="H27" s="94"/>
      <c r="I27" s="94"/>
    </row>
    <row r="28" spans="2:9" ht="12.75">
      <c r="B28" s="91"/>
      <c r="F28" s="117"/>
      <c r="G28" s="118"/>
      <c r="H28" s="118"/>
      <c r="I28" s="119"/>
    </row>
    <row r="29" spans="6:9" ht="12.75">
      <c r="F29" s="117"/>
      <c r="G29" s="118"/>
      <c r="H29" s="118"/>
      <c r="I29" s="119"/>
    </row>
    <row r="30" spans="6:9" ht="12.75">
      <c r="F30" s="117"/>
      <c r="G30" s="118"/>
      <c r="H30" s="118"/>
      <c r="I30" s="119"/>
    </row>
    <row r="31" spans="6:9" ht="12.75">
      <c r="F31" s="117"/>
      <c r="G31" s="118"/>
      <c r="H31" s="118"/>
      <c r="I31" s="119"/>
    </row>
    <row r="32" spans="6:9" ht="12.75">
      <c r="F32" s="117"/>
      <c r="G32" s="118"/>
      <c r="H32" s="118"/>
      <c r="I32" s="119"/>
    </row>
    <row r="33" spans="6:9" ht="12.75">
      <c r="F33" s="117"/>
      <c r="G33" s="118"/>
      <c r="H33" s="118"/>
      <c r="I33" s="119"/>
    </row>
    <row r="34" spans="6:9" ht="12.75">
      <c r="F34" s="117"/>
      <c r="G34" s="118"/>
      <c r="H34" s="118"/>
      <c r="I34" s="119"/>
    </row>
    <row r="35" spans="6:9" ht="12.75">
      <c r="F35" s="117"/>
      <c r="G35" s="118"/>
      <c r="H35" s="118"/>
      <c r="I35" s="119"/>
    </row>
    <row r="36" spans="6:9" ht="12.75">
      <c r="F36" s="117"/>
      <c r="G36" s="118"/>
      <c r="H36" s="118"/>
      <c r="I36" s="119"/>
    </row>
    <row r="37" spans="6:9" ht="12.75">
      <c r="F37" s="117"/>
      <c r="G37" s="118"/>
      <c r="H37" s="118"/>
      <c r="I37" s="119"/>
    </row>
    <row r="38" spans="6:9" ht="12.75">
      <c r="F38" s="117"/>
      <c r="G38" s="118"/>
      <c r="H38" s="118"/>
      <c r="I38" s="119"/>
    </row>
    <row r="39" spans="6:9" ht="12.75">
      <c r="F39" s="117"/>
      <c r="G39" s="118"/>
      <c r="H39" s="118"/>
      <c r="I39" s="119"/>
    </row>
    <row r="40" spans="6:9" ht="12.75">
      <c r="F40" s="117"/>
      <c r="G40" s="118"/>
      <c r="H40" s="118"/>
      <c r="I40" s="119"/>
    </row>
    <row r="41" spans="6:9" ht="12.75">
      <c r="F41" s="117"/>
      <c r="G41" s="118"/>
      <c r="H41" s="118"/>
      <c r="I41" s="119"/>
    </row>
    <row r="42" spans="6:9" ht="12.75">
      <c r="F42" s="117"/>
      <c r="G42" s="118"/>
      <c r="H42" s="118"/>
      <c r="I42" s="119"/>
    </row>
    <row r="43" spans="6:9" ht="12.75">
      <c r="F43" s="117"/>
      <c r="G43" s="118"/>
      <c r="H43" s="118"/>
      <c r="I43" s="119"/>
    </row>
    <row r="44" spans="6:9" ht="12.75">
      <c r="F44" s="117"/>
      <c r="G44" s="118"/>
      <c r="H44" s="118"/>
      <c r="I44" s="119"/>
    </row>
    <row r="45" spans="6:9" ht="12.75">
      <c r="F45" s="117"/>
      <c r="G45" s="118"/>
      <c r="H45" s="118"/>
      <c r="I45" s="119"/>
    </row>
    <row r="46" spans="6:9" ht="12.75">
      <c r="F46" s="117"/>
      <c r="G46" s="118"/>
      <c r="H46" s="118"/>
      <c r="I46" s="119"/>
    </row>
    <row r="47" spans="6:9" ht="12.75">
      <c r="F47" s="117"/>
      <c r="G47" s="118"/>
      <c r="H47" s="118"/>
      <c r="I47" s="119"/>
    </row>
    <row r="48" spans="6:9" ht="12.75">
      <c r="F48" s="117"/>
      <c r="G48" s="118"/>
      <c r="H48" s="118"/>
      <c r="I48" s="119"/>
    </row>
    <row r="49" spans="6:9" ht="12.75">
      <c r="F49" s="117"/>
      <c r="G49" s="118"/>
      <c r="H49" s="118"/>
      <c r="I49" s="119"/>
    </row>
    <row r="50" spans="6:9" ht="12.75">
      <c r="F50" s="117"/>
      <c r="G50" s="118"/>
      <c r="H50" s="118"/>
      <c r="I50" s="119"/>
    </row>
    <row r="51" spans="6:9" ht="12.75">
      <c r="F51" s="117"/>
      <c r="G51" s="118"/>
      <c r="H51" s="118"/>
      <c r="I51" s="119"/>
    </row>
    <row r="52" spans="6:9" ht="12.75">
      <c r="F52" s="117"/>
      <c r="G52" s="118"/>
      <c r="H52" s="118"/>
      <c r="I52" s="119"/>
    </row>
    <row r="53" spans="6:9" ht="12.75">
      <c r="F53" s="117"/>
      <c r="G53" s="118"/>
      <c r="H53" s="118"/>
      <c r="I53" s="119"/>
    </row>
    <row r="54" spans="6:9" ht="12.75">
      <c r="F54" s="117"/>
      <c r="G54" s="118"/>
      <c r="H54" s="118"/>
      <c r="I54" s="119"/>
    </row>
    <row r="55" spans="6:9" ht="12.75">
      <c r="F55" s="117"/>
      <c r="G55" s="118"/>
      <c r="H55" s="118"/>
      <c r="I55" s="119"/>
    </row>
    <row r="56" spans="6:9" ht="12.75">
      <c r="F56" s="117"/>
      <c r="G56" s="118"/>
      <c r="H56" s="118"/>
      <c r="I56" s="119"/>
    </row>
    <row r="57" spans="6:9" ht="12.75">
      <c r="F57" s="117"/>
      <c r="G57" s="118"/>
      <c r="H57" s="118"/>
      <c r="I57" s="119"/>
    </row>
    <row r="58" spans="6:9" ht="12.75">
      <c r="F58" s="117"/>
      <c r="G58" s="118"/>
      <c r="H58" s="118"/>
      <c r="I58" s="119"/>
    </row>
    <row r="59" spans="6:9" ht="12.75">
      <c r="F59" s="117"/>
      <c r="G59" s="118"/>
      <c r="H59" s="118"/>
      <c r="I59" s="119"/>
    </row>
    <row r="60" spans="6:9" ht="12.75">
      <c r="F60" s="117"/>
      <c r="G60" s="118"/>
      <c r="H60" s="118"/>
      <c r="I60" s="119"/>
    </row>
    <row r="61" spans="6:9" ht="12.75">
      <c r="F61" s="117"/>
      <c r="G61" s="118"/>
      <c r="H61" s="118"/>
      <c r="I61" s="119"/>
    </row>
    <row r="62" spans="6:9" ht="12.75">
      <c r="F62" s="117"/>
      <c r="G62" s="118"/>
      <c r="H62" s="118"/>
      <c r="I62" s="119"/>
    </row>
    <row r="63" spans="6:9" ht="12.75">
      <c r="F63" s="117"/>
      <c r="G63" s="118"/>
      <c r="H63" s="118"/>
      <c r="I63" s="119"/>
    </row>
    <row r="64" spans="6:9" ht="12.75">
      <c r="F64" s="117"/>
      <c r="G64" s="118"/>
      <c r="H64" s="118"/>
      <c r="I64" s="119"/>
    </row>
    <row r="65" spans="6:9" ht="12.75">
      <c r="F65" s="117"/>
      <c r="G65" s="118"/>
      <c r="H65" s="118"/>
      <c r="I65" s="119"/>
    </row>
    <row r="66" spans="6:9" ht="12.75">
      <c r="F66" s="117"/>
      <c r="G66" s="118"/>
      <c r="H66" s="118"/>
      <c r="I66" s="119"/>
    </row>
    <row r="67" spans="6:9" ht="12.75">
      <c r="F67" s="117"/>
      <c r="G67" s="118"/>
      <c r="H67" s="118"/>
      <c r="I67" s="119"/>
    </row>
    <row r="68" spans="6:9" ht="12.75">
      <c r="F68" s="117"/>
      <c r="G68" s="118"/>
      <c r="H68" s="118"/>
      <c r="I68" s="119"/>
    </row>
    <row r="69" spans="6:9" ht="12.75">
      <c r="F69" s="117"/>
      <c r="G69" s="118"/>
      <c r="H69" s="118"/>
      <c r="I69" s="119"/>
    </row>
    <row r="70" spans="6:9" ht="12.75">
      <c r="F70" s="117"/>
      <c r="G70" s="118"/>
      <c r="H70" s="118"/>
      <c r="I70" s="119"/>
    </row>
    <row r="71" spans="6:9" ht="12.75">
      <c r="F71" s="117"/>
      <c r="G71" s="118"/>
      <c r="H71" s="118"/>
      <c r="I71" s="119"/>
    </row>
    <row r="72" spans="6:9" ht="12.75">
      <c r="F72" s="117"/>
      <c r="G72" s="118"/>
      <c r="H72" s="118"/>
      <c r="I72" s="119"/>
    </row>
    <row r="73" spans="6:9" ht="12.75">
      <c r="F73" s="117"/>
      <c r="G73" s="118"/>
      <c r="H73" s="118"/>
      <c r="I73" s="119"/>
    </row>
    <row r="74" spans="6:9" ht="12.75">
      <c r="F74" s="117"/>
      <c r="G74" s="118"/>
      <c r="H74" s="118"/>
      <c r="I74" s="119"/>
    </row>
    <row r="75" spans="6:9" ht="12.75">
      <c r="F75" s="117"/>
      <c r="G75" s="118"/>
      <c r="H75" s="118"/>
      <c r="I75" s="119"/>
    </row>
    <row r="76" spans="6:9" ht="12.75">
      <c r="F76" s="117"/>
      <c r="G76" s="118"/>
      <c r="H76" s="118"/>
      <c r="I76" s="119"/>
    </row>
    <row r="77" spans="6:9" ht="12.75">
      <c r="F77" s="117"/>
      <c r="G77" s="118"/>
      <c r="H77" s="118"/>
      <c r="I77" s="119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8"/>
  <sheetViews>
    <sheetView showGridLines="0" showZeros="0" workbookViewId="0" topLeftCell="A1">
      <selection activeCell="F122" sqref="F122"/>
    </sheetView>
  </sheetViews>
  <sheetFormatPr defaultColWidth="9.00390625" defaultRowHeight="12.75"/>
  <cols>
    <col min="1" max="1" width="3.875" style="120" customWidth="1"/>
    <col min="2" max="2" width="12.00390625" style="120" customWidth="1"/>
    <col min="3" max="3" width="40.375" style="120" customWidth="1"/>
    <col min="4" max="4" width="5.625" style="120" customWidth="1"/>
    <col min="5" max="5" width="8.625" style="168" customWidth="1"/>
    <col min="6" max="6" width="9.875" style="120" customWidth="1"/>
    <col min="7" max="7" width="13.875" style="120" customWidth="1"/>
    <col min="8" max="16384" width="9.125" style="120" customWidth="1"/>
  </cols>
  <sheetData>
    <row r="1" spans="1:7" ht="15.75">
      <c r="A1" s="201" t="s">
        <v>57</v>
      </c>
      <c r="B1" s="201"/>
      <c r="C1" s="201"/>
      <c r="D1" s="201"/>
      <c r="E1" s="201"/>
      <c r="F1" s="201"/>
      <c r="G1" s="201"/>
    </row>
    <row r="2" spans="1:7" ht="13.5" thickBot="1">
      <c r="A2" s="121"/>
      <c r="B2" s="122"/>
      <c r="C2" s="123"/>
      <c r="D2" s="123"/>
      <c r="E2" s="124"/>
      <c r="F2" s="123"/>
      <c r="G2" s="123"/>
    </row>
    <row r="3" spans="1:7" ht="13.5" thickTop="1">
      <c r="A3" s="202" t="s">
        <v>5</v>
      </c>
      <c r="B3" s="203"/>
      <c r="C3" s="125" t="str">
        <f ca="1">CONCATENATE(cislostavby," ",nazevstavby)</f>
        <v xml:space="preserve"> MS Žďárská</v>
      </c>
      <c r="D3" s="126"/>
      <c r="E3" s="127"/>
      <c r="F3" s="128">
        <f ca="1">Rekapitulace!H1</f>
        <v>0</v>
      </c>
      <c r="G3" s="129"/>
    </row>
    <row r="4" spans="1:7" ht="13.5" thickBot="1">
      <c r="A4" s="204" t="s">
        <v>1</v>
      </c>
      <c r="B4" s="205"/>
      <c r="C4" s="130" t="str">
        <f ca="1">CONCATENATE(cisloobjektu," ",nazevobjektu)</f>
        <v xml:space="preserve"> uprava WC a sprchy učitelé</v>
      </c>
      <c r="D4" s="131"/>
      <c r="E4" s="206"/>
      <c r="F4" s="206"/>
      <c r="G4" s="207"/>
    </row>
    <row r="5" spans="1:7" ht="13.5" thickTop="1">
      <c r="A5" s="132"/>
      <c r="B5" s="133"/>
      <c r="C5" s="133"/>
      <c r="D5" s="121"/>
      <c r="E5" s="134"/>
      <c r="F5" s="121"/>
      <c r="G5" s="135"/>
    </row>
    <row r="6" spans="1:7" ht="12.75">
      <c r="A6" s="136" t="s">
        <v>58</v>
      </c>
      <c r="B6" s="137" t="s">
        <v>59</v>
      </c>
      <c r="C6" s="137" t="s">
        <v>60</v>
      </c>
      <c r="D6" s="137" t="s">
        <v>61</v>
      </c>
      <c r="E6" s="138" t="s">
        <v>62</v>
      </c>
      <c r="F6" s="137" t="s">
        <v>63</v>
      </c>
      <c r="G6" s="139" t="s">
        <v>64</v>
      </c>
    </row>
    <row r="7" spans="1:15" ht="12.75">
      <c r="A7" s="140" t="s">
        <v>65</v>
      </c>
      <c r="B7" s="141" t="s">
        <v>68</v>
      </c>
      <c r="C7" s="142" t="s">
        <v>69</v>
      </c>
      <c r="D7" s="143"/>
      <c r="E7" s="144"/>
      <c r="F7" s="144"/>
      <c r="G7" s="145"/>
      <c r="H7" s="146"/>
      <c r="I7" s="146"/>
      <c r="O7" s="147">
        <v>1</v>
      </c>
    </row>
    <row r="8" spans="1:104" ht="12.75">
      <c r="A8" s="148">
        <v>1</v>
      </c>
      <c r="B8" s="149" t="s">
        <v>70</v>
      </c>
      <c r="C8" s="150" t="s">
        <v>71</v>
      </c>
      <c r="D8" s="151" t="s">
        <v>72</v>
      </c>
      <c r="E8" s="152">
        <v>2.7</v>
      </c>
      <c r="F8" s="152"/>
      <c r="G8" s="153">
        <f>E8*F8</f>
        <v>0</v>
      </c>
      <c r="O8" s="147">
        <v>2</v>
      </c>
      <c r="AA8" s="120">
        <v>12</v>
      </c>
      <c r="AB8" s="120">
        <v>0</v>
      </c>
      <c r="AC8" s="120">
        <v>1</v>
      </c>
      <c r="AZ8" s="120">
        <v>1</v>
      </c>
      <c r="BA8" s="120">
        <f>IF(AZ8=1,G8,0)</f>
        <v>0</v>
      </c>
      <c r="BB8" s="120">
        <f>IF(AZ8=2,G8,0)</f>
        <v>0</v>
      </c>
      <c r="BC8" s="120">
        <f>IF(AZ8=3,G8,0)</f>
        <v>0</v>
      </c>
      <c r="BD8" s="120">
        <f>IF(AZ8=4,G8,0)</f>
        <v>0</v>
      </c>
      <c r="BE8" s="120">
        <f>IF(AZ8=5,G8,0)</f>
        <v>0</v>
      </c>
      <c r="CZ8" s="120">
        <v>0.10144</v>
      </c>
    </row>
    <row r="9" spans="1:15" ht="12.75">
      <c r="A9" s="154"/>
      <c r="B9" s="155"/>
      <c r="C9" s="196" t="s">
        <v>73</v>
      </c>
      <c r="D9" s="197"/>
      <c r="E9" s="156">
        <v>2.7</v>
      </c>
      <c r="F9" s="157"/>
      <c r="G9" s="158"/>
      <c r="M9" s="159" t="s">
        <v>73</v>
      </c>
      <c r="O9" s="147"/>
    </row>
    <row r="10" spans="1:104" ht="12.75">
      <c r="A10" s="148">
        <v>2</v>
      </c>
      <c r="B10" s="149" t="s">
        <v>74</v>
      </c>
      <c r="C10" s="150" t="s">
        <v>75</v>
      </c>
      <c r="D10" s="151" t="s">
        <v>76</v>
      </c>
      <c r="E10" s="152">
        <v>1</v>
      </c>
      <c r="F10" s="152"/>
      <c r="G10" s="153">
        <f>E10*F10</f>
        <v>0</v>
      </c>
      <c r="O10" s="147">
        <v>2</v>
      </c>
      <c r="AA10" s="120">
        <v>12</v>
      </c>
      <c r="AB10" s="120">
        <v>1</v>
      </c>
      <c r="AC10" s="120">
        <v>2</v>
      </c>
      <c r="AZ10" s="120">
        <v>1</v>
      </c>
      <c r="BA10" s="120">
        <f>IF(AZ10=1,G10,0)</f>
        <v>0</v>
      </c>
      <c r="BB10" s="120">
        <f>IF(AZ10=2,G10,0)</f>
        <v>0</v>
      </c>
      <c r="BC10" s="120">
        <f>IF(AZ10=3,G10,0)</f>
        <v>0</v>
      </c>
      <c r="BD10" s="120">
        <f>IF(AZ10=4,G10,0)</f>
        <v>0</v>
      </c>
      <c r="BE10" s="120">
        <f>IF(AZ10=5,G10,0)</f>
        <v>0</v>
      </c>
      <c r="CZ10" s="120">
        <v>0</v>
      </c>
    </row>
    <row r="11" spans="1:57" ht="12.75">
      <c r="A11" s="160"/>
      <c r="B11" s="161" t="s">
        <v>67</v>
      </c>
      <c r="C11" s="162" t="str">
        <f>CONCATENATE(B7," ",C7)</f>
        <v>3 Svislé a kompletní konstrukce</v>
      </c>
      <c r="D11" s="160"/>
      <c r="E11" s="163"/>
      <c r="F11" s="163"/>
      <c r="G11" s="164">
        <f>SUM(G7:G10)</f>
        <v>0</v>
      </c>
      <c r="O11" s="147">
        <v>4</v>
      </c>
      <c r="BA11" s="165">
        <f>SUM(BA7:BA10)</f>
        <v>0</v>
      </c>
      <c r="BB11" s="165">
        <f>SUM(BB7:BB10)</f>
        <v>0</v>
      </c>
      <c r="BC11" s="165">
        <f>SUM(BC7:BC10)</f>
        <v>0</v>
      </c>
      <c r="BD11" s="165">
        <f>SUM(BD7:BD10)</f>
        <v>0</v>
      </c>
      <c r="BE11" s="165">
        <f>SUM(BE7:BE10)</f>
        <v>0</v>
      </c>
    </row>
    <row r="12" spans="1:15" ht="12.75">
      <c r="A12" s="140" t="s">
        <v>65</v>
      </c>
      <c r="B12" s="141" t="s">
        <v>77</v>
      </c>
      <c r="C12" s="142" t="s">
        <v>78</v>
      </c>
      <c r="D12" s="143"/>
      <c r="E12" s="144"/>
      <c r="F12" s="144"/>
      <c r="G12" s="145"/>
      <c r="H12" s="146"/>
      <c r="I12" s="146"/>
      <c r="O12" s="147">
        <v>1</v>
      </c>
    </row>
    <row r="13" spans="1:104" ht="12.75">
      <c r="A13" s="148">
        <v>3</v>
      </c>
      <c r="B13" s="149" t="s">
        <v>79</v>
      </c>
      <c r="C13" s="150" t="s">
        <v>80</v>
      </c>
      <c r="D13" s="151" t="s">
        <v>72</v>
      </c>
      <c r="E13" s="152">
        <v>1.485</v>
      </c>
      <c r="F13" s="152"/>
      <c r="G13" s="153">
        <f>E13*F13</f>
        <v>0</v>
      </c>
      <c r="O13" s="147">
        <v>2</v>
      </c>
      <c r="AA13" s="120">
        <v>12</v>
      </c>
      <c r="AB13" s="120">
        <v>0</v>
      </c>
      <c r="AC13" s="120">
        <v>3</v>
      </c>
      <c r="AZ13" s="120">
        <v>1</v>
      </c>
      <c r="BA13" s="120">
        <f>IF(AZ13=1,G13,0)</f>
        <v>0</v>
      </c>
      <c r="BB13" s="120">
        <f>IF(AZ13=2,G13,0)</f>
        <v>0</v>
      </c>
      <c r="BC13" s="120">
        <f>IF(AZ13=3,G13,0)</f>
        <v>0</v>
      </c>
      <c r="BD13" s="120">
        <f>IF(AZ13=4,G13,0)</f>
        <v>0</v>
      </c>
      <c r="BE13" s="120">
        <f>IF(AZ13=5,G13,0)</f>
        <v>0</v>
      </c>
      <c r="CZ13" s="120">
        <v>0.02798</v>
      </c>
    </row>
    <row r="14" spans="1:15" ht="12.75">
      <c r="A14" s="154"/>
      <c r="B14" s="155"/>
      <c r="C14" s="196" t="s">
        <v>81</v>
      </c>
      <c r="D14" s="197"/>
      <c r="E14" s="156">
        <v>1.485</v>
      </c>
      <c r="F14" s="157"/>
      <c r="G14" s="158"/>
      <c r="M14" s="159" t="s">
        <v>81</v>
      </c>
      <c r="O14" s="147"/>
    </row>
    <row r="15" spans="1:104" ht="12.75">
      <c r="A15" s="148">
        <v>4</v>
      </c>
      <c r="B15" s="149" t="s">
        <v>82</v>
      </c>
      <c r="C15" s="150" t="s">
        <v>83</v>
      </c>
      <c r="D15" s="151" t="s">
        <v>72</v>
      </c>
      <c r="E15" s="152">
        <v>14.97</v>
      </c>
      <c r="F15" s="152"/>
      <c r="G15" s="153">
        <f>E15*F15</f>
        <v>0</v>
      </c>
      <c r="O15" s="147">
        <v>2</v>
      </c>
      <c r="AA15" s="120">
        <v>12</v>
      </c>
      <c r="AB15" s="120">
        <v>0</v>
      </c>
      <c r="AC15" s="120">
        <v>4</v>
      </c>
      <c r="AZ15" s="120">
        <v>1</v>
      </c>
      <c r="BA15" s="120">
        <f>IF(AZ15=1,G15,0)</f>
        <v>0</v>
      </c>
      <c r="BB15" s="120">
        <f>IF(AZ15=2,G15,0)</f>
        <v>0</v>
      </c>
      <c r="BC15" s="120">
        <f>IF(AZ15=3,G15,0)</f>
        <v>0</v>
      </c>
      <c r="BD15" s="120">
        <f>IF(AZ15=4,G15,0)</f>
        <v>0</v>
      </c>
      <c r="BE15" s="120">
        <f>IF(AZ15=5,G15,0)</f>
        <v>0</v>
      </c>
      <c r="CZ15" s="120">
        <v>0.02075</v>
      </c>
    </row>
    <row r="16" spans="1:15" ht="12.75">
      <c r="A16" s="154"/>
      <c r="B16" s="155"/>
      <c r="C16" s="196" t="s">
        <v>84</v>
      </c>
      <c r="D16" s="197"/>
      <c r="E16" s="156">
        <v>5.13</v>
      </c>
      <c r="F16" s="157"/>
      <c r="G16" s="158"/>
      <c r="M16" s="159" t="s">
        <v>84</v>
      </c>
      <c r="O16" s="147"/>
    </row>
    <row r="17" spans="1:15" ht="12.75">
      <c r="A17" s="154"/>
      <c r="B17" s="155"/>
      <c r="C17" s="196" t="s">
        <v>85</v>
      </c>
      <c r="D17" s="197"/>
      <c r="E17" s="156">
        <v>7.41</v>
      </c>
      <c r="F17" s="157"/>
      <c r="G17" s="158"/>
      <c r="M17" s="159" t="s">
        <v>85</v>
      </c>
      <c r="O17" s="147"/>
    </row>
    <row r="18" spans="1:15" ht="12.75">
      <c r="A18" s="154"/>
      <c r="B18" s="155"/>
      <c r="C18" s="196" t="s">
        <v>86</v>
      </c>
      <c r="D18" s="197"/>
      <c r="E18" s="156">
        <v>2.43</v>
      </c>
      <c r="F18" s="157"/>
      <c r="G18" s="158"/>
      <c r="M18" s="159" t="s">
        <v>86</v>
      </c>
      <c r="O18" s="147"/>
    </row>
    <row r="19" spans="1:57" ht="12.75">
      <c r="A19" s="160"/>
      <c r="B19" s="161" t="s">
        <v>67</v>
      </c>
      <c r="C19" s="162" t="str">
        <f>CONCATENATE(B12," ",C12)</f>
        <v>61 Upravy povrchů vnitřní</v>
      </c>
      <c r="D19" s="160"/>
      <c r="E19" s="163"/>
      <c r="F19" s="163"/>
      <c r="G19" s="164">
        <f>SUM(G12:G18)</f>
        <v>0</v>
      </c>
      <c r="O19" s="147">
        <v>4</v>
      </c>
      <c r="BA19" s="165">
        <f>SUM(BA12:BA18)</f>
        <v>0</v>
      </c>
      <c r="BB19" s="165">
        <f>SUM(BB12:BB18)</f>
        <v>0</v>
      </c>
      <c r="BC19" s="165">
        <f>SUM(BC12:BC18)</f>
        <v>0</v>
      </c>
      <c r="BD19" s="165">
        <f>SUM(BD12:BD18)</f>
        <v>0</v>
      </c>
      <c r="BE19" s="165">
        <f>SUM(BE12:BE18)</f>
        <v>0</v>
      </c>
    </row>
    <row r="20" spans="1:15" ht="12.75">
      <c r="A20" s="140" t="s">
        <v>65</v>
      </c>
      <c r="B20" s="141" t="s">
        <v>87</v>
      </c>
      <c r="C20" s="142" t="s">
        <v>88</v>
      </c>
      <c r="D20" s="143"/>
      <c r="E20" s="144"/>
      <c r="F20" s="144"/>
      <c r="G20" s="145"/>
      <c r="H20" s="146"/>
      <c r="I20" s="146"/>
      <c r="O20" s="147">
        <v>1</v>
      </c>
    </row>
    <row r="21" spans="1:104" ht="12.75">
      <c r="A21" s="148">
        <v>5</v>
      </c>
      <c r="B21" s="149" t="s">
        <v>89</v>
      </c>
      <c r="C21" s="150" t="s">
        <v>90</v>
      </c>
      <c r="D21" s="151" t="s">
        <v>91</v>
      </c>
      <c r="E21" s="152">
        <v>0.108</v>
      </c>
      <c r="F21" s="152"/>
      <c r="G21" s="153">
        <f>E21*F21</f>
        <v>0</v>
      </c>
      <c r="O21" s="147">
        <v>2</v>
      </c>
      <c r="AA21" s="120">
        <v>12</v>
      </c>
      <c r="AB21" s="120">
        <v>0</v>
      </c>
      <c r="AC21" s="120">
        <v>5</v>
      </c>
      <c r="AZ21" s="120">
        <v>1</v>
      </c>
      <c r="BA21" s="120">
        <f>IF(AZ21=1,G21,0)</f>
        <v>0</v>
      </c>
      <c r="BB21" s="120">
        <f>IF(AZ21=2,G21,0)</f>
        <v>0</v>
      </c>
      <c r="BC21" s="120">
        <f>IF(AZ21=3,G21,0)</f>
        <v>0</v>
      </c>
      <c r="BD21" s="120">
        <f>IF(AZ21=4,G21,0)</f>
        <v>0</v>
      </c>
      <c r="BE21" s="120">
        <f>IF(AZ21=5,G21,0)</f>
        <v>0</v>
      </c>
      <c r="CZ21" s="120">
        <v>1.919</v>
      </c>
    </row>
    <row r="22" spans="1:15" ht="12.75">
      <c r="A22" s="154"/>
      <c r="B22" s="155"/>
      <c r="C22" s="196" t="s">
        <v>92</v>
      </c>
      <c r="D22" s="197"/>
      <c r="E22" s="156">
        <v>0.108</v>
      </c>
      <c r="F22" s="157"/>
      <c r="G22" s="158"/>
      <c r="M22" s="159" t="s">
        <v>92</v>
      </c>
      <c r="O22" s="147"/>
    </row>
    <row r="23" spans="1:104" ht="12.75">
      <c r="A23" s="148">
        <v>6</v>
      </c>
      <c r="B23" s="149" t="s">
        <v>93</v>
      </c>
      <c r="C23" s="150" t="s">
        <v>94</v>
      </c>
      <c r="D23" s="151" t="s">
        <v>72</v>
      </c>
      <c r="E23" s="152">
        <v>1.17</v>
      </c>
      <c r="F23" s="152"/>
      <c r="G23" s="153">
        <f>E23*F23</f>
        <v>0</v>
      </c>
      <c r="O23" s="147">
        <v>2</v>
      </c>
      <c r="AA23" s="120">
        <v>12</v>
      </c>
      <c r="AB23" s="120">
        <v>0</v>
      </c>
      <c r="AC23" s="120">
        <v>6</v>
      </c>
      <c r="AZ23" s="120">
        <v>1</v>
      </c>
      <c r="BA23" s="120">
        <f>IF(AZ23=1,G23,0)</f>
        <v>0</v>
      </c>
      <c r="BB23" s="120">
        <f>IF(AZ23=2,G23,0)</f>
        <v>0</v>
      </c>
      <c r="BC23" s="120">
        <f>IF(AZ23=3,G23,0)</f>
        <v>0</v>
      </c>
      <c r="BD23" s="120">
        <f>IF(AZ23=4,G23,0)</f>
        <v>0</v>
      </c>
      <c r="BE23" s="120">
        <f>IF(AZ23=5,G23,0)</f>
        <v>0</v>
      </c>
      <c r="CZ23" s="120">
        <v>0.007</v>
      </c>
    </row>
    <row r="24" spans="1:15" ht="12.75">
      <c r="A24" s="154"/>
      <c r="B24" s="155"/>
      <c r="C24" s="196" t="s">
        <v>95</v>
      </c>
      <c r="D24" s="197"/>
      <c r="E24" s="156">
        <v>1.17</v>
      </c>
      <c r="F24" s="157"/>
      <c r="G24" s="158"/>
      <c r="M24" s="159" t="s">
        <v>95</v>
      </c>
      <c r="O24" s="147"/>
    </row>
    <row r="25" spans="1:57" ht="12.75">
      <c r="A25" s="160"/>
      <c r="B25" s="161" t="s">
        <v>67</v>
      </c>
      <c r="C25" s="162" t="str">
        <f>CONCATENATE(B20," ",C20)</f>
        <v>63 Podlahy a podlahové konstrukce</v>
      </c>
      <c r="D25" s="160"/>
      <c r="E25" s="163"/>
      <c r="F25" s="163"/>
      <c r="G25" s="164">
        <f>SUM(G20:G24)</f>
        <v>0</v>
      </c>
      <c r="O25" s="147">
        <v>4</v>
      </c>
      <c r="BA25" s="165">
        <f>SUM(BA20:BA24)</f>
        <v>0</v>
      </c>
      <c r="BB25" s="165">
        <f>SUM(BB20:BB24)</f>
        <v>0</v>
      </c>
      <c r="BC25" s="165">
        <f>SUM(BC20:BC24)</f>
        <v>0</v>
      </c>
      <c r="BD25" s="165">
        <f>SUM(BD20:BD24)</f>
        <v>0</v>
      </c>
      <c r="BE25" s="165">
        <f>SUM(BE20:BE24)</f>
        <v>0</v>
      </c>
    </row>
    <row r="26" spans="1:15" ht="12.75">
      <c r="A26" s="140" t="s">
        <v>65</v>
      </c>
      <c r="B26" s="141" t="s">
        <v>96</v>
      </c>
      <c r="C26" s="142" t="s">
        <v>97</v>
      </c>
      <c r="D26" s="143"/>
      <c r="E26" s="144"/>
      <c r="F26" s="144"/>
      <c r="G26" s="145"/>
      <c r="H26" s="146"/>
      <c r="I26" s="146"/>
      <c r="O26" s="147">
        <v>1</v>
      </c>
    </row>
    <row r="27" spans="1:104" ht="12.75">
      <c r="A27" s="148">
        <v>7</v>
      </c>
      <c r="B27" s="149" t="s">
        <v>98</v>
      </c>
      <c r="C27" s="150" t="s">
        <v>99</v>
      </c>
      <c r="D27" s="151" t="s">
        <v>72</v>
      </c>
      <c r="E27" s="152">
        <v>10.9</v>
      </c>
      <c r="F27" s="152"/>
      <c r="G27" s="153">
        <f>E27*F27</f>
        <v>0</v>
      </c>
      <c r="O27" s="147">
        <v>2</v>
      </c>
      <c r="AA27" s="120">
        <v>12</v>
      </c>
      <c r="AB27" s="120">
        <v>0</v>
      </c>
      <c r="AC27" s="120">
        <v>7</v>
      </c>
      <c r="AZ27" s="120">
        <v>1</v>
      </c>
      <c r="BA27" s="120">
        <f>IF(AZ27=1,G27,0)</f>
        <v>0</v>
      </c>
      <c r="BB27" s="120">
        <f>IF(AZ27=2,G27,0)</f>
        <v>0</v>
      </c>
      <c r="BC27" s="120">
        <f>IF(AZ27=3,G27,0)</f>
        <v>0</v>
      </c>
      <c r="BD27" s="120">
        <f>IF(AZ27=4,G27,0)</f>
        <v>0</v>
      </c>
      <c r="BE27" s="120">
        <f>IF(AZ27=5,G27,0)</f>
        <v>0</v>
      </c>
      <c r="CZ27" s="120">
        <v>4E-05</v>
      </c>
    </row>
    <row r="28" spans="1:57" ht="12.75">
      <c r="A28" s="160"/>
      <c r="B28" s="161" t="s">
        <v>67</v>
      </c>
      <c r="C28" s="162" t="str">
        <f>CONCATENATE(B26," ",C26)</f>
        <v>95 Dokončovací kce na pozem.stav.</v>
      </c>
      <c r="D28" s="160"/>
      <c r="E28" s="163"/>
      <c r="F28" s="163"/>
      <c r="G28" s="164">
        <f>SUM(G26:G27)</f>
        <v>0</v>
      </c>
      <c r="O28" s="147">
        <v>4</v>
      </c>
      <c r="BA28" s="165">
        <f>SUM(BA26:BA27)</f>
        <v>0</v>
      </c>
      <c r="BB28" s="165">
        <f>SUM(BB26:BB27)</f>
        <v>0</v>
      </c>
      <c r="BC28" s="165">
        <f>SUM(BC26:BC27)</f>
        <v>0</v>
      </c>
      <c r="BD28" s="165">
        <f>SUM(BD26:BD27)</f>
        <v>0</v>
      </c>
      <c r="BE28" s="165">
        <f>SUM(BE26:BE27)</f>
        <v>0</v>
      </c>
    </row>
    <row r="29" spans="1:15" ht="12.75">
      <c r="A29" s="140" t="s">
        <v>65</v>
      </c>
      <c r="B29" s="141" t="s">
        <v>100</v>
      </c>
      <c r="C29" s="142" t="s">
        <v>101</v>
      </c>
      <c r="D29" s="143"/>
      <c r="E29" s="144"/>
      <c r="F29" s="144"/>
      <c r="G29" s="145"/>
      <c r="H29" s="146"/>
      <c r="I29" s="146"/>
      <c r="O29" s="147">
        <v>1</v>
      </c>
    </row>
    <row r="30" spans="1:104" ht="12.75">
      <c r="A30" s="148">
        <v>8</v>
      </c>
      <c r="B30" s="149" t="s">
        <v>102</v>
      </c>
      <c r="C30" s="150" t="s">
        <v>103</v>
      </c>
      <c r="D30" s="151" t="s">
        <v>72</v>
      </c>
      <c r="E30" s="152">
        <v>13.68</v>
      </c>
      <c r="F30" s="152"/>
      <c r="G30" s="153">
        <f>E30*F30</f>
        <v>0</v>
      </c>
      <c r="O30" s="147">
        <v>2</v>
      </c>
      <c r="AA30" s="120">
        <v>12</v>
      </c>
      <c r="AB30" s="120">
        <v>0</v>
      </c>
      <c r="AC30" s="120">
        <v>8</v>
      </c>
      <c r="AZ30" s="120">
        <v>1</v>
      </c>
      <c r="BA30" s="120">
        <f>IF(AZ30=1,G30,0)</f>
        <v>0</v>
      </c>
      <c r="BB30" s="120">
        <f>IF(AZ30=2,G30,0)</f>
        <v>0</v>
      </c>
      <c r="BC30" s="120">
        <f>IF(AZ30=3,G30,0)</f>
        <v>0</v>
      </c>
      <c r="BD30" s="120">
        <f>IF(AZ30=4,G30,0)</f>
        <v>0</v>
      </c>
      <c r="BE30" s="120">
        <f>IF(AZ30=5,G30,0)</f>
        <v>0</v>
      </c>
      <c r="CZ30" s="120">
        <v>0</v>
      </c>
    </row>
    <row r="31" spans="1:15" ht="12.75">
      <c r="A31" s="154"/>
      <c r="B31" s="155"/>
      <c r="C31" s="196" t="s">
        <v>104</v>
      </c>
      <c r="D31" s="197"/>
      <c r="E31" s="156">
        <v>5.4</v>
      </c>
      <c r="F31" s="157"/>
      <c r="G31" s="158"/>
      <c r="M31" s="159" t="s">
        <v>104</v>
      </c>
      <c r="O31" s="147"/>
    </row>
    <row r="32" spans="1:15" ht="12.75">
      <c r="A32" s="154"/>
      <c r="B32" s="155"/>
      <c r="C32" s="196" t="s">
        <v>105</v>
      </c>
      <c r="D32" s="197"/>
      <c r="E32" s="156">
        <v>5.85</v>
      </c>
      <c r="F32" s="157"/>
      <c r="G32" s="158"/>
      <c r="M32" s="159" t="s">
        <v>105</v>
      </c>
      <c r="O32" s="147"/>
    </row>
    <row r="33" spans="1:15" ht="12.75">
      <c r="A33" s="154"/>
      <c r="B33" s="155"/>
      <c r="C33" s="196" t="s">
        <v>106</v>
      </c>
      <c r="D33" s="197"/>
      <c r="E33" s="156">
        <v>2.43</v>
      </c>
      <c r="F33" s="157"/>
      <c r="G33" s="158"/>
      <c r="M33" s="159" t="s">
        <v>106</v>
      </c>
      <c r="O33" s="147"/>
    </row>
    <row r="34" spans="1:104" ht="12.75">
      <c r="A34" s="148">
        <v>9</v>
      </c>
      <c r="B34" s="149" t="s">
        <v>107</v>
      </c>
      <c r="C34" s="150" t="s">
        <v>108</v>
      </c>
      <c r="D34" s="151" t="s">
        <v>72</v>
      </c>
      <c r="E34" s="152">
        <v>1.05</v>
      </c>
      <c r="F34" s="152"/>
      <c r="G34" s="153">
        <f>E34*F34</f>
        <v>0</v>
      </c>
      <c r="O34" s="147">
        <v>2</v>
      </c>
      <c r="AA34" s="120">
        <v>12</v>
      </c>
      <c r="AB34" s="120">
        <v>0</v>
      </c>
      <c r="AC34" s="120">
        <v>9</v>
      </c>
      <c r="AZ34" s="120">
        <v>1</v>
      </c>
      <c r="BA34" s="120">
        <f>IF(AZ34=1,G34,0)</f>
        <v>0</v>
      </c>
      <c r="BB34" s="120">
        <f>IF(AZ34=2,G34,0)</f>
        <v>0</v>
      </c>
      <c r="BC34" s="120">
        <f>IF(AZ34=3,G34,0)</f>
        <v>0</v>
      </c>
      <c r="BD34" s="120">
        <f>IF(AZ34=4,G34,0)</f>
        <v>0</v>
      </c>
      <c r="BE34" s="120">
        <f>IF(AZ34=5,G34,0)</f>
        <v>0</v>
      </c>
      <c r="CZ34" s="120">
        <v>0</v>
      </c>
    </row>
    <row r="35" spans="1:15" ht="12.75">
      <c r="A35" s="154"/>
      <c r="B35" s="155"/>
      <c r="C35" s="196" t="s">
        <v>109</v>
      </c>
      <c r="D35" s="197"/>
      <c r="E35" s="156">
        <v>1.05</v>
      </c>
      <c r="F35" s="157"/>
      <c r="G35" s="158"/>
      <c r="M35" s="159" t="s">
        <v>109</v>
      </c>
      <c r="O35" s="147"/>
    </row>
    <row r="36" spans="1:104" ht="22.5">
      <c r="A36" s="148">
        <v>10</v>
      </c>
      <c r="B36" s="149" t="s">
        <v>110</v>
      </c>
      <c r="C36" s="150" t="s">
        <v>111</v>
      </c>
      <c r="D36" s="151" t="s">
        <v>91</v>
      </c>
      <c r="E36" s="152">
        <v>0.4725</v>
      </c>
      <c r="F36" s="152"/>
      <c r="G36" s="153">
        <f>E36*F36</f>
        <v>0</v>
      </c>
      <c r="O36" s="147">
        <v>2</v>
      </c>
      <c r="AA36" s="120">
        <v>12</v>
      </c>
      <c r="AB36" s="120">
        <v>0</v>
      </c>
      <c r="AC36" s="120">
        <v>10</v>
      </c>
      <c r="AZ36" s="120">
        <v>1</v>
      </c>
      <c r="BA36" s="120">
        <f>IF(AZ36=1,G36,0)</f>
        <v>0</v>
      </c>
      <c r="BB36" s="120">
        <f>IF(AZ36=2,G36,0)</f>
        <v>0</v>
      </c>
      <c r="BC36" s="120">
        <f>IF(AZ36=3,G36,0)</f>
        <v>0</v>
      </c>
      <c r="BD36" s="120">
        <f>IF(AZ36=4,G36,0)</f>
        <v>0</v>
      </c>
      <c r="BE36" s="120">
        <f>IF(AZ36=5,G36,0)</f>
        <v>0</v>
      </c>
      <c r="CZ36" s="120">
        <v>0</v>
      </c>
    </row>
    <row r="37" spans="1:15" ht="12.75">
      <c r="A37" s="154"/>
      <c r="B37" s="155"/>
      <c r="C37" s="196" t="s">
        <v>112</v>
      </c>
      <c r="D37" s="197"/>
      <c r="E37" s="156">
        <v>0.4725</v>
      </c>
      <c r="F37" s="157"/>
      <c r="G37" s="158"/>
      <c r="M37" s="159" t="s">
        <v>112</v>
      </c>
      <c r="O37" s="147"/>
    </row>
    <row r="38" spans="1:104" ht="12.75">
      <c r="A38" s="148">
        <v>11</v>
      </c>
      <c r="B38" s="149" t="s">
        <v>113</v>
      </c>
      <c r="C38" s="150" t="s">
        <v>114</v>
      </c>
      <c r="D38" s="151" t="s">
        <v>115</v>
      </c>
      <c r="E38" s="152">
        <v>9</v>
      </c>
      <c r="F38" s="152"/>
      <c r="G38" s="153">
        <f>E38*F38</f>
        <v>0</v>
      </c>
      <c r="O38" s="147">
        <v>2</v>
      </c>
      <c r="AA38" s="120">
        <v>12</v>
      </c>
      <c r="AB38" s="120">
        <v>0</v>
      </c>
      <c r="AC38" s="120">
        <v>11</v>
      </c>
      <c r="AZ38" s="120">
        <v>1</v>
      </c>
      <c r="BA38" s="120">
        <f>IF(AZ38=1,G38,0)</f>
        <v>0</v>
      </c>
      <c r="BB38" s="120">
        <f>IF(AZ38=2,G38,0)</f>
        <v>0</v>
      </c>
      <c r="BC38" s="120">
        <f>IF(AZ38=3,G38,0)</f>
        <v>0</v>
      </c>
      <c r="BD38" s="120">
        <f>IF(AZ38=4,G38,0)</f>
        <v>0</v>
      </c>
      <c r="BE38" s="120">
        <f>IF(AZ38=5,G38,0)</f>
        <v>0</v>
      </c>
      <c r="CZ38" s="120">
        <v>0</v>
      </c>
    </row>
    <row r="39" spans="1:104" ht="12.75">
      <c r="A39" s="148">
        <v>12</v>
      </c>
      <c r="B39" s="149" t="s">
        <v>116</v>
      </c>
      <c r="C39" s="150" t="s">
        <v>117</v>
      </c>
      <c r="D39" s="151" t="s">
        <v>118</v>
      </c>
      <c r="E39" s="152">
        <v>2.21</v>
      </c>
      <c r="F39" s="152"/>
      <c r="G39" s="153">
        <f>E39*F39</f>
        <v>0</v>
      </c>
      <c r="O39" s="147">
        <v>2</v>
      </c>
      <c r="AA39" s="120">
        <v>12</v>
      </c>
      <c r="AB39" s="120">
        <v>0</v>
      </c>
      <c r="AC39" s="120">
        <v>12</v>
      </c>
      <c r="AZ39" s="120">
        <v>1</v>
      </c>
      <c r="BA39" s="120">
        <f>IF(AZ39=1,G39,0)</f>
        <v>0</v>
      </c>
      <c r="BB39" s="120">
        <f>IF(AZ39=2,G39,0)</f>
        <v>0</v>
      </c>
      <c r="BC39" s="120">
        <f>IF(AZ39=3,G39,0)</f>
        <v>0</v>
      </c>
      <c r="BD39" s="120">
        <f>IF(AZ39=4,G39,0)</f>
        <v>0</v>
      </c>
      <c r="BE39" s="120">
        <f>IF(AZ39=5,G39,0)</f>
        <v>0</v>
      </c>
      <c r="CZ39" s="120">
        <v>0</v>
      </c>
    </row>
    <row r="40" spans="1:104" ht="12.75">
      <c r="A40" s="148">
        <v>13</v>
      </c>
      <c r="B40" s="149" t="s">
        <v>119</v>
      </c>
      <c r="C40" s="150" t="s">
        <v>120</v>
      </c>
      <c r="D40" s="151" t="s">
        <v>118</v>
      </c>
      <c r="E40" s="152">
        <v>2.21</v>
      </c>
      <c r="F40" s="152"/>
      <c r="G40" s="153">
        <f>E40*F40</f>
        <v>0</v>
      </c>
      <c r="O40" s="147">
        <v>2</v>
      </c>
      <c r="AA40" s="120">
        <v>12</v>
      </c>
      <c r="AB40" s="120">
        <v>0</v>
      </c>
      <c r="AC40" s="120">
        <v>13</v>
      </c>
      <c r="AZ40" s="120">
        <v>1</v>
      </c>
      <c r="BA40" s="120">
        <f>IF(AZ40=1,G40,0)</f>
        <v>0</v>
      </c>
      <c r="BB40" s="120">
        <f>IF(AZ40=2,G40,0)</f>
        <v>0</v>
      </c>
      <c r="BC40" s="120">
        <f>IF(AZ40=3,G40,0)</f>
        <v>0</v>
      </c>
      <c r="BD40" s="120">
        <f>IF(AZ40=4,G40,0)</f>
        <v>0</v>
      </c>
      <c r="BE40" s="120">
        <f>IF(AZ40=5,G40,0)</f>
        <v>0</v>
      </c>
      <c r="CZ40" s="120">
        <v>0</v>
      </c>
    </row>
    <row r="41" spans="1:104" ht="12.75">
      <c r="A41" s="148">
        <v>14</v>
      </c>
      <c r="B41" s="149" t="s">
        <v>121</v>
      </c>
      <c r="C41" s="150" t="s">
        <v>122</v>
      </c>
      <c r="D41" s="151" t="s">
        <v>118</v>
      </c>
      <c r="E41" s="152">
        <v>11.05</v>
      </c>
      <c r="F41" s="152"/>
      <c r="G41" s="153">
        <f>E41*F41</f>
        <v>0</v>
      </c>
      <c r="O41" s="147">
        <v>2</v>
      </c>
      <c r="AA41" s="120">
        <v>12</v>
      </c>
      <c r="AB41" s="120">
        <v>0</v>
      </c>
      <c r="AC41" s="120">
        <v>14</v>
      </c>
      <c r="AZ41" s="120">
        <v>1</v>
      </c>
      <c r="BA41" s="120">
        <f>IF(AZ41=1,G41,0)</f>
        <v>0</v>
      </c>
      <c r="BB41" s="120">
        <f>IF(AZ41=2,G41,0)</f>
        <v>0</v>
      </c>
      <c r="BC41" s="120">
        <f>IF(AZ41=3,G41,0)</f>
        <v>0</v>
      </c>
      <c r="BD41" s="120">
        <f>IF(AZ41=4,G41,0)</f>
        <v>0</v>
      </c>
      <c r="BE41" s="120">
        <f>IF(AZ41=5,G41,0)</f>
        <v>0</v>
      </c>
      <c r="CZ41" s="120">
        <v>0</v>
      </c>
    </row>
    <row r="42" spans="1:104" ht="12.75">
      <c r="A42" s="148">
        <v>15</v>
      </c>
      <c r="B42" s="149" t="s">
        <v>123</v>
      </c>
      <c r="C42" s="150" t="s">
        <v>124</v>
      </c>
      <c r="D42" s="151" t="s">
        <v>118</v>
      </c>
      <c r="E42" s="152">
        <v>2.21</v>
      </c>
      <c r="F42" s="152"/>
      <c r="G42" s="153">
        <f>E42*F42</f>
        <v>0</v>
      </c>
      <c r="O42" s="147">
        <v>2</v>
      </c>
      <c r="AA42" s="120">
        <v>12</v>
      </c>
      <c r="AB42" s="120">
        <v>0</v>
      </c>
      <c r="AC42" s="120">
        <v>15</v>
      </c>
      <c r="AZ42" s="120">
        <v>1</v>
      </c>
      <c r="BA42" s="120">
        <f>IF(AZ42=1,G42,0)</f>
        <v>0</v>
      </c>
      <c r="BB42" s="120">
        <f>IF(AZ42=2,G42,0)</f>
        <v>0</v>
      </c>
      <c r="BC42" s="120">
        <f>IF(AZ42=3,G42,0)</f>
        <v>0</v>
      </c>
      <c r="BD42" s="120">
        <f>IF(AZ42=4,G42,0)</f>
        <v>0</v>
      </c>
      <c r="BE42" s="120">
        <f>IF(AZ42=5,G42,0)</f>
        <v>0</v>
      </c>
      <c r="CZ42" s="120">
        <v>0</v>
      </c>
    </row>
    <row r="43" spans="1:57" ht="12.75">
      <c r="A43" s="160"/>
      <c r="B43" s="161" t="s">
        <v>67</v>
      </c>
      <c r="C43" s="162" t="str">
        <f>CONCATENATE(B29," ",C29)</f>
        <v>97 Prorážení otvorů</v>
      </c>
      <c r="D43" s="160"/>
      <c r="E43" s="163"/>
      <c r="F43" s="163"/>
      <c r="G43" s="164">
        <f>SUM(G29:G42)</f>
        <v>0</v>
      </c>
      <c r="O43" s="147">
        <v>4</v>
      </c>
      <c r="BA43" s="165">
        <f>SUM(BA29:BA42)</f>
        <v>0</v>
      </c>
      <c r="BB43" s="165">
        <f>SUM(BB29:BB42)</f>
        <v>0</v>
      </c>
      <c r="BC43" s="165">
        <f>SUM(BC29:BC42)</f>
        <v>0</v>
      </c>
      <c r="BD43" s="165">
        <f>SUM(BD29:BD42)</f>
        <v>0</v>
      </c>
      <c r="BE43" s="165">
        <f>SUM(BE29:BE42)</f>
        <v>0</v>
      </c>
    </row>
    <row r="44" spans="1:15" ht="12.75">
      <c r="A44" s="140" t="s">
        <v>65</v>
      </c>
      <c r="B44" s="141" t="s">
        <v>125</v>
      </c>
      <c r="C44" s="142" t="s">
        <v>126</v>
      </c>
      <c r="D44" s="143"/>
      <c r="E44" s="144"/>
      <c r="F44" s="144"/>
      <c r="G44" s="145"/>
      <c r="H44" s="146"/>
      <c r="I44" s="146"/>
      <c r="O44" s="147">
        <v>1</v>
      </c>
    </row>
    <row r="45" spans="1:104" ht="12.75">
      <c r="A45" s="148">
        <v>16</v>
      </c>
      <c r="B45" s="149" t="s">
        <v>127</v>
      </c>
      <c r="C45" s="150" t="s">
        <v>128</v>
      </c>
      <c r="D45" s="151" t="s">
        <v>118</v>
      </c>
      <c r="E45" s="152">
        <v>1.9</v>
      </c>
      <c r="F45" s="152"/>
      <c r="G45" s="153">
        <f>E45*F45</f>
        <v>0</v>
      </c>
      <c r="O45" s="147">
        <v>2</v>
      </c>
      <c r="AA45" s="120">
        <v>12</v>
      </c>
      <c r="AB45" s="120">
        <v>0</v>
      </c>
      <c r="AC45" s="120">
        <v>16</v>
      </c>
      <c r="AZ45" s="120">
        <v>1</v>
      </c>
      <c r="BA45" s="120">
        <f>IF(AZ45=1,G45,0)</f>
        <v>0</v>
      </c>
      <c r="BB45" s="120">
        <f>IF(AZ45=2,G45,0)</f>
        <v>0</v>
      </c>
      <c r="BC45" s="120">
        <f>IF(AZ45=3,G45,0)</f>
        <v>0</v>
      </c>
      <c r="BD45" s="120">
        <f>IF(AZ45=4,G45,0)</f>
        <v>0</v>
      </c>
      <c r="BE45" s="120">
        <f>IF(AZ45=5,G45,0)</f>
        <v>0</v>
      </c>
      <c r="CZ45" s="120">
        <v>0</v>
      </c>
    </row>
    <row r="46" spans="1:57" ht="12.75">
      <c r="A46" s="160"/>
      <c r="B46" s="161" t="s">
        <v>67</v>
      </c>
      <c r="C46" s="162" t="str">
        <f>CONCATENATE(B44," ",C44)</f>
        <v>99 Staveništní přesun hmot</v>
      </c>
      <c r="D46" s="160"/>
      <c r="E46" s="163"/>
      <c r="F46" s="163"/>
      <c r="G46" s="164">
        <f>SUM(G44:G45)</f>
        <v>0</v>
      </c>
      <c r="O46" s="147">
        <v>4</v>
      </c>
      <c r="BA46" s="165">
        <f>SUM(BA44:BA45)</f>
        <v>0</v>
      </c>
      <c r="BB46" s="165">
        <f>SUM(BB44:BB45)</f>
        <v>0</v>
      </c>
      <c r="BC46" s="165">
        <f>SUM(BC44:BC45)</f>
        <v>0</v>
      </c>
      <c r="BD46" s="165">
        <f>SUM(BD44:BD45)</f>
        <v>0</v>
      </c>
      <c r="BE46" s="165">
        <f>SUM(BE44:BE45)</f>
        <v>0</v>
      </c>
    </row>
    <row r="47" spans="1:15" ht="12.75">
      <c r="A47" s="140" t="s">
        <v>65</v>
      </c>
      <c r="B47" s="141" t="s">
        <v>129</v>
      </c>
      <c r="C47" s="142" t="s">
        <v>130</v>
      </c>
      <c r="D47" s="143"/>
      <c r="E47" s="144"/>
      <c r="F47" s="144"/>
      <c r="G47" s="145"/>
      <c r="H47" s="146"/>
      <c r="I47" s="146"/>
      <c r="O47" s="147">
        <v>1</v>
      </c>
    </row>
    <row r="48" spans="1:104" ht="12.75">
      <c r="A48" s="148">
        <v>17</v>
      </c>
      <c r="B48" s="149" t="s">
        <v>131</v>
      </c>
      <c r="C48" s="150" t="s">
        <v>132</v>
      </c>
      <c r="D48" s="151" t="s">
        <v>115</v>
      </c>
      <c r="E48" s="152">
        <v>2.2</v>
      </c>
      <c r="F48" s="152"/>
      <c r="G48" s="153">
        <f>E48*F48</f>
        <v>0</v>
      </c>
      <c r="O48" s="147">
        <v>2</v>
      </c>
      <c r="AA48" s="120">
        <v>12</v>
      </c>
      <c r="AB48" s="120">
        <v>0</v>
      </c>
      <c r="AC48" s="120">
        <v>17</v>
      </c>
      <c r="AZ48" s="120">
        <v>2</v>
      </c>
      <c r="BA48" s="120">
        <f>IF(AZ48=1,G48,0)</f>
        <v>0</v>
      </c>
      <c r="BB48" s="120">
        <f>IF(AZ48=2,G48,0)</f>
        <v>0</v>
      </c>
      <c r="BC48" s="120">
        <f>IF(AZ48=3,G48,0)</f>
        <v>0</v>
      </c>
      <c r="BD48" s="120">
        <f>IF(AZ48=4,G48,0)</f>
        <v>0</v>
      </c>
      <c r="BE48" s="120">
        <f>IF(AZ48=5,G48,0)</f>
        <v>0</v>
      </c>
      <c r="CZ48" s="120">
        <v>0.00047</v>
      </c>
    </row>
    <row r="49" spans="1:15" ht="12.75">
      <c r="A49" s="154"/>
      <c r="B49" s="155"/>
      <c r="C49" s="196" t="s">
        <v>133</v>
      </c>
      <c r="D49" s="197"/>
      <c r="E49" s="156">
        <v>2.2</v>
      </c>
      <c r="F49" s="157"/>
      <c r="G49" s="158"/>
      <c r="M49" s="159" t="s">
        <v>133</v>
      </c>
      <c r="O49" s="147"/>
    </row>
    <row r="50" spans="1:104" ht="12.75">
      <c r="A50" s="148">
        <v>18</v>
      </c>
      <c r="B50" s="149" t="s">
        <v>134</v>
      </c>
      <c r="C50" s="150" t="s">
        <v>135</v>
      </c>
      <c r="D50" s="151" t="s">
        <v>115</v>
      </c>
      <c r="E50" s="152">
        <v>6.5</v>
      </c>
      <c r="F50" s="152"/>
      <c r="G50" s="153">
        <f>E50*F50</f>
        <v>0</v>
      </c>
      <c r="O50" s="147">
        <v>2</v>
      </c>
      <c r="AA50" s="120">
        <v>12</v>
      </c>
      <c r="AB50" s="120">
        <v>0</v>
      </c>
      <c r="AC50" s="120">
        <v>18</v>
      </c>
      <c r="AZ50" s="120">
        <v>2</v>
      </c>
      <c r="BA50" s="120">
        <f>IF(AZ50=1,G50,0)</f>
        <v>0</v>
      </c>
      <c r="BB50" s="120">
        <f>IF(AZ50=2,G50,0)</f>
        <v>0</v>
      </c>
      <c r="BC50" s="120">
        <f>IF(AZ50=3,G50,0)</f>
        <v>0</v>
      </c>
      <c r="BD50" s="120">
        <f>IF(AZ50=4,G50,0)</f>
        <v>0</v>
      </c>
      <c r="BE50" s="120">
        <f>IF(AZ50=5,G50,0)</f>
        <v>0</v>
      </c>
      <c r="CZ50" s="120">
        <v>0</v>
      </c>
    </row>
    <row r="51" spans="1:104" ht="12.75">
      <c r="A51" s="148">
        <v>19</v>
      </c>
      <c r="B51" s="149" t="s">
        <v>136</v>
      </c>
      <c r="C51" s="150" t="s">
        <v>137</v>
      </c>
      <c r="D51" s="151" t="s">
        <v>115</v>
      </c>
      <c r="E51" s="152">
        <v>9.5</v>
      </c>
      <c r="F51" s="152"/>
      <c r="G51" s="153">
        <f>E51*F51</f>
        <v>0</v>
      </c>
      <c r="O51" s="147">
        <v>2</v>
      </c>
      <c r="AA51" s="120">
        <v>12</v>
      </c>
      <c r="AB51" s="120">
        <v>0</v>
      </c>
      <c r="AC51" s="120">
        <v>19</v>
      </c>
      <c r="AZ51" s="120">
        <v>2</v>
      </c>
      <c r="BA51" s="120">
        <f>IF(AZ51=1,G51,0)</f>
        <v>0</v>
      </c>
      <c r="BB51" s="120">
        <f>IF(AZ51=2,G51,0)</f>
        <v>0</v>
      </c>
      <c r="BC51" s="120">
        <f>IF(AZ51=3,G51,0)</f>
        <v>0</v>
      </c>
      <c r="BD51" s="120">
        <f>IF(AZ51=4,G51,0)</f>
        <v>0</v>
      </c>
      <c r="BE51" s="120">
        <f>IF(AZ51=5,G51,0)</f>
        <v>0</v>
      </c>
      <c r="CZ51" s="120">
        <v>0.00169</v>
      </c>
    </row>
    <row r="52" spans="1:15" ht="12.75">
      <c r="A52" s="154"/>
      <c r="B52" s="155"/>
      <c r="C52" s="196" t="s">
        <v>138</v>
      </c>
      <c r="D52" s="197"/>
      <c r="E52" s="156">
        <v>9.5</v>
      </c>
      <c r="F52" s="157"/>
      <c r="G52" s="158"/>
      <c r="M52" s="159" t="s">
        <v>138</v>
      </c>
      <c r="O52" s="147"/>
    </row>
    <row r="53" spans="1:104" ht="12.75">
      <c r="A53" s="148">
        <v>20</v>
      </c>
      <c r="B53" s="149" t="s">
        <v>139</v>
      </c>
      <c r="C53" s="150" t="s">
        <v>140</v>
      </c>
      <c r="D53" s="151" t="s">
        <v>115</v>
      </c>
      <c r="E53" s="152">
        <v>3</v>
      </c>
      <c r="F53" s="152"/>
      <c r="G53" s="153">
        <f>E53*F53</f>
        <v>0</v>
      </c>
      <c r="O53" s="147">
        <v>2</v>
      </c>
      <c r="AA53" s="120">
        <v>12</v>
      </c>
      <c r="AB53" s="120">
        <v>0</v>
      </c>
      <c r="AC53" s="120">
        <v>20</v>
      </c>
      <c r="AZ53" s="120">
        <v>2</v>
      </c>
      <c r="BA53" s="120">
        <f>IF(AZ53=1,G53,0)</f>
        <v>0</v>
      </c>
      <c r="BB53" s="120">
        <f>IF(AZ53=2,G53,0)</f>
        <v>0</v>
      </c>
      <c r="BC53" s="120">
        <f>IF(AZ53=3,G53,0)</f>
        <v>0</v>
      </c>
      <c r="BD53" s="120">
        <f>IF(AZ53=4,G53,0)</f>
        <v>0</v>
      </c>
      <c r="BE53" s="120">
        <f>IF(AZ53=5,G53,0)</f>
        <v>0</v>
      </c>
      <c r="CZ53" s="120">
        <v>0.00049</v>
      </c>
    </row>
    <row r="54" spans="1:104" ht="12.75">
      <c r="A54" s="148">
        <v>21</v>
      </c>
      <c r="B54" s="149" t="s">
        <v>141</v>
      </c>
      <c r="C54" s="150" t="s">
        <v>142</v>
      </c>
      <c r="D54" s="151" t="s">
        <v>115</v>
      </c>
      <c r="E54" s="152">
        <v>3</v>
      </c>
      <c r="F54" s="152"/>
      <c r="G54" s="153">
        <f>E54*F54</f>
        <v>0</v>
      </c>
      <c r="O54" s="147">
        <v>2</v>
      </c>
      <c r="AA54" s="120">
        <v>12</v>
      </c>
      <c r="AB54" s="120">
        <v>0</v>
      </c>
      <c r="AC54" s="120">
        <v>21</v>
      </c>
      <c r="AZ54" s="120">
        <v>2</v>
      </c>
      <c r="BA54" s="120">
        <f>IF(AZ54=1,G54,0)</f>
        <v>0</v>
      </c>
      <c r="BB54" s="120">
        <f>IF(AZ54=2,G54,0)</f>
        <v>0</v>
      </c>
      <c r="BC54" s="120">
        <f>IF(AZ54=3,G54,0)</f>
        <v>0</v>
      </c>
      <c r="BD54" s="120">
        <f>IF(AZ54=4,G54,0)</f>
        <v>0</v>
      </c>
      <c r="BE54" s="120">
        <f>IF(AZ54=5,G54,0)</f>
        <v>0</v>
      </c>
      <c r="CZ54" s="120">
        <v>0.00131</v>
      </c>
    </row>
    <row r="55" spans="1:15" ht="12.75">
      <c r="A55" s="154"/>
      <c r="B55" s="155"/>
      <c r="C55" s="198" t="s">
        <v>143</v>
      </c>
      <c r="D55" s="199"/>
      <c r="E55" s="199"/>
      <c r="F55" s="199"/>
      <c r="G55" s="200"/>
      <c r="O55" s="147">
        <v>3</v>
      </c>
    </row>
    <row r="56" spans="1:57" ht="12.75">
      <c r="A56" s="160"/>
      <c r="B56" s="161" t="s">
        <v>67</v>
      </c>
      <c r="C56" s="162" t="str">
        <f>CONCATENATE(B47," ",C47)</f>
        <v>720 Zdravotechnická instalace</v>
      </c>
      <c r="D56" s="160"/>
      <c r="E56" s="163"/>
      <c r="F56" s="163"/>
      <c r="G56" s="164">
        <f>SUM(G47:G55)</f>
        <v>0</v>
      </c>
      <c r="O56" s="147">
        <v>4</v>
      </c>
      <c r="BA56" s="165">
        <f>SUM(BA47:BA55)</f>
        <v>0</v>
      </c>
      <c r="BB56" s="165">
        <f>SUM(BB47:BB55)</f>
        <v>0</v>
      </c>
      <c r="BC56" s="165">
        <f>SUM(BC47:BC55)</f>
        <v>0</v>
      </c>
      <c r="BD56" s="165">
        <f>SUM(BD47:BD55)</f>
        <v>0</v>
      </c>
      <c r="BE56" s="165">
        <f>SUM(BE47:BE55)</f>
        <v>0</v>
      </c>
    </row>
    <row r="57" spans="1:15" ht="12.75">
      <c r="A57" s="140" t="s">
        <v>65</v>
      </c>
      <c r="B57" s="141" t="s">
        <v>144</v>
      </c>
      <c r="C57" s="142" t="s">
        <v>145</v>
      </c>
      <c r="D57" s="143"/>
      <c r="E57" s="144"/>
      <c r="F57" s="144"/>
      <c r="G57" s="145"/>
      <c r="H57" s="146"/>
      <c r="I57" s="146"/>
      <c r="O57" s="147">
        <v>1</v>
      </c>
    </row>
    <row r="58" spans="1:104" ht="12.75">
      <c r="A58" s="148">
        <v>22</v>
      </c>
      <c r="B58" s="149" t="s">
        <v>146</v>
      </c>
      <c r="C58" s="150" t="s">
        <v>147</v>
      </c>
      <c r="D58" s="151" t="s">
        <v>148</v>
      </c>
      <c r="E58" s="152">
        <v>1</v>
      </c>
      <c r="F58" s="152"/>
      <c r="G58" s="153">
        <f aca="true" t="shared" si="0" ref="G58:G75">E58*F58</f>
        <v>0</v>
      </c>
      <c r="O58" s="147">
        <v>2</v>
      </c>
      <c r="AA58" s="120">
        <v>12</v>
      </c>
      <c r="AB58" s="120">
        <v>0</v>
      </c>
      <c r="AC58" s="120">
        <v>22</v>
      </c>
      <c r="AZ58" s="120">
        <v>2</v>
      </c>
      <c r="BA58" s="120">
        <f aca="true" t="shared" si="1" ref="BA58:BA75">IF(AZ58=1,G58,0)</f>
        <v>0</v>
      </c>
      <c r="BB58" s="120">
        <f aca="true" t="shared" si="2" ref="BB58:BB75">IF(AZ58=2,G58,0)</f>
        <v>0</v>
      </c>
      <c r="BC58" s="120">
        <f aca="true" t="shared" si="3" ref="BC58:BC75">IF(AZ58=3,G58,0)</f>
        <v>0</v>
      </c>
      <c r="BD58" s="120">
        <f aca="true" t="shared" si="4" ref="BD58:BD75">IF(AZ58=4,G58,0)</f>
        <v>0</v>
      </c>
      <c r="BE58" s="120">
        <f aca="true" t="shared" si="5" ref="BE58:BE75">IF(AZ58=5,G58,0)</f>
        <v>0</v>
      </c>
      <c r="CZ58" s="120">
        <v>0</v>
      </c>
    </row>
    <row r="59" spans="1:104" ht="12.75">
      <c r="A59" s="148">
        <v>23</v>
      </c>
      <c r="B59" s="149" t="s">
        <v>149</v>
      </c>
      <c r="C59" s="150" t="s">
        <v>150</v>
      </c>
      <c r="D59" s="151" t="s">
        <v>148</v>
      </c>
      <c r="E59" s="152">
        <v>1</v>
      </c>
      <c r="F59" s="152"/>
      <c r="G59" s="153">
        <f t="shared" si="0"/>
        <v>0</v>
      </c>
      <c r="O59" s="147">
        <v>2</v>
      </c>
      <c r="AA59" s="120">
        <v>12</v>
      </c>
      <c r="AB59" s="120">
        <v>0</v>
      </c>
      <c r="AC59" s="120">
        <v>23</v>
      </c>
      <c r="AZ59" s="120">
        <v>2</v>
      </c>
      <c r="BA59" s="120">
        <f t="shared" si="1"/>
        <v>0</v>
      </c>
      <c r="BB59" s="120">
        <f t="shared" si="2"/>
        <v>0</v>
      </c>
      <c r="BC59" s="120">
        <f t="shared" si="3"/>
        <v>0</v>
      </c>
      <c r="BD59" s="120">
        <f t="shared" si="4"/>
        <v>0</v>
      </c>
      <c r="BE59" s="120">
        <f t="shared" si="5"/>
        <v>0</v>
      </c>
      <c r="CZ59" s="120">
        <v>0</v>
      </c>
    </row>
    <row r="60" spans="1:104" ht="22.5">
      <c r="A60" s="148">
        <v>24</v>
      </c>
      <c r="B60" s="149" t="s">
        <v>151</v>
      </c>
      <c r="C60" s="150" t="s">
        <v>152</v>
      </c>
      <c r="D60" s="151" t="s">
        <v>76</v>
      </c>
      <c r="E60" s="152">
        <v>1</v>
      </c>
      <c r="F60" s="152"/>
      <c r="G60" s="153">
        <f t="shared" si="0"/>
        <v>0</v>
      </c>
      <c r="O60" s="147">
        <v>2</v>
      </c>
      <c r="AA60" s="120">
        <v>12</v>
      </c>
      <c r="AB60" s="120">
        <v>1</v>
      </c>
      <c r="AC60" s="120">
        <v>24</v>
      </c>
      <c r="AZ60" s="120">
        <v>2</v>
      </c>
      <c r="BA60" s="120">
        <f t="shared" si="1"/>
        <v>0</v>
      </c>
      <c r="BB60" s="120">
        <f t="shared" si="2"/>
        <v>0</v>
      </c>
      <c r="BC60" s="120">
        <f t="shared" si="3"/>
        <v>0</v>
      </c>
      <c r="BD60" s="120">
        <f t="shared" si="4"/>
        <v>0</v>
      </c>
      <c r="BE60" s="120">
        <f t="shared" si="5"/>
        <v>0</v>
      </c>
      <c r="CZ60" s="120">
        <v>0.0014</v>
      </c>
    </row>
    <row r="61" spans="1:104" ht="12.75">
      <c r="A61" s="148">
        <v>25</v>
      </c>
      <c r="B61" s="149" t="s">
        <v>153</v>
      </c>
      <c r="C61" s="150" t="s">
        <v>154</v>
      </c>
      <c r="D61" s="151" t="s">
        <v>148</v>
      </c>
      <c r="E61" s="152">
        <v>1</v>
      </c>
      <c r="F61" s="152"/>
      <c r="G61" s="153">
        <f t="shared" si="0"/>
        <v>0</v>
      </c>
      <c r="O61" s="147">
        <v>2</v>
      </c>
      <c r="AA61" s="120">
        <v>12</v>
      </c>
      <c r="AB61" s="120">
        <v>0</v>
      </c>
      <c r="AC61" s="120">
        <v>25</v>
      </c>
      <c r="AZ61" s="120">
        <v>2</v>
      </c>
      <c r="BA61" s="120">
        <f t="shared" si="1"/>
        <v>0</v>
      </c>
      <c r="BB61" s="120">
        <f t="shared" si="2"/>
        <v>0</v>
      </c>
      <c r="BC61" s="120">
        <f t="shared" si="3"/>
        <v>0</v>
      </c>
      <c r="BD61" s="120">
        <f t="shared" si="4"/>
        <v>0</v>
      </c>
      <c r="BE61" s="120">
        <f t="shared" si="5"/>
        <v>0</v>
      </c>
      <c r="CZ61" s="120">
        <v>0.00089</v>
      </c>
    </row>
    <row r="62" spans="1:104" ht="12.75">
      <c r="A62" s="148">
        <v>26</v>
      </c>
      <c r="B62" s="149" t="s">
        <v>155</v>
      </c>
      <c r="C62" s="150" t="s">
        <v>156</v>
      </c>
      <c r="D62" s="151" t="s">
        <v>76</v>
      </c>
      <c r="E62" s="152">
        <v>1</v>
      </c>
      <c r="F62" s="152"/>
      <c r="G62" s="153">
        <f t="shared" si="0"/>
        <v>0</v>
      </c>
      <c r="O62" s="147">
        <v>2</v>
      </c>
      <c r="AA62" s="120">
        <v>12</v>
      </c>
      <c r="AB62" s="120">
        <v>1</v>
      </c>
      <c r="AC62" s="120">
        <v>26</v>
      </c>
      <c r="AZ62" s="120">
        <v>2</v>
      </c>
      <c r="BA62" s="120">
        <f t="shared" si="1"/>
        <v>0</v>
      </c>
      <c r="BB62" s="120">
        <f t="shared" si="2"/>
        <v>0</v>
      </c>
      <c r="BC62" s="120">
        <f t="shared" si="3"/>
        <v>0</v>
      </c>
      <c r="BD62" s="120">
        <f t="shared" si="4"/>
        <v>0</v>
      </c>
      <c r="BE62" s="120">
        <f t="shared" si="5"/>
        <v>0</v>
      </c>
      <c r="CZ62" s="120">
        <v>0.0155</v>
      </c>
    </row>
    <row r="63" spans="1:104" ht="22.5">
      <c r="A63" s="148">
        <v>27</v>
      </c>
      <c r="B63" s="149" t="s">
        <v>157</v>
      </c>
      <c r="C63" s="150" t="s">
        <v>158</v>
      </c>
      <c r="D63" s="151" t="s">
        <v>76</v>
      </c>
      <c r="E63" s="152">
        <v>1</v>
      </c>
      <c r="F63" s="152"/>
      <c r="G63" s="153">
        <f t="shared" si="0"/>
        <v>0</v>
      </c>
      <c r="O63" s="147">
        <v>2</v>
      </c>
      <c r="AA63" s="120">
        <v>12</v>
      </c>
      <c r="AB63" s="120">
        <v>1</v>
      </c>
      <c r="AC63" s="120">
        <v>27</v>
      </c>
      <c r="AZ63" s="120">
        <v>2</v>
      </c>
      <c r="BA63" s="120">
        <f t="shared" si="1"/>
        <v>0</v>
      </c>
      <c r="BB63" s="120">
        <f t="shared" si="2"/>
        <v>0</v>
      </c>
      <c r="BC63" s="120">
        <f t="shared" si="3"/>
        <v>0</v>
      </c>
      <c r="BD63" s="120">
        <f t="shared" si="4"/>
        <v>0</v>
      </c>
      <c r="BE63" s="120">
        <f t="shared" si="5"/>
        <v>0</v>
      </c>
      <c r="CZ63" s="120">
        <v>0.00133</v>
      </c>
    </row>
    <row r="64" spans="1:104" ht="12.75">
      <c r="A64" s="148">
        <v>28</v>
      </c>
      <c r="B64" s="149" t="s">
        <v>159</v>
      </c>
      <c r="C64" s="150" t="s">
        <v>160</v>
      </c>
      <c r="D64" s="151" t="s">
        <v>148</v>
      </c>
      <c r="E64" s="152">
        <v>1</v>
      </c>
      <c r="F64" s="152"/>
      <c r="G64" s="153">
        <f t="shared" si="0"/>
        <v>0</v>
      </c>
      <c r="O64" s="147">
        <v>2</v>
      </c>
      <c r="AA64" s="120">
        <v>12</v>
      </c>
      <c r="AB64" s="120">
        <v>0</v>
      </c>
      <c r="AC64" s="120">
        <v>28</v>
      </c>
      <c r="AZ64" s="120">
        <v>2</v>
      </c>
      <c r="BA64" s="120">
        <f t="shared" si="1"/>
        <v>0</v>
      </c>
      <c r="BB64" s="120">
        <f t="shared" si="2"/>
        <v>0</v>
      </c>
      <c r="BC64" s="120">
        <f t="shared" si="3"/>
        <v>0</v>
      </c>
      <c r="BD64" s="120">
        <f t="shared" si="4"/>
        <v>0</v>
      </c>
      <c r="BE64" s="120">
        <f t="shared" si="5"/>
        <v>0</v>
      </c>
      <c r="CZ64" s="120">
        <v>0</v>
      </c>
    </row>
    <row r="65" spans="1:104" ht="12.75">
      <c r="A65" s="148">
        <v>29</v>
      </c>
      <c r="B65" s="149" t="s">
        <v>161</v>
      </c>
      <c r="C65" s="150" t="s">
        <v>162</v>
      </c>
      <c r="D65" s="151" t="s">
        <v>148</v>
      </c>
      <c r="E65" s="152">
        <v>2</v>
      </c>
      <c r="F65" s="152"/>
      <c r="G65" s="153">
        <f t="shared" si="0"/>
        <v>0</v>
      </c>
      <c r="O65" s="147">
        <v>2</v>
      </c>
      <c r="AA65" s="120">
        <v>12</v>
      </c>
      <c r="AB65" s="120">
        <v>0</v>
      </c>
      <c r="AC65" s="120">
        <v>29</v>
      </c>
      <c r="AZ65" s="120">
        <v>2</v>
      </c>
      <c r="BA65" s="120">
        <f t="shared" si="1"/>
        <v>0</v>
      </c>
      <c r="BB65" s="120">
        <f t="shared" si="2"/>
        <v>0</v>
      </c>
      <c r="BC65" s="120">
        <f t="shared" si="3"/>
        <v>0</v>
      </c>
      <c r="BD65" s="120">
        <f t="shared" si="4"/>
        <v>0</v>
      </c>
      <c r="BE65" s="120">
        <f t="shared" si="5"/>
        <v>0</v>
      </c>
      <c r="CZ65" s="120">
        <v>0</v>
      </c>
    </row>
    <row r="66" spans="1:104" ht="12.75">
      <c r="A66" s="148">
        <v>30</v>
      </c>
      <c r="B66" s="149" t="s">
        <v>163</v>
      </c>
      <c r="C66" s="150" t="s">
        <v>164</v>
      </c>
      <c r="D66" s="151" t="s">
        <v>148</v>
      </c>
      <c r="E66" s="152">
        <v>1</v>
      </c>
      <c r="F66" s="152"/>
      <c r="G66" s="153">
        <f t="shared" si="0"/>
        <v>0</v>
      </c>
      <c r="O66" s="147">
        <v>2</v>
      </c>
      <c r="AA66" s="120">
        <v>12</v>
      </c>
      <c r="AB66" s="120">
        <v>0</v>
      </c>
      <c r="AC66" s="120">
        <v>30</v>
      </c>
      <c r="AZ66" s="120">
        <v>2</v>
      </c>
      <c r="BA66" s="120">
        <f t="shared" si="1"/>
        <v>0</v>
      </c>
      <c r="BB66" s="120">
        <f t="shared" si="2"/>
        <v>0</v>
      </c>
      <c r="BC66" s="120">
        <f t="shared" si="3"/>
        <v>0</v>
      </c>
      <c r="BD66" s="120">
        <f t="shared" si="4"/>
        <v>0</v>
      </c>
      <c r="BE66" s="120">
        <f t="shared" si="5"/>
        <v>0</v>
      </c>
      <c r="CZ66" s="120">
        <v>0.0014</v>
      </c>
    </row>
    <row r="67" spans="1:104" ht="12.75">
      <c r="A67" s="148">
        <v>31</v>
      </c>
      <c r="B67" s="149" t="s">
        <v>165</v>
      </c>
      <c r="C67" s="150" t="s">
        <v>166</v>
      </c>
      <c r="D67" s="151" t="s">
        <v>148</v>
      </c>
      <c r="E67" s="152">
        <v>1</v>
      </c>
      <c r="F67" s="152"/>
      <c r="G67" s="153">
        <f t="shared" si="0"/>
        <v>0</v>
      </c>
      <c r="O67" s="147">
        <v>2</v>
      </c>
      <c r="AA67" s="120">
        <v>12</v>
      </c>
      <c r="AB67" s="120">
        <v>0</v>
      </c>
      <c r="AC67" s="120">
        <v>31</v>
      </c>
      <c r="AZ67" s="120">
        <v>2</v>
      </c>
      <c r="BA67" s="120">
        <f t="shared" si="1"/>
        <v>0</v>
      </c>
      <c r="BB67" s="120">
        <f t="shared" si="2"/>
        <v>0</v>
      </c>
      <c r="BC67" s="120">
        <f t="shared" si="3"/>
        <v>0</v>
      </c>
      <c r="BD67" s="120">
        <f t="shared" si="4"/>
        <v>0</v>
      </c>
      <c r="BE67" s="120">
        <f t="shared" si="5"/>
        <v>0</v>
      </c>
      <c r="CZ67" s="120">
        <v>0.01501</v>
      </c>
    </row>
    <row r="68" spans="1:104" ht="12.75">
      <c r="A68" s="148">
        <v>32</v>
      </c>
      <c r="B68" s="149" t="s">
        <v>167</v>
      </c>
      <c r="C68" s="150" t="s">
        <v>168</v>
      </c>
      <c r="D68" s="151" t="s">
        <v>76</v>
      </c>
      <c r="E68" s="152">
        <v>1</v>
      </c>
      <c r="F68" s="152"/>
      <c r="G68" s="153">
        <f t="shared" si="0"/>
        <v>0</v>
      </c>
      <c r="O68" s="147">
        <v>2</v>
      </c>
      <c r="AA68" s="120">
        <v>12</v>
      </c>
      <c r="AB68" s="120">
        <v>1</v>
      </c>
      <c r="AC68" s="120">
        <v>32</v>
      </c>
      <c r="AZ68" s="120">
        <v>2</v>
      </c>
      <c r="BA68" s="120">
        <f t="shared" si="1"/>
        <v>0</v>
      </c>
      <c r="BB68" s="120">
        <f t="shared" si="2"/>
        <v>0</v>
      </c>
      <c r="BC68" s="120">
        <f t="shared" si="3"/>
        <v>0</v>
      </c>
      <c r="BD68" s="120">
        <f t="shared" si="4"/>
        <v>0</v>
      </c>
      <c r="BE68" s="120">
        <f t="shared" si="5"/>
        <v>0</v>
      </c>
      <c r="CZ68" s="120">
        <v>0.01</v>
      </c>
    </row>
    <row r="69" spans="1:104" ht="12.75">
      <c r="A69" s="148">
        <v>33</v>
      </c>
      <c r="B69" s="149" t="s">
        <v>169</v>
      </c>
      <c r="C69" s="150" t="s">
        <v>170</v>
      </c>
      <c r="D69" s="151" t="s">
        <v>148</v>
      </c>
      <c r="E69" s="152">
        <v>1</v>
      </c>
      <c r="F69" s="152"/>
      <c r="G69" s="153">
        <f t="shared" si="0"/>
        <v>0</v>
      </c>
      <c r="O69" s="147">
        <v>2</v>
      </c>
      <c r="AA69" s="120">
        <v>12</v>
      </c>
      <c r="AB69" s="120">
        <v>0</v>
      </c>
      <c r="AC69" s="120">
        <v>33</v>
      </c>
      <c r="AZ69" s="120">
        <v>2</v>
      </c>
      <c r="BA69" s="120">
        <f t="shared" si="1"/>
        <v>0</v>
      </c>
      <c r="BB69" s="120">
        <f t="shared" si="2"/>
        <v>0</v>
      </c>
      <c r="BC69" s="120">
        <f t="shared" si="3"/>
        <v>0</v>
      </c>
      <c r="BD69" s="120">
        <f t="shared" si="4"/>
        <v>0</v>
      </c>
      <c r="BE69" s="120">
        <f t="shared" si="5"/>
        <v>0</v>
      </c>
      <c r="CZ69" s="120">
        <v>0.00024</v>
      </c>
    </row>
    <row r="70" spans="1:104" ht="12.75">
      <c r="A70" s="148">
        <v>34</v>
      </c>
      <c r="B70" s="149" t="s">
        <v>171</v>
      </c>
      <c r="C70" s="150" t="s">
        <v>172</v>
      </c>
      <c r="D70" s="151" t="s">
        <v>76</v>
      </c>
      <c r="E70" s="152">
        <v>1</v>
      </c>
      <c r="F70" s="152"/>
      <c r="G70" s="153">
        <f t="shared" si="0"/>
        <v>0</v>
      </c>
      <c r="O70" s="147">
        <v>2</v>
      </c>
      <c r="AA70" s="120">
        <v>12</v>
      </c>
      <c r="AB70" s="120">
        <v>0</v>
      </c>
      <c r="AC70" s="120">
        <v>34</v>
      </c>
      <c r="AZ70" s="120">
        <v>2</v>
      </c>
      <c r="BA70" s="120">
        <f t="shared" si="1"/>
        <v>0</v>
      </c>
      <c r="BB70" s="120">
        <f t="shared" si="2"/>
        <v>0</v>
      </c>
      <c r="BC70" s="120">
        <f t="shared" si="3"/>
        <v>0</v>
      </c>
      <c r="BD70" s="120">
        <f t="shared" si="4"/>
        <v>0</v>
      </c>
      <c r="BE70" s="120">
        <f t="shared" si="5"/>
        <v>0</v>
      </c>
      <c r="CZ70" s="120">
        <v>0.00012</v>
      </c>
    </row>
    <row r="71" spans="1:104" ht="22.5">
      <c r="A71" s="148">
        <v>35</v>
      </c>
      <c r="B71" s="149" t="s">
        <v>173</v>
      </c>
      <c r="C71" s="150" t="s">
        <v>174</v>
      </c>
      <c r="D71" s="151" t="s">
        <v>76</v>
      </c>
      <c r="E71" s="152">
        <v>1</v>
      </c>
      <c r="F71" s="152"/>
      <c r="G71" s="153">
        <f t="shared" si="0"/>
        <v>0</v>
      </c>
      <c r="O71" s="147">
        <v>2</v>
      </c>
      <c r="AA71" s="120">
        <v>12</v>
      </c>
      <c r="AB71" s="120">
        <v>0</v>
      </c>
      <c r="AC71" s="120">
        <v>35</v>
      </c>
      <c r="AZ71" s="120">
        <v>2</v>
      </c>
      <c r="BA71" s="120">
        <f t="shared" si="1"/>
        <v>0</v>
      </c>
      <c r="BB71" s="120">
        <f t="shared" si="2"/>
        <v>0</v>
      </c>
      <c r="BC71" s="120">
        <f t="shared" si="3"/>
        <v>0</v>
      </c>
      <c r="BD71" s="120">
        <f t="shared" si="4"/>
        <v>0</v>
      </c>
      <c r="BE71" s="120">
        <f t="shared" si="5"/>
        <v>0</v>
      </c>
      <c r="CZ71" s="120">
        <v>0.00152</v>
      </c>
    </row>
    <row r="72" spans="1:104" ht="12.75">
      <c r="A72" s="148">
        <v>36</v>
      </c>
      <c r="B72" s="149" t="s">
        <v>175</v>
      </c>
      <c r="C72" s="150" t="s">
        <v>176</v>
      </c>
      <c r="D72" s="151" t="s">
        <v>76</v>
      </c>
      <c r="E72" s="152">
        <v>1</v>
      </c>
      <c r="F72" s="152"/>
      <c r="G72" s="153">
        <f t="shared" si="0"/>
        <v>0</v>
      </c>
      <c r="O72" s="147">
        <v>2</v>
      </c>
      <c r="AA72" s="120">
        <v>12</v>
      </c>
      <c r="AB72" s="120">
        <v>1</v>
      </c>
      <c r="AC72" s="120">
        <v>36</v>
      </c>
      <c r="AZ72" s="120">
        <v>2</v>
      </c>
      <c r="BA72" s="120">
        <f t="shared" si="1"/>
        <v>0</v>
      </c>
      <c r="BB72" s="120">
        <f t="shared" si="2"/>
        <v>0</v>
      </c>
      <c r="BC72" s="120">
        <f t="shared" si="3"/>
        <v>0</v>
      </c>
      <c r="BD72" s="120">
        <f t="shared" si="4"/>
        <v>0</v>
      </c>
      <c r="BE72" s="120">
        <f t="shared" si="5"/>
        <v>0</v>
      </c>
      <c r="CZ72" s="120">
        <v>0</v>
      </c>
    </row>
    <row r="73" spans="1:104" ht="12.75">
      <c r="A73" s="148">
        <v>37</v>
      </c>
      <c r="B73" s="149" t="s">
        <v>177</v>
      </c>
      <c r="C73" s="150" t="s">
        <v>178</v>
      </c>
      <c r="D73" s="151" t="s">
        <v>148</v>
      </c>
      <c r="E73" s="152">
        <v>1</v>
      </c>
      <c r="F73" s="152"/>
      <c r="G73" s="153">
        <f t="shared" si="0"/>
        <v>0</v>
      </c>
      <c r="O73" s="147">
        <v>2</v>
      </c>
      <c r="AA73" s="120">
        <v>12</v>
      </c>
      <c r="AB73" s="120">
        <v>0</v>
      </c>
      <c r="AC73" s="120">
        <v>37</v>
      </c>
      <c r="AZ73" s="120">
        <v>2</v>
      </c>
      <c r="BA73" s="120">
        <f t="shared" si="1"/>
        <v>0</v>
      </c>
      <c r="BB73" s="120">
        <f t="shared" si="2"/>
        <v>0</v>
      </c>
      <c r="BC73" s="120">
        <f t="shared" si="3"/>
        <v>0</v>
      </c>
      <c r="BD73" s="120">
        <f t="shared" si="4"/>
        <v>0</v>
      </c>
      <c r="BE73" s="120">
        <f t="shared" si="5"/>
        <v>0</v>
      </c>
      <c r="CZ73" s="120">
        <v>0.00062</v>
      </c>
    </row>
    <row r="74" spans="1:104" ht="12.75">
      <c r="A74" s="148">
        <v>38</v>
      </c>
      <c r="B74" s="149" t="s">
        <v>179</v>
      </c>
      <c r="C74" s="150" t="s">
        <v>180</v>
      </c>
      <c r="D74" s="151" t="s">
        <v>76</v>
      </c>
      <c r="E74" s="152">
        <v>1</v>
      </c>
      <c r="F74" s="152"/>
      <c r="G74" s="153">
        <f t="shared" si="0"/>
        <v>0</v>
      </c>
      <c r="O74" s="147">
        <v>2</v>
      </c>
      <c r="AA74" s="120">
        <v>12</v>
      </c>
      <c r="AB74" s="120">
        <v>1</v>
      </c>
      <c r="AC74" s="120">
        <v>38</v>
      </c>
      <c r="AZ74" s="120">
        <v>2</v>
      </c>
      <c r="BA74" s="120">
        <f t="shared" si="1"/>
        <v>0</v>
      </c>
      <c r="BB74" s="120">
        <f t="shared" si="2"/>
        <v>0</v>
      </c>
      <c r="BC74" s="120">
        <f t="shared" si="3"/>
        <v>0</v>
      </c>
      <c r="BD74" s="120">
        <f t="shared" si="4"/>
        <v>0</v>
      </c>
      <c r="BE74" s="120">
        <f t="shared" si="5"/>
        <v>0</v>
      </c>
      <c r="CZ74" s="120">
        <v>0.044</v>
      </c>
    </row>
    <row r="75" spans="1:104" ht="12.75">
      <c r="A75" s="148">
        <v>39</v>
      </c>
      <c r="B75" s="149" t="s">
        <v>181</v>
      </c>
      <c r="C75" s="150" t="s">
        <v>182</v>
      </c>
      <c r="D75" s="151" t="s">
        <v>118</v>
      </c>
      <c r="E75" s="152">
        <v>0.12</v>
      </c>
      <c r="F75" s="152"/>
      <c r="G75" s="153">
        <f t="shared" si="0"/>
        <v>0</v>
      </c>
      <c r="O75" s="147">
        <v>2</v>
      </c>
      <c r="AA75" s="120">
        <v>12</v>
      </c>
      <c r="AB75" s="120">
        <v>0</v>
      </c>
      <c r="AC75" s="120">
        <v>39</v>
      </c>
      <c r="AZ75" s="120">
        <v>2</v>
      </c>
      <c r="BA75" s="120">
        <f t="shared" si="1"/>
        <v>0</v>
      </c>
      <c r="BB75" s="120">
        <f t="shared" si="2"/>
        <v>0</v>
      </c>
      <c r="BC75" s="120">
        <f t="shared" si="3"/>
        <v>0</v>
      </c>
      <c r="BD75" s="120">
        <f t="shared" si="4"/>
        <v>0</v>
      </c>
      <c r="BE75" s="120">
        <f t="shared" si="5"/>
        <v>0</v>
      </c>
      <c r="CZ75" s="120">
        <v>0</v>
      </c>
    </row>
    <row r="76" spans="1:57" ht="12.75">
      <c r="A76" s="160"/>
      <c r="B76" s="161" t="s">
        <v>67</v>
      </c>
      <c r="C76" s="162" t="str">
        <f>CONCATENATE(B57," ",C57)</f>
        <v>725 Zařizovací předměty</v>
      </c>
      <c r="D76" s="160"/>
      <c r="E76" s="163"/>
      <c r="F76" s="163"/>
      <c r="G76" s="164">
        <f>SUM(G57:G75)</f>
        <v>0</v>
      </c>
      <c r="O76" s="147">
        <v>4</v>
      </c>
      <c r="BA76" s="165">
        <f>SUM(BA57:BA75)</f>
        <v>0</v>
      </c>
      <c r="BB76" s="165">
        <f>SUM(BB57:BB75)</f>
        <v>0</v>
      </c>
      <c r="BC76" s="165">
        <f>SUM(BC57:BC75)</f>
        <v>0</v>
      </c>
      <c r="BD76" s="165">
        <f>SUM(BD57:BD75)</f>
        <v>0</v>
      </c>
      <c r="BE76" s="165">
        <f>SUM(BE57:BE75)</f>
        <v>0</v>
      </c>
    </row>
    <row r="77" spans="1:15" ht="12.75">
      <c r="A77" s="140" t="s">
        <v>65</v>
      </c>
      <c r="B77" s="141" t="s">
        <v>183</v>
      </c>
      <c r="C77" s="142" t="s">
        <v>184</v>
      </c>
      <c r="D77" s="143"/>
      <c r="E77" s="144"/>
      <c r="F77" s="144"/>
      <c r="G77" s="145"/>
      <c r="H77" s="146"/>
      <c r="I77" s="146"/>
      <c r="O77" s="147">
        <v>1</v>
      </c>
    </row>
    <row r="78" spans="1:104" ht="22.5">
      <c r="A78" s="148">
        <v>40</v>
      </c>
      <c r="B78" s="149" t="s">
        <v>185</v>
      </c>
      <c r="C78" s="150" t="s">
        <v>186</v>
      </c>
      <c r="D78" s="151" t="s">
        <v>72</v>
      </c>
      <c r="E78" s="152">
        <v>9.61</v>
      </c>
      <c r="F78" s="152"/>
      <c r="G78" s="153">
        <f>E78*F78</f>
        <v>0</v>
      </c>
      <c r="O78" s="147">
        <v>2</v>
      </c>
      <c r="AA78" s="120">
        <v>12</v>
      </c>
      <c r="AB78" s="120">
        <v>0</v>
      </c>
      <c r="AC78" s="120">
        <v>40</v>
      </c>
      <c r="AZ78" s="120">
        <v>2</v>
      </c>
      <c r="BA78" s="120">
        <f>IF(AZ78=1,G78,0)</f>
        <v>0</v>
      </c>
      <c r="BB78" s="120">
        <f>IF(AZ78=2,G78,0)</f>
        <v>0</v>
      </c>
      <c r="BC78" s="120">
        <f>IF(AZ78=3,G78,0)</f>
        <v>0</v>
      </c>
      <c r="BD78" s="120">
        <f>IF(AZ78=4,G78,0)</f>
        <v>0</v>
      </c>
      <c r="BE78" s="120">
        <f>IF(AZ78=5,G78,0)</f>
        <v>0</v>
      </c>
      <c r="CZ78" s="120">
        <v>0.00365</v>
      </c>
    </row>
    <row r="79" spans="1:15" ht="12.75">
      <c r="A79" s="154"/>
      <c r="B79" s="155"/>
      <c r="C79" s="196" t="s">
        <v>187</v>
      </c>
      <c r="D79" s="197"/>
      <c r="E79" s="156">
        <v>7.72</v>
      </c>
      <c r="F79" s="157"/>
      <c r="G79" s="158"/>
      <c r="M79" s="159" t="s">
        <v>187</v>
      </c>
      <c r="O79" s="147"/>
    </row>
    <row r="80" spans="1:15" ht="12.75">
      <c r="A80" s="154"/>
      <c r="B80" s="155"/>
      <c r="C80" s="196" t="s">
        <v>188</v>
      </c>
      <c r="D80" s="197"/>
      <c r="E80" s="156">
        <v>0.72</v>
      </c>
      <c r="F80" s="157"/>
      <c r="G80" s="158"/>
      <c r="M80" s="159" t="s">
        <v>188</v>
      </c>
      <c r="O80" s="147"/>
    </row>
    <row r="81" spans="1:15" ht="12.75">
      <c r="A81" s="154"/>
      <c r="B81" s="155"/>
      <c r="C81" s="196" t="s">
        <v>189</v>
      </c>
      <c r="D81" s="197"/>
      <c r="E81" s="156">
        <v>1.17</v>
      </c>
      <c r="F81" s="157"/>
      <c r="G81" s="158"/>
      <c r="M81" s="159" t="s">
        <v>189</v>
      </c>
      <c r="O81" s="147"/>
    </row>
    <row r="82" spans="1:104" ht="12.75">
      <c r="A82" s="148">
        <v>41</v>
      </c>
      <c r="B82" s="149" t="s">
        <v>190</v>
      </c>
      <c r="C82" s="150" t="s">
        <v>191</v>
      </c>
      <c r="D82" s="151" t="s">
        <v>72</v>
      </c>
      <c r="E82" s="152">
        <v>9.61</v>
      </c>
      <c r="F82" s="152"/>
      <c r="G82" s="153">
        <f>E82*F82</f>
        <v>0</v>
      </c>
      <c r="O82" s="147">
        <v>2</v>
      </c>
      <c r="AA82" s="120">
        <v>12</v>
      </c>
      <c r="AB82" s="120">
        <v>0</v>
      </c>
      <c r="AC82" s="120">
        <v>41</v>
      </c>
      <c r="AZ82" s="120">
        <v>2</v>
      </c>
      <c r="BA82" s="120">
        <f>IF(AZ82=1,G82,0)</f>
        <v>0</v>
      </c>
      <c r="BB82" s="120">
        <f>IF(AZ82=2,G82,0)</f>
        <v>0</v>
      </c>
      <c r="BC82" s="120">
        <f>IF(AZ82=3,G82,0)</f>
        <v>0</v>
      </c>
      <c r="BD82" s="120">
        <f>IF(AZ82=4,G82,0)</f>
        <v>0</v>
      </c>
      <c r="BE82" s="120">
        <f>IF(AZ82=5,G82,0)</f>
        <v>0</v>
      </c>
      <c r="CZ82" s="120">
        <v>0</v>
      </c>
    </row>
    <row r="83" spans="1:104" ht="12.75">
      <c r="A83" s="148">
        <v>42</v>
      </c>
      <c r="B83" s="149" t="s">
        <v>192</v>
      </c>
      <c r="C83" s="150" t="s">
        <v>193</v>
      </c>
      <c r="D83" s="151" t="s">
        <v>72</v>
      </c>
      <c r="E83" s="152">
        <v>11.55</v>
      </c>
      <c r="F83" s="152"/>
      <c r="G83" s="153">
        <f>E83*F83</f>
        <v>0</v>
      </c>
      <c r="O83" s="147">
        <v>2</v>
      </c>
      <c r="AA83" s="120">
        <v>12</v>
      </c>
      <c r="AB83" s="120">
        <v>1</v>
      </c>
      <c r="AC83" s="120">
        <v>42</v>
      </c>
      <c r="AZ83" s="120">
        <v>2</v>
      </c>
      <c r="BA83" s="120">
        <f>IF(AZ83=1,G83,0)</f>
        <v>0</v>
      </c>
      <c r="BB83" s="120">
        <f>IF(AZ83=2,G83,0)</f>
        <v>0</v>
      </c>
      <c r="BC83" s="120">
        <f>IF(AZ83=3,G83,0)</f>
        <v>0</v>
      </c>
      <c r="BD83" s="120">
        <f>IF(AZ83=4,G83,0)</f>
        <v>0</v>
      </c>
      <c r="BE83" s="120">
        <f>IF(AZ83=5,G83,0)</f>
        <v>0</v>
      </c>
      <c r="CZ83" s="120">
        <v>0.018</v>
      </c>
    </row>
    <row r="84" spans="1:15" ht="12.75">
      <c r="A84" s="154"/>
      <c r="B84" s="155"/>
      <c r="C84" s="196" t="s">
        <v>194</v>
      </c>
      <c r="D84" s="197"/>
      <c r="E84" s="156">
        <v>10.56</v>
      </c>
      <c r="F84" s="157"/>
      <c r="G84" s="158"/>
      <c r="M84" s="159" t="s">
        <v>194</v>
      </c>
      <c r="O84" s="147"/>
    </row>
    <row r="85" spans="1:15" ht="12.75">
      <c r="A85" s="154"/>
      <c r="B85" s="155"/>
      <c r="C85" s="196" t="s">
        <v>195</v>
      </c>
      <c r="D85" s="197"/>
      <c r="E85" s="156">
        <v>0.99</v>
      </c>
      <c r="F85" s="157"/>
      <c r="G85" s="158"/>
      <c r="M85" s="159" t="s">
        <v>195</v>
      </c>
      <c r="O85" s="147"/>
    </row>
    <row r="86" spans="1:104" ht="12.75">
      <c r="A86" s="148">
        <v>43</v>
      </c>
      <c r="B86" s="149" t="s">
        <v>196</v>
      </c>
      <c r="C86" s="150" t="s">
        <v>197</v>
      </c>
      <c r="D86" s="151" t="s">
        <v>115</v>
      </c>
      <c r="E86" s="152">
        <v>21.4</v>
      </c>
      <c r="F86" s="152"/>
      <c r="G86" s="153">
        <f>E86*F86</f>
        <v>0</v>
      </c>
      <c r="O86" s="147">
        <v>2</v>
      </c>
      <c r="AA86" s="120">
        <v>12</v>
      </c>
      <c r="AB86" s="120">
        <v>0</v>
      </c>
      <c r="AC86" s="120">
        <v>43</v>
      </c>
      <c r="AZ86" s="120">
        <v>2</v>
      </c>
      <c r="BA86" s="120">
        <f>IF(AZ86=1,G86,0)</f>
        <v>0</v>
      </c>
      <c r="BB86" s="120">
        <f>IF(AZ86=2,G86,0)</f>
        <v>0</v>
      </c>
      <c r="BC86" s="120">
        <f>IF(AZ86=3,G86,0)</f>
        <v>0</v>
      </c>
      <c r="BD86" s="120">
        <f>IF(AZ86=4,G86,0)</f>
        <v>0</v>
      </c>
      <c r="BE86" s="120">
        <f>IF(AZ86=5,G86,0)</f>
        <v>0</v>
      </c>
      <c r="CZ86" s="120">
        <v>4E-05</v>
      </c>
    </row>
    <row r="87" spans="1:104" ht="12.75">
      <c r="A87" s="148">
        <v>44</v>
      </c>
      <c r="B87" s="149" t="s">
        <v>198</v>
      </c>
      <c r="C87" s="150" t="s">
        <v>199</v>
      </c>
      <c r="D87" s="151" t="s">
        <v>115</v>
      </c>
      <c r="E87" s="152">
        <v>9</v>
      </c>
      <c r="F87" s="152"/>
      <c r="G87" s="153">
        <f>E87*F87</f>
        <v>0</v>
      </c>
      <c r="O87" s="147">
        <v>2</v>
      </c>
      <c r="AA87" s="120">
        <v>12</v>
      </c>
      <c r="AB87" s="120">
        <v>0</v>
      </c>
      <c r="AC87" s="120">
        <v>44</v>
      </c>
      <c r="AZ87" s="120">
        <v>2</v>
      </c>
      <c r="BA87" s="120">
        <f>IF(AZ87=1,G87,0)</f>
        <v>0</v>
      </c>
      <c r="BB87" s="120">
        <f>IF(AZ87=2,G87,0)</f>
        <v>0</v>
      </c>
      <c r="BC87" s="120">
        <f>IF(AZ87=3,G87,0)</f>
        <v>0</v>
      </c>
      <c r="BD87" s="120">
        <f>IF(AZ87=4,G87,0)</f>
        <v>0</v>
      </c>
      <c r="BE87" s="120">
        <f>IF(AZ87=5,G87,0)</f>
        <v>0</v>
      </c>
      <c r="CZ87" s="120">
        <v>0.00028</v>
      </c>
    </row>
    <row r="88" spans="1:15" ht="12.75">
      <c r="A88" s="154"/>
      <c r="B88" s="155"/>
      <c r="C88" s="196" t="s">
        <v>200</v>
      </c>
      <c r="D88" s="197"/>
      <c r="E88" s="156">
        <v>10.8</v>
      </c>
      <c r="F88" s="157"/>
      <c r="G88" s="158"/>
      <c r="M88" s="159" t="s">
        <v>200</v>
      </c>
      <c r="O88" s="147"/>
    </row>
    <row r="89" spans="1:15" ht="12.75">
      <c r="A89" s="154"/>
      <c r="B89" s="155"/>
      <c r="C89" s="196" t="s">
        <v>201</v>
      </c>
      <c r="D89" s="197"/>
      <c r="E89" s="156">
        <v>-1.8</v>
      </c>
      <c r="F89" s="157"/>
      <c r="G89" s="158"/>
      <c r="M89" s="159" t="s">
        <v>201</v>
      </c>
      <c r="O89" s="147"/>
    </row>
    <row r="90" spans="1:57" ht="12.75">
      <c r="A90" s="160"/>
      <c r="B90" s="161" t="s">
        <v>67</v>
      </c>
      <c r="C90" s="162" t="str">
        <f>CONCATENATE(B77," ",C77)</f>
        <v>771 Podlahy z dlaždic a obklady</v>
      </c>
      <c r="D90" s="160"/>
      <c r="E90" s="163"/>
      <c r="F90" s="163"/>
      <c r="G90" s="164">
        <f>SUM(G77:G89)</f>
        <v>0</v>
      </c>
      <c r="O90" s="147">
        <v>4</v>
      </c>
      <c r="BA90" s="165">
        <f>SUM(BA77:BA89)</f>
        <v>0</v>
      </c>
      <c r="BB90" s="165">
        <f>SUM(BB77:BB89)</f>
        <v>0</v>
      </c>
      <c r="BC90" s="165">
        <f>SUM(BC77:BC89)</f>
        <v>0</v>
      </c>
      <c r="BD90" s="165">
        <f>SUM(BD77:BD89)</f>
        <v>0</v>
      </c>
      <c r="BE90" s="165">
        <f>SUM(BE77:BE89)</f>
        <v>0</v>
      </c>
    </row>
    <row r="91" spans="1:15" ht="12.75">
      <c r="A91" s="140" t="s">
        <v>65</v>
      </c>
      <c r="B91" s="141" t="s">
        <v>202</v>
      </c>
      <c r="C91" s="142" t="s">
        <v>203</v>
      </c>
      <c r="D91" s="143"/>
      <c r="E91" s="144"/>
      <c r="F91" s="144"/>
      <c r="G91" s="145"/>
      <c r="H91" s="146"/>
      <c r="I91" s="146"/>
      <c r="O91" s="147">
        <v>1</v>
      </c>
    </row>
    <row r="92" spans="1:104" ht="22.5">
      <c r="A92" s="148">
        <v>45</v>
      </c>
      <c r="B92" s="149" t="s">
        <v>204</v>
      </c>
      <c r="C92" s="150" t="s">
        <v>205</v>
      </c>
      <c r="D92" s="151" t="s">
        <v>72</v>
      </c>
      <c r="E92" s="152">
        <v>16.2</v>
      </c>
      <c r="F92" s="152"/>
      <c r="G92" s="153">
        <f>E92*F92</f>
        <v>0</v>
      </c>
      <c r="O92" s="147">
        <v>2</v>
      </c>
      <c r="AA92" s="120">
        <v>12</v>
      </c>
      <c r="AB92" s="120">
        <v>0</v>
      </c>
      <c r="AC92" s="120">
        <v>45</v>
      </c>
      <c r="AZ92" s="120">
        <v>2</v>
      </c>
      <c r="BA92" s="120">
        <f>IF(AZ92=1,G92,0)</f>
        <v>0</v>
      </c>
      <c r="BB92" s="120">
        <f>IF(AZ92=2,G92,0)</f>
        <v>0</v>
      </c>
      <c r="BC92" s="120">
        <f>IF(AZ92=3,G92,0)</f>
        <v>0</v>
      </c>
      <c r="BD92" s="120">
        <f>IF(AZ92=4,G92,0)</f>
        <v>0</v>
      </c>
      <c r="BE92" s="120">
        <f>IF(AZ92=5,G92,0)</f>
        <v>0</v>
      </c>
      <c r="CZ92" s="120">
        <v>0.0049</v>
      </c>
    </row>
    <row r="93" spans="1:15" ht="12.75">
      <c r="A93" s="154"/>
      <c r="B93" s="155"/>
      <c r="C93" s="196" t="s">
        <v>206</v>
      </c>
      <c r="D93" s="197"/>
      <c r="E93" s="156">
        <v>5.7</v>
      </c>
      <c r="F93" s="157"/>
      <c r="G93" s="158"/>
      <c r="M93" s="159" t="s">
        <v>206</v>
      </c>
      <c r="O93" s="147"/>
    </row>
    <row r="94" spans="1:15" ht="12.75">
      <c r="A94" s="154"/>
      <c r="B94" s="155"/>
      <c r="C94" s="196" t="s">
        <v>207</v>
      </c>
      <c r="D94" s="197"/>
      <c r="E94" s="156">
        <v>7.8</v>
      </c>
      <c r="F94" s="157"/>
      <c r="G94" s="158"/>
      <c r="M94" s="159" t="s">
        <v>207</v>
      </c>
      <c r="O94" s="147"/>
    </row>
    <row r="95" spans="1:15" ht="12.75">
      <c r="A95" s="154"/>
      <c r="B95" s="155"/>
      <c r="C95" s="196" t="s">
        <v>208</v>
      </c>
      <c r="D95" s="197"/>
      <c r="E95" s="156">
        <v>2.7</v>
      </c>
      <c r="F95" s="157"/>
      <c r="G95" s="158"/>
      <c r="M95" s="159" t="s">
        <v>208</v>
      </c>
      <c r="O95" s="147"/>
    </row>
    <row r="96" spans="1:104" ht="22.5">
      <c r="A96" s="148">
        <v>46</v>
      </c>
      <c r="B96" s="149" t="s">
        <v>209</v>
      </c>
      <c r="C96" s="150" t="s">
        <v>210</v>
      </c>
      <c r="D96" s="151" t="s">
        <v>72</v>
      </c>
      <c r="E96" s="152">
        <v>17.01</v>
      </c>
      <c r="F96" s="152"/>
      <c r="G96" s="153">
        <f>E96*F96</f>
        <v>0</v>
      </c>
      <c r="O96" s="147">
        <v>2</v>
      </c>
      <c r="AA96" s="120">
        <v>12</v>
      </c>
      <c r="AB96" s="120">
        <v>1</v>
      </c>
      <c r="AC96" s="120">
        <v>46</v>
      </c>
      <c r="AZ96" s="120">
        <v>2</v>
      </c>
      <c r="BA96" s="120">
        <f>IF(AZ96=1,G96,0)</f>
        <v>0</v>
      </c>
      <c r="BB96" s="120">
        <f>IF(AZ96=2,G96,0)</f>
        <v>0</v>
      </c>
      <c r="BC96" s="120">
        <f>IF(AZ96=3,G96,0)</f>
        <v>0</v>
      </c>
      <c r="BD96" s="120">
        <f>IF(AZ96=4,G96,0)</f>
        <v>0</v>
      </c>
      <c r="BE96" s="120">
        <f>IF(AZ96=5,G96,0)</f>
        <v>0</v>
      </c>
      <c r="CZ96" s="120">
        <v>0.0105</v>
      </c>
    </row>
    <row r="97" spans="1:15" ht="12.75">
      <c r="A97" s="154"/>
      <c r="B97" s="155"/>
      <c r="C97" s="196" t="s">
        <v>211</v>
      </c>
      <c r="D97" s="197"/>
      <c r="E97" s="156">
        <v>17.01</v>
      </c>
      <c r="F97" s="157"/>
      <c r="G97" s="158"/>
      <c r="M97" s="159" t="s">
        <v>211</v>
      </c>
      <c r="O97" s="147"/>
    </row>
    <row r="98" spans="1:104" ht="12.75">
      <c r="A98" s="148">
        <v>47</v>
      </c>
      <c r="B98" s="149" t="s">
        <v>212</v>
      </c>
      <c r="C98" s="150" t="s">
        <v>213</v>
      </c>
      <c r="D98" s="151" t="s">
        <v>76</v>
      </c>
      <c r="E98" s="152">
        <v>3</v>
      </c>
      <c r="F98" s="152"/>
      <c r="G98" s="153">
        <f>E98*F98</f>
        <v>0</v>
      </c>
      <c r="O98" s="147">
        <v>2</v>
      </c>
      <c r="AA98" s="120">
        <v>12</v>
      </c>
      <c r="AB98" s="120">
        <v>1</v>
      </c>
      <c r="AC98" s="120">
        <v>47</v>
      </c>
      <c r="AZ98" s="120">
        <v>2</v>
      </c>
      <c r="BA98" s="120">
        <f>IF(AZ98=1,G98,0)</f>
        <v>0</v>
      </c>
      <c r="BB98" s="120">
        <f>IF(AZ98=2,G98,0)</f>
        <v>0</v>
      </c>
      <c r="BC98" s="120">
        <f>IF(AZ98=3,G98,0)</f>
        <v>0</v>
      </c>
      <c r="BD98" s="120">
        <f>IF(AZ98=4,G98,0)</f>
        <v>0</v>
      </c>
      <c r="BE98" s="120">
        <f>IF(AZ98=5,G98,0)</f>
        <v>0</v>
      </c>
      <c r="CZ98" s="120">
        <v>0.005</v>
      </c>
    </row>
    <row r="99" spans="1:57" ht="12.75">
      <c r="A99" s="160"/>
      <c r="B99" s="161" t="s">
        <v>67</v>
      </c>
      <c r="C99" s="162" t="str">
        <f>CONCATENATE(B91," ",C91)</f>
        <v>781 Obklady keramické</v>
      </c>
      <c r="D99" s="160"/>
      <c r="E99" s="163"/>
      <c r="F99" s="163"/>
      <c r="G99" s="164">
        <f>SUM(G91:G98)</f>
        <v>0</v>
      </c>
      <c r="O99" s="147">
        <v>4</v>
      </c>
      <c r="BA99" s="165">
        <f>SUM(BA91:BA98)</f>
        <v>0</v>
      </c>
      <c r="BB99" s="165">
        <f>SUM(BB91:BB98)</f>
        <v>0</v>
      </c>
      <c r="BC99" s="165">
        <f>SUM(BC91:BC98)</f>
        <v>0</v>
      </c>
      <c r="BD99" s="165">
        <f>SUM(BD91:BD98)</f>
        <v>0</v>
      </c>
      <c r="BE99" s="165">
        <f>SUM(BE91:BE98)</f>
        <v>0</v>
      </c>
    </row>
    <row r="100" spans="1:15" ht="12.75">
      <c r="A100" s="140" t="s">
        <v>65</v>
      </c>
      <c r="B100" s="141" t="s">
        <v>214</v>
      </c>
      <c r="C100" s="142" t="s">
        <v>215</v>
      </c>
      <c r="D100" s="143"/>
      <c r="E100" s="144"/>
      <c r="F100" s="144"/>
      <c r="G100" s="145"/>
      <c r="H100" s="146"/>
      <c r="I100" s="146"/>
      <c r="O100" s="147">
        <v>1</v>
      </c>
    </row>
    <row r="101" spans="1:104" ht="22.5">
      <c r="A101" s="148">
        <v>48</v>
      </c>
      <c r="B101" s="149" t="s">
        <v>216</v>
      </c>
      <c r="C101" s="150" t="s">
        <v>217</v>
      </c>
      <c r="D101" s="151" t="s">
        <v>66</v>
      </c>
      <c r="E101" s="152">
        <v>2</v>
      </c>
      <c r="F101" s="152"/>
      <c r="G101" s="153">
        <f>E101*F101</f>
        <v>0</v>
      </c>
      <c r="O101" s="147">
        <v>2</v>
      </c>
      <c r="AA101" s="120">
        <v>12</v>
      </c>
      <c r="AB101" s="120">
        <v>0</v>
      </c>
      <c r="AC101" s="120">
        <v>48</v>
      </c>
      <c r="AZ101" s="120">
        <v>2</v>
      </c>
      <c r="BA101" s="120">
        <f>IF(AZ101=1,G101,0)</f>
        <v>0</v>
      </c>
      <c r="BB101" s="120">
        <f>IF(AZ101=2,G101,0)</f>
        <v>0</v>
      </c>
      <c r="BC101" s="120">
        <f>IF(AZ101=3,G101,0)</f>
        <v>0</v>
      </c>
      <c r="BD101" s="120">
        <f>IF(AZ101=4,G101,0)</f>
        <v>0</v>
      </c>
      <c r="BE101" s="120">
        <f>IF(AZ101=5,G101,0)</f>
        <v>0</v>
      </c>
      <c r="CZ101" s="120">
        <v>0.00032</v>
      </c>
    </row>
    <row r="102" spans="1:57" ht="12.75">
      <c r="A102" s="160"/>
      <c r="B102" s="161" t="s">
        <v>67</v>
      </c>
      <c r="C102" s="162" t="str">
        <f>CONCATENATE(B100," ",C100)</f>
        <v>783 Nátěry</v>
      </c>
      <c r="D102" s="160"/>
      <c r="E102" s="163"/>
      <c r="F102" s="163"/>
      <c r="G102" s="164">
        <f>SUM(G100:G101)</f>
        <v>0</v>
      </c>
      <c r="O102" s="147">
        <v>4</v>
      </c>
      <c r="BA102" s="165">
        <f>SUM(BA100:BA101)</f>
        <v>0</v>
      </c>
      <c r="BB102" s="165">
        <f>SUM(BB100:BB101)</f>
        <v>0</v>
      </c>
      <c r="BC102" s="165">
        <f>SUM(BC100:BC101)</f>
        <v>0</v>
      </c>
      <c r="BD102" s="165">
        <f>SUM(BD100:BD101)</f>
        <v>0</v>
      </c>
      <c r="BE102" s="165">
        <f>SUM(BE100:BE101)</f>
        <v>0</v>
      </c>
    </row>
    <row r="103" spans="1:15" ht="12.75">
      <c r="A103" s="140" t="s">
        <v>65</v>
      </c>
      <c r="B103" s="141" t="s">
        <v>218</v>
      </c>
      <c r="C103" s="142" t="s">
        <v>219</v>
      </c>
      <c r="D103" s="143"/>
      <c r="E103" s="144"/>
      <c r="F103" s="144"/>
      <c r="G103" s="145"/>
      <c r="H103" s="146"/>
      <c r="I103" s="146"/>
      <c r="O103" s="147">
        <v>1</v>
      </c>
    </row>
    <row r="104" spans="1:104" ht="12.75">
      <c r="A104" s="148">
        <v>49</v>
      </c>
      <c r="B104" s="149" t="s">
        <v>220</v>
      </c>
      <c r="C104" s="150" t="s">
        <v>221</v>
      </c>
      <c r="D104" s="151" t="s">
        <v>72</v>
      </c>
      <c r="E104" s="152">
        <v>50.78</v>
      </c>
      <c r="F104" s="152"/>
      <c r="G104" s="153">
        <f>E104*F104</f>
        <v>0</v>
      </c>
      <c r="O104" s="147">
        <v>2</v>
      </c>
      <c r="AA104" s="120">
        <v>12</v>
      </c>
      <c r="AB104" s="120">
        <v>0</v>
      </c>
      <c r="AC104" s="120">
        <v>49</v>
      </c>
      <c r="AZ104" s="120">
        <v>2</v>
      </c>
      <c r="BA104" s="120">
        <f>IF(AZ104=1,G104,0)</f>
        <v>0</v>
      </c>
      <c r="BB104" s="120">
        <f>IF(AZ104=2,G104,0)</f>
        <v>0</v>
      </c>
      <c r="BC104" s="120">
        <f>IF(AZ104=3,G104,0)</f>
        <v>0</v>
      </c>
      <c r="BD104" s="120">
        <f>IF(AZ104=4,G104,0)</f>
        <v>0</v>
      </c>
      <c r="BE104" s="120">
        <f>IF(AZ104=5,G104,0)</f>
        <v>0</v>
      </c>
      <c r="CZ104" s="120">
        <v>0.00029</v>
      </c>
    </row>
    <row r="105" spans="1:15" ht="12.75">
      <c r="A105" s="154"/>
      <c r="B105" s="155"/>
      <c r="C105" s="196" t="s">
        <v>222</v>
      </c>
      <c r="D105" s="197"/>
      <c r="E105" s="156">
        <v>10.92</v>
      </c>
      <c r="F105" s="157"/>
      <c r="G105" s="158"/>
      <c r="M105" s="159" t="s">
        <v>222</v>
      </c>
      <c r="O105" s="147"/>
    </row>
    <row r="106" spans="1:15" ht="12.75">
      <c r="A106" s="154"/>
      <c r="B106" s="155"/>
      <c r="C106" s="196" t="s">
        <v>223</v>
      </c>
      <c r="D106" s="197"/>
      <c r="E106" s="156">
        <v>62.7</v>
      </c>
      <c r="F106" s="157"/>
      <c r="G106" s="158"/>
      <c r="M106" s="159" t="s">
        <v>223</v>
      </c>
      <c r="O106" s="147"/>
    </row>
    <row r="107" spans="1:15" ht="12.75">
      <c r="A107" s="154"/>
      <c r="B107" s="155"/>
      <c r="C107" s="196" t="s">
        <v>224</v>
      </c>
      <c r="D107" s="197"/>
      <c r="E107" s="156">
        <v>-22.84</v>
      </c>
      <c r="F107" s="157"/>
      <c r="G107" s="158"/>
      <c r="M107" s="159" t="s">
        <v>224</v>
      </c>
      <c r="O107" s="147"/>
    </row>
    <row r="108" spans="1:57" ht="12.75">
      <c r="A108" s="160"/>
      <c r="B108" s="161" t="s">
        <v>67</v>
      </c>
      <c r="C108" s="162" t="str">
        <f>CONCATENATE(B103," ",C103)</f>
        <v>784 Malby</v>
      </c>
      <c r="D108" s="160"/>
      <c r="E108" s="163"/>
      <c r="F108" s="163"/>
      <c r="G108" s="164">
        <f>SUM(G103:G107)</f>
        <v>0</v>
      </c>
      <c r="O108" s="147">
        <v>4</v>
      </c>
      <c r="BA108" s="165">
        <f>SUM(BA103:BA107)</f>
        <v>0</v>
      </c>
      <c r="BB108" s="165">
        <f>SUM(BB103:BB107)</f>
        <v>0</v>
      </c>
      <c r="BC108" s="165">
        <f>SUM(BC103:BC107)</f>
        <v>0</v>
      </c>
      <c r="BD108" s="165">
        <f>SUM(BD103:BD107)</f>
        <v>0</v>
      </c>
      <c r="BE108" s="165">
        <f>SUM(BE103:BE107)</f>
        <v>0</v>
      </c>
    </row>
    <row r="109" spans="1:15" ht="12.75">
      <c r="A109" s="140" t="s">
        <v>65</v>
      </c>
      <c r="B109" s="141" t="s">
        <v>225</v>
      </c>
      <c r="C109" s="142" t="s">
        <v>226</v>
      </c>
      <c r="D109" s="143"/>
      <c r="E109" s="144"/>
      <c r="F109" s="144"/>
      <c r="G109" s="145"/>
      <c r="H109" s="146"/>
      <c r="I109" s="146"/>
      <c r="O109" s="147">
        <v>1</v>
      </c>
    </row>
    <row r="110" spans="1:104" ht="12.75">
      <c r="A110" s="148">
        <v>50</v>
      </c>
      <c r="B110" s="149" t="s">
        <v>227</v>
      </c>
      <c r="C110" s="150" t="s">
        <v>228</v>
      </c>
      <c r="D110" s="151" t="s">
        <v>76</v>
      </c>
      <c r="E110" s="152">
        <v>2</v>
      </c>
      <c r="F110" s="152"/>
      <c r="G110" s="153">
        <f>E110*F110</f>
        <v>0</v>
      </c>
      <c r="O110" s="147">
        <v>2</v>
      </c>
      <c r="AA110" s="120">
        <v>12</v>
      </c>
      <c r="AB110" s="120">
        <v>0</v>
      </c>
      <c r="AC110" s="120">
        <v>50</v>
      </c>
      <c r="AZ110" s="120">
        <v>4</v>
      </c>
      <c r="BA110" s="120">
        <f>IF(AZ110=1,G110,0)</f>
        <v>0</v>
      </c>
      <c r="BB110" s="120">
        <f>IF(AZ110=2,G110,0)</f>
        <v>0</v>
      </c>
      <c r="BC110" s="120">
        <f>IF(AZ110=3,G110,0)</f>
        <v>0</v>
      </c>
      <c r="BD110" s="120">
        <f>IF(AZ110=4,G110,0)</f>
        <v>0</v>
      </c>
      <c r="BE110" s="120">
        <f>IF(AZ110=5,G110,0)</f>
        <v>0</v>
      </c>
      <c r="CZ110" s="120">
        <v>0.005</v>
      </c>
    </row>
    <row r="111" spans="1:104" ht="22.5">
      <c r="A111" s="148">
        <v>51</v>
      </c>
      <c r="B111" s="149" t="s">
        <v>229</v>
      </c>
      <c r="C111" s="150" t="s">
        <v>230</v>
      </c>
      <c r="D111" s="151" t="s">
        <v>76</v>
      </c>
      <c r="E111" s="152">
        <v>2</v>
      </c>
      <c r="F111" s="152"/>
      <c r="G111" s="153">
        <f>E111*F111</f>
        <v>0</v>
      </c>
      <c r="O111" s="147">
        <v>2</v>
      </c>
      <c r="AA111" s="120">
        <v>12</v>
      </c>
      <c r="AB111" s="120">
        <v>0</v>
      </c>
      <c r="AC111" s="120">
        <v>51</v>
      </c>
      <c r="AZ111" s="120">
        <v>4</v>
      </c>
      <c r="BA111" s="120">
        <f>IF(AZ111=1,G111,0)</f>
        <v>0</v>
      </c>
      <c r="BB111" s="120">
        <f>IF(AZ111=2,G111,0)</f>
        <v>0</v>
      </c>
      <c r="BC111" s="120">
        <f>IF(AZ111=3,G111,0)</f>
        <v>0</v>
      </c>
      <c r="BD111" s="120">
        <f>IF(AZ111=4,G111,0)</f>
        <v>0</v>
      </c>
      <c r="BE111" s="120">
        <f>IF(AZ111=5,G111,0)</f>
        <v>0</v>
      </c>
      <c r="CZ111" s="120">
        <v>0.00015</v>
      </c>
    </row>
    <row r="112" spans="1:104" ht="22.5">
      <c r="A112" s="148">
        <v>52</v>
      </c>
      <c r="B112" s="149" t="s">
        <v>231</v>
      </c>
      <c r="C112" s="150" t="s">
        <v>232</v>
      </c>
      <c r="D112" s="151" t="s">
        <v>76</v>
      </c>
      <c r="E112" s="152">
        <v>4</v>
      </c>
      <c r="F112" s="152"/>
      <c r="G112" s="153">
        <f>E112*F112</f>
        <v>0</v>
      </c>
      <c r="O112" s="147">
        <v>2</v>
      </c>
      <c r="AA112" s="120">
        <v>12</v>
      </c>
      <c r="AB112" s="120">
        <v>0</v>
      </c>
      <c r="AC112" s="120">
        <v>52</v>
      </c>
      <c r="AZ112" s="120">
        <v>4</v>
      </c>
      <c r="BA112" s="120">
        <f>IF(AZ112=1,G112,0)</f>
        <v>0</v>
      </c>
      <c r="BB112" s="120">
        <f>IF(AZ112=2,G112,0)</f>
        <v>0</v>
      </c>
      <c r="BC112" s="120">
        <f>IF(AZ112=3,G112,0)</f>
        <v>0</v>
      </c>
      <c r="BD112" s="120">
        <f>IF(AZ112=4,G112,0)</f>
        <v>0</v>
      </c>
      <c r="BE112" s="120">
        <f>IF(AZ112=5,G112,0)</f>
        <v>0</v>
      </c>
      <c r="CZ112" s="120">
        <v>1E-05</v>
      </c>
    </row>
    <row r="113" spans="1:104" ht="12.75">
      <c r="A113" s="148">
        <v>53</v>
      </c>
      <c r="B113" s="149" t="s">
        <v>233</v>
      </c>
      <c r="C113" s="150" t="s">
        <v>234</v>
      </c>
      <c r="D113" s="151" t="s">
        <v>76</v>
      </c>
      <c r="E113" s="152">
        <v>1</v>
      </c>
      <c r="F113" s="152"/>
      <c r="G113" s="153">
        <f>E113*F113</f>
        <v>0</v>
      </c>
      <c r="O113" s="147">
        <v>2</v>
      </c>
      <c r="AA113" s="120">
        <v>12</v>
      </c>
      <c r="AB113" s="120">
        <v>0</v>
      </c>
      <c r="AC113" s="120">
        <v>53</v>
      </c>
      <c r="AZ113" s="120">
        <v>4</v>
      </c>
      <c r="BA113" s="120">
        <f>IF(AZ113=1,G113,0)</f>
        <v>0</v>
      </c>
      <c r="BB113" s="120">
        <f>IF(AZ113=2,G113,0)</f>
        <v>0</v>
      </c>
      <c r="BC113" s="120">
        <f>IF(AZ113=3,G113,0)</f>
        <v>0</v>
      </c>
      <c r="BD113" s="120">
        <f>IF(AZ113=4,G113,0)</f>
        <v>0</v>
      </c>
      <c r="BE113" s="120">
        <f>IF(AZ113=5,G113,0)</f>
        <v>0</v>
      </c>
      <c r="CZ113" s="120">
        <v>0</v>
      </c>
    </row>
    <row r="114" spans="1:104" ht="12.75">
      <c r="A114" s="148">
        <v>54</v>
      </c>
      <c r="B114" s="149" t="s">
        <v>235</v>
      </c>
      <c r="C114" s="150" t="s">
        <v>236</v>
      </c>
      <c r="D114" s="151" t="s">
        <v>76</v>
      </c>
      <c r="E114" s="152">
        <v>1</v>
      </c>
      <c r="F114" s="152"/>
      <c r="G114" s="153">
        <f>E114*F114</f>
        <v>0</v>
      </c>
      <c r="O114" s="147">
        <v>2</v>
      </c>
      <c r="AA114" s="120">
        <v>12</v>
      </c>
      <c r="AB114" s="120">
        <v>1</v>
      </c>
      <c r="AC114" s="120">
        <v>54</v>
      </c>
      <c r="AZ114" s="120">
        <v>3</v>
      </c>
      <c r="BA114" s="120">
        <f>IF(AZ114=1,G114,0)</f>
        <v>0</v>
      </c>
      <c r="BB114" s="120">
        <f>IF(AZ114=2,G114,0)</f>
        <v>0</v>
      </c>
      <c r="BC114" s="120">
        <f>IF(AZ114=3,G114,0)</f>
        <v>0</v>
      </c>
      <c r="BD114" s="120">
        <f>IF(AZ114=4,G114,0)</f>
        <v>0</v>
      </c>
      <c r="BE114" s="120">
        <f>IF(AZ114=5,G114,0)</f>
        <v>0</v>
      </c>
      <c r="CZ114" s="120">
        <v>0.0052</v>
      </c>
    </row>
    <row r="115" spans="1:57" ht="12.75">
      <c r="A115" s="160"/>
      <c r="B115" s="161" t="s">
        <v>67</v>
      </c>
      <c r="C115" s="162" t="str">
        <f>CONCATENATE(B109," ",C109)</f>
        <v>M21 Elektromontáže</v>
      </c>
      <c r="D115" s="160"/>
      <c r="E115" s="163"/>
      <c r="F115" s="163"/>
      <c r="G115" s="164">
        <f>SUM(G109:G114)</f>
        <v>0</v>
      </c>
      <c r="O115" s="147">
        <v>4</v>
      </c>
      <c r="BA115" s="165">
        <f>SUM(BA109:BA114)</f>
        <v>0</v>
      </c>
      <c r="BB115" s="165">
        <f>SUM(BB109:BB114)</f>
        <v>0</v>
      </c>
      <c r="BC115" s="165">
        <f>SUM(BC109:BC114)</f>
        <v>0</v>
      </c>
      <c r="BD115" s="165">
        <f>SUM(BD109:BD114)</f>
        <v>0</v>
      </c>
      <c r="BE115" s="165">
        <f>SUM(BE109:BE114)</f>
        <v>0</v>
      </c>
    </row>
    <row r="116" spans="1:7" ht="12.75">
      <c r="A116" s="121"/>
      <c r="B116" s="121"/>
      <c r="C116" s="121"/>
      <c r="D116" s="121"/>
      <c r="E116" s="121"/>
      <c r="F116" s="121"/>
      <c r="G116" s="121"/>
    </row>
    <row r="117" ht="12.75">
      <c r="E117" s="120"/>
    </row>
    <row r="118" ht="12.75">
      <c r="E118" s="120"/>
    </row>
    <row r="119" ht="12.75">
      <c r="E119" s="120"/>
    </row>
    <row r="120" ht="12.75">
      <c r="E120" s="120"/>
    </row>
    <row r="121" ht="12.75">
      <c r="E121" s="120"/>
    </row>
    <row r="122" ht="12.75">
      <c r="E122" s="120"/>
    </row>
    <row r="123" ht="12.75">
      <c r="E123" s="120"/>
    </row>
    <row r="124" ht="12.75">
      <c r="E124" s="120"/>
    </row>
    <row r="125" ht="12.75">
      <c r="E125" s="120"/>
    </row>
    <row r="126" ht="12.75">
      <c r="E126" s="120"/>
    </row>
    <row r="127" ht="12.75">
      <c r="E127" s="120"/>
    </row>
    <row r="128" ht="12.75">
      <c r="E128" s="120"/>
    </row>
    <row r="129" ht="12.75">
      <c r="E129" s="120"/>
    </row>
    <row r="130" ht="12.75">
      <c r="E130" s="120"/>
    </row>
    <row r="131" ht="12.75">
      <c r="E131" s="120"/>
    </row>
    <row r="132" ht="12.75">
      <c r="E132" s="120"/>
    </row>
    <row r="133" ht="12.75">
      <c r="E133" s="120"/>
    </row>
    <row r="134" ht="12.75">
      <c r="E134" s="120"/>
    </row>
    <row r="135" ht="12.75">
      <c r="E135" s="120"/>
    </row>
    <row r="136" ht="12.75">
      <c r="E136" s="120"/>
    </row>
    <row r="137" ht="12.75">
      <c r="E137" s="120"/>
    </row>
    <row r="138" ht="12.75">
      <c r="E138" s="120"/>
    </row>
    <row r="139" spans="1:7" ht="12.75">
      <c r="A139" s="166"/>
      <c r="B139" s="166"/>
      <c r="C139" s="166"/>
      <c r="D139" s="166"/>
      <c r="E139" s="166"/>
      <c r="F139" s="166"/>
      <c r="G139" s="166"/>
    </row>
    <row r="140" spans="1:7" ht="12.75">
      <c r="A140" s="166"/>
      <c r="B140" s="166"/>
      <c r="C140" s="166"/>
      <c r="D140" s="166"/>
      <c r="E140" s="166"/>
      <c r="F140" s="166"/>
      <c r="G140" s="166"/>
    </row>
    <row r="141" spans="1:7" ht="12.75">
      <c r="A141" s="166"/>
      <c r="B141" s="166"/>
      <c r="C141" s="166"/>
      <c r="D141" s="166"/>
      <c r="E141" s="166"/>
      <c r="F141" s="166"/>
      <c r="G141" s="166"/>
    </row>
    <row r="142" spans="1:7" ht="12.75">
      <c r="A142" s="166"/>
      <c r="B142" s="166"/>
      <c r="C142" s="166"/>
      <c r="D142" s="166"/>
      <c r="E142" s="166"/>
      <c r="F142" s="166"/>
      <c r="G142" s="166"/>
    </row>
    <row r="143" ht="12.75">
      <c r="E143" s="120"/>
    </row>
    <row r="144" ht="12.75">
      <c r="E144" s="120"/>
    </row>
    <row r="145" ht="12.75">
      <c r="E145" s="120"/>
    </row>
    <row r="146" ht="12.75">
      <c r="E146" s="120"/>
    </row>
    <row r="147" ht="12.75">
      <c r="E147" s="120"/>
    </row>
    <row r="148" ht="12.75">
      <c r="E148" s="120"/>
    </row>
    <row r="149" ht="12.75">
      <c r="E149" s="120"/>
    </row>
    <row r="150" ht="12.75">
      <c r="E150" s="120"/>
    </row>
    <row r="151" ht="12.75">
      <c r="E151" s="120"/>
    </row>
    <row r="152" ht="12.75">
      <c r="E152" s="120"/>
    </row>
    <row r="153" ht="12.75">
      <c r="E153" s="120"/>
    </row>
    <row r="154" ht="12.75">
      <c r="E154" s="120"/>
    </row>
    <row r="155" ht="12.75">
      <c r="E155" s="120"/>
    </row>
    <row r="156" ht="12.75">
      <c r="E156" s="120"/>
    </row>
    <row r="157" ht="12.75">
      <c r="E157" s="120"/>
    </row>
    <row r="158" ht="12.75">
      <c r="E158" s="120"/>
    </row>
    <row r="159" ht="12.75">
      <c r="E159" s="120"/>
    </row>
    <row r="160" ht="12.75">
      <c r="E160" s="120"/>
    </row>
    <row r="161" ht="12.75">
      <c r="E161" s="120"/>
    </row>
    <row r="162" ht="12.75">
      <c r="E162" s="120"/>
    </row>
    <row r="163" ht="12.75">
      <c r="E163" s="120"/>
    </row>
    <row r="164" ht="12.75">
      <c r="E164" s="120"/>
    </row>
    <row r="165" ht="12.75">
      <c r="E165" s="120"/>
    </row>
    <row r="166" ht="12.75">
      <c r="E166" s="120"/>
    </row>
    <row r="167" ht="12.75">
      <c r="E167" s="120"/>
    </row>
    <row r="168" ht="12.75">
      <c r="E168" s="120"/>
    </row>
    <row r="169" ht="12.75">
      <c r="E169" s="120"/>
    </row>
    <row r="170" ht="12.75">
      <c r="E170" s="120"/>
    </row>
    <row r="171" ht="12.75">
      <c r="E171" s="120"/>
    </row>
    <row r="172" ht="12.75">
      <c r="E172" s="120"/>
    </row>
    <row r="173" ht="12.75">
      <c r="E173" s="120"/>
    </row>
    <row r="174" spans="1:2" ht="12.75">
      <c r="A174" s="167"/>
      <c r="B174" s="167"/>
    </row>
    <row r="175" spans="1:7" ht="12.75">
      <c r="A175" s="166"/>
      <c r="B175" s="166"/>
      <c r="C175" s="169"/>
      <c r="D175" s="169"/>
      <c r="E175" s="170"/>
      <c r="F175" s="169"/>
      <c r="G175" s="171"/>
    </row>
    <row r="176" spans="1:7" ht="12.75">
      <c r="A176" s="172"/>
      <c r="B176" s="172"/>
      <c r="C176" s="166"/>
      <c r="D176" s="166"/>
      <c r="E176" s="173"/>
      <c r="F176" s="166"/>
      <c r="G176" s="166"/>
    </row>
    <row r="177" spans="1:7" ht="12.75">
      <c r="A177" s="166"/>
      <c r="B177" s="166"/>
      <c r="C177" s="166"/>
      <c r="D177" s="166"/>
      <c r="E177" s="173"/>
      <c r="F177" s="166"/>
      <c r="G177" s="166"/>
    </row>
    <row r="178" spans="1:7" ht="12.75">
      <c r="A178" s="166"/>
      <c r="B178" s="166"/>
      <c r="C178" s="166"/>
      <c r="D178" s="166"/>
      <c r="E178" s="173"/>
      <c r="F178" s="166"/>
      <c r="G178" s="166"/>
    </row>
    <row r="179" spans="1:7" ht="12.75">
      <c r="A179" s="166"/>
      <c r="B179" s="166"/>
      <c r="C179" s="166"/>
      <c r="D179" s="166"/>
      <c r="E179" s="173"/>
      <c r="F179" s="166"/>
      <c r="G179" s="166"/>
    </row>
    <row r="180" spans="1:7" ht="12.75">
      <c r="A180" s="166"/>
      <c r="B180" s="166"/>
      <c r="C180" s="166"/>
      <c r="D180" s="166"/>
      <c r="E180" s="173"/>
      <c r="F180" s="166"/>
      <c r="G180" s="166"/>
    </row>
    <row r="181" spans="1:7" ht="12.75">
      <c r="A181" s="166"/>
      <c r="B181" s="166"/>
      <c r="C181" s="166"/>
      <c r="D181" s="166"/>
      <c r="E181" s="173"/>
      <c r="F181" s="166"/>
      <c r="G181" s="166"/>
    </row>
    <row r="182" spans="1:7" ht="12.75">
      <c r="A182" s="166"/>
      <c r="B182" s="166"/>
      <c r="C182" s="166"/>
      <c r="D182" s="166"/>
      <c r="E182" s="173"/>
      <c r="F182" s="166"/>
      <c r="G182" s="166"/>
    </row>
    <row r="183" spans="1:7" ht="12.75">
      <c r="A183" s="166"/>
      <c r="B183" s="166"/>
      <c r="C183" s="166"/>
      <c r="D183" s="166"/>
      <c r="E183" s="173"/>
      <c r="F183" s="166"/>
      <c r="G183" s="166"/>
    </row>
    <row r="184" spans="1:7" ht="12.75">
      <c r="A184" s="166"/>
      <c r="B184" s="166"/>
      <c r="C184" s="166"/>
      <c r="D184" s="166"/>
      <c r="E184" s="173"/>
      <c r="F184" s="166"/>
      <c r="G184" s="166"/>
    </row>
    <row r="185" spans="1:7" ht="12.75">
      <c r="A185" s="166"/>
      <c r="B185" s="166"/>
      <c r="C185" s="166"/>
      <c r="D185" s="166"/>
      <c r="E185" s="173"/>
      <c r="F185" s="166"/>
      <c r="G185" s="166"/>
    </row>
    <row r="186" spans="1:7" ht="12.75">
      <c r="A186" s="166"/>
      <c r="B186" s="166"/>
      <c r="C186" s="166"/>
      <c r="D186" s="166"/>
      <c r="E186" s="173"/>
      <c r="F186" s="166"/>
      <c r="G186" s="166"/>
    </row>
    <row r="187" spans="1:7" ht="12.75">
      <c r="A187" s="166"/>
      <c r="B187" s="166"/>
      <c r="C187" s="166"/>
      <c r="D187" s="166"/>
      <c r="E187" s="173"/>
      <c r="F187" s="166"/>
      <c r="G187" s="166"/>
    </row>
    <row r="188" spans="1:7" ht="12.75">
      <c r="A188" s="166"/>
      <c r="B188" s="166"/>
      <c r="C188" s="166"/>
      <c r="D188" s="166"/>
      <c r="E188" s="173"/>
      <c r="F188" s="166"/>
      <c r="G188" s="166"/>
    </row>
  </sheetData>
  <mergeCells count="33">
    <mergeCell ref="C9:D9"/>
    <mergeCell ref="A1:G1"/>
    <mergeCell ref="A3:B3"/>
    <mergeCell ref="A4:B4"/>
    <mergeCell ref="E4:G4"/>
    <mergeCell ref="C88:D88"/>
    <mergeCell ref="C49:D49"/>
    <mergeCell ref="C52:D52"/>
    <mergeCell ref="C55:G55"/>
    <mergeCell ref="C84:D84"/>
    <mergeCell ref="C85:D85"/>
    <mergeCell ref="C24:D24"/>
    <mergeCell ref="C14:D14"/>
    <mergeCell ref="C16:D16"/>
    <mergeCell ref="C17:D17"/>
    <mergeCell ref="C18:D18"/>
    <mergeCell ref="C22:D22"/>
    <mergeCell ref="C37:D37"/>
    <mergeCell ref="C79:D79"/>
    <mergeCell ref="C80:D80"/>
    <mergeCell ref="C81:D81"/>
    <mergeCell ref="C31:D31"/>
    <mergeCell ref="C32:D32"/>
    <mergeCell ref="C33:D33"/>
    <mergeCell ref="C35:D35"/>
    <mergeCell ref="C105:D105"/>
    <mergeCell ref="C106:D106"/>
    <mergeCell ref="C107:D107"/>
    <mergeCell ref="C89:D89"/>
    <mergeCell ref="C93:D93"/>
    <mergeCell ref="C94:D94"/>
    <mergeCell ref="C95:D95"/>
    <mergeCell ref="C97:D97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2013-07-03T06:48:07Z</cp:lastPrinted>
  <dcterms:created xsi:type="dcterms:W3CDTF">2013-07-03T06:44:44Z</dcterms:created>
  <dcterms:modified xsi:type="dcterms:W3CDTF">2014-02-26T03:26:47Z</dcterms:modified>
  <cp:category/>
  <cp:version/>
  <cp:contentType/>
  <cp:contentStatus/>
</cp:coreProperties>
</file>