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firstSheet="5" activeTab="1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06" sheetId="11" r:id="rId5"/>
    <sheet name="SO06 001 Pol" sheetId="12" r:id="rId6"/>
    <sheet name="Rekapitulace Objekt SO06a" sheetId="13" r:id="rId7"/>
    <sheet name="SO06a 001 Pol" sheetId="14" r:id="rId8"/>
    <sheet name="Rekapitulace Objekt SO06b" sheetId="15" r:id="rId9"/>
    <sheet name="SO06b 001 Pol" sheetId="16" r:id="rId10"/>
    <sheet name="Rekapitulace Objekt SO07" sheetId="17" r:id="rId11"/>
    <sheet name="SO07 001 Pol" sheetId="18" r:id="rId12"/>
    <sheet name="Rekapitulace Objekt SO07a" sheetId="19" r:id="rId13"/>
    <sheet name="SO07a 001 Pol" sheetId="20" r:id="rId14"/>
  </sheets>
  <externalReferences>
    <externalReference r:id="rId15"/>
  </externalReferences>
  <definedNames>
    <definedName name="CelkemObjekty" localSheetId="1">Stavba!$I$28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'SO06 001 Pol'!$1:$8</definedName>
    <definedName name="_xlnm.Print_Titles" localSheetId="7">'SO06a 001 Pol'!$1:$8</definedName>
    <definedName name="_xlnm.Print_Titles" localSheetId="9">'SO06b 001 Pol'!$1:$8</definedName>
    <definedName name="_xlnm.Print_Titles" localSheetId="11">'SO07 001 Pol'!$1:$8</definedName>
    <definedName name="_xlnm.Print_Titles" localSheetId="13">'SO07a 001 Pol'!$1:$8</definedName>
    <definedName name="Objednatel" localSheetId="1">Stavba!$D$11</definedName>
    <definedName name="Objekt" localSheetId="1">Stavba!#REF!</definedName>
    <definedName name="_xlnm.Print_Area" localSheetId="4">'Rekapitulace Objekt SO06'!$A$1:$H$45</definedName>
    <definedName name="_xlnm.Print_Area" localSheetId="6">'Rekapitulace Objekt SO06a'!$A$1:$H$38</definedName>
    <definedName name="_xlnm.Print_Area" localSheetId="8">'Rekapitulace Objekt SO06b'!$A$1:$H$37</definedName>
    <definedName name="_xlnm.Print_Area" localSheetId="10">'Rekapitulace Objekt SO07'!$A$1:$H$45</definedName>
    <definedName name="_xlnm.Print_Area" localSheetId="12">'Rekapitulace Objekt SO07a'!$A$1:$H$36</definedName>
    <definedName name="_xlnm.Print_Area" localSheetId="5">'SO06 001 Pol'!$A$1:$I$549</definedName>
    <definedName name="_xlnm.Print_Area" localSheetId="7">'SO06a 001 Pol'!$A$1:$I$110</definedName>
    <definedName name="_xlnm.Print_Area" localSheetId="9">'SO06b 001 Pol'!$A$1:$I$67</definedName>
    <definedName name="_xlnm.Print_Area" localSheetId="11">'SO07 001 Pol'!$A$1:$I$743</definedName>
    <definedName name="_xlnm.Print_Area" localSheetId="13">'SO07a 001 Pol'!$A$1:$I$53</definedName>
    <definedName name="_xlnm.Print_Area" localSheetId="1">Stavba!$A$1:$J$67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7" i="1" l="1"/>
  <c r="O27" i="1"/>
  <c r="P26" i="1"/>
  <c r="O26" i="1"/>
  <c r="P25" i="1"/>
  <c r="O25" i="1"/>
  <c r="P24" i="1"/>
  <c r="O24" i="1"/>
  <c r="P23" i="1"/>
  <c r="O23" i="1"/>
  <c r="J27" i="1"/>
  <c r="J26" i="1"/>
  <c r="J25" i="1"/>
  <c r="J24" i="1"/>
  <c r="J23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P18" i="19"/>
  <c r="O18" i="19"/>
  <c r="H22" i="19" s="1"/>
  <c r="H18" i="19"/>
  <c r="H36" i="19"/>
  <c r="D36" i="19"/>
  <c r="H35" i="19"/>
  <c r="H34" i="19"/>
  <c r="H33" i="19"/>
  <c r="H32" i="19"/>
  <c r="H31" i="19"/>
  <c r="H30" i="19"/>
  <c r="BC28" i="19"/>
  <c r="G53" i="20"/>
  <c r="AO6" i="20"/>
  <c r="AN6" i="20"/>
  <c r="AZ26" i="20"/>
  <c r="G11" i="20"/>
  <c r="F9" i="20" s="1"/>
  <c r="G12" i="20"/>
  <c r="G13" i="20"/>
  <c r="G14" i="20"/>
  <c r="G18" i="20"/>
  <c r="G21" i="20"/>
  <c r="F19" i="20" s="1"/>
  <c r="G22" i="20"/>
  <c r="G24" i="20"/>
  <c r="G27" i="20"/>
  <c r="G28" i="20"/>
  <c r="G29" i="20"/>
  <c r="G30" i="20"/>
  <c r="G31" i="20"/>
  <c r="G32" i="20"/>
  <c r="G36" i="20"/>
  <c r="F33" i="20" s="1"/>
  <c r="G37" i="20"/>
  <c r="F38" i="20"/>
  <c r="G41" i="20"/>
  <c r="F42" i="20"/>
  <c r="G44" i="20"/>
  <c r="G45" i="20"/>
  <c r="G47" i="20"/>
  <c r="F48" i="20"/>
  <c r="G49" i="20"/>
  <c r="H25" i="19"/>
  <c r="H24" i="19"/>
  <c r="P21" i="19" s="1"/>
  <c r="H19" i="19"/>
  <c r="D19" i="19"/>
  <c r="B7" i="19"/>
  <c r="B6" i="19"/>
  <c r="C1" i="19"/>
  <c r="B1" i="19"/>
  <c r="P19" i="17"/>
  <c r="H25" i="17" s="1"/>
  <c r="O19" i="17"/>
  <c r="H19" i="17"/>
  <c r="H45" i="17"/>
  <c r="D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BC29" i="17"/>
  <c r="G743" i="18"/>
  <c r="AO6" i="18"/>
  <c r="AN6" i="18"/>
  <c r="AZ646" i="18"/>
  <c r="AZ301" i="18"/>
  <c r="AZ241" i="18"/>
  <c r="AZ136" i="18"/>
  <c r="AZ128" i="18"/>
  <c r="AZ121" i="18"/>
  <c r="AZ53" i="18"/>
  <c r="AZ38" i="18"/>
  <c r="AZ34" i="18"/>
  <c r="AZ30" i="18"/>
  <c r="AZ26" i="18"/>
  <c r="AZ23" i="18"/>
  <c r="AZ20" i="18"/>
  <c r="G13" i="18"/>
  <c r="F9" i="18" s="1"/>
  <c r="G16" i="18"/>
  <c r="G17" i="18"/>
  <c r="G21" i="18"/>
  <c r="G24" i="18"/>
  <c r="G28" i="18"/>
  <c r="G32" i="18"/>
  <c r="G36" i="18"/>
  <c r="G40" i="18"/>
  <c r="G43" i="18"/>
  <c r="G47" i="18"/>
  <c r="G49" i="18"/>
  <c r="G54" i="18"/>
  <c r="G62" i="18"/>
  <c r="G93" i="18"/>
  <c r="G123" i="18"/>
  <c r="G130" i="18"/>
  <c r="G138" i="18"/>
  <c r="G143" i="18"/>
  <c r="G147" i="18"/>
  <c r="G156" i="18"/>
  <c r="G186" i="18"/>
  <c r="G187" i="18"/>
  <c r="G190" i="18"/>
  <c r="G192" i="18"/>
  <c r="G209" i="18"/>
  <c r="G214" i="18"/>
  <c r="G226" i="18"/>
  <c r="G230" i="18"/>
  <c r="G235" i="18"/>
  <c r="G242" i="18"/>
  <c r="G250" i="18"/>
  <c r="G251" i="18"/>
  <c r="G252" i="18"/>
  <c r="G256" i="18"/>
  <c r="F254" i="18" s="1"/>
  <c r="G258" i="18"/>
  <c r="G263" i="18"/>
  <c r="F260" i="18" s="1"/>
  <c r="G267" i="18"/>
  <c r="G270" i="18"/>
  <c r="G272" i="18"/>
  <c r="G279" i="18"/>
  <c r="G281" i="18"/>
  <c r="G283" i="18"/>
  <c r="G285" i="18"/>
  <c r="G290" i="18"/>
  <c r="F287" i="18" s="1"/>
  <c r="G293" i="18"/>
  <c r="G296" i="18"/>
  <c r="G299" i="18"/>
  <c r="G302" i="18"/>
  <c r="G303" i="18"/>
  <c r="G307" i="18"/>
  <c r="F305" i="18" s="1"/>
  <c r="G312" i="18"/>
  <c r="G313" i="18"/>
  <c r="G314" i="18"/>
  <c r="G318" i="18"/>
  <c r="F309" i="18" s="1"/>
  <c r="G322" i="18"/>
  <c r="G326" i="18"/>
  <c r="G330" i="18"/>
  <c r="G334" i="18"/>
  <c r="G338" i="18"/>
  <c r="G343" i="18"/>
  <c r="G347" i="18"/>
  <c r="G351" i="18"/>
  <c r="G355" i="18"/>
  <c r="G358" i="18"/>
  <c r="G362" i="18"/>
  <c r="G366" i="18"/>
  <c r="G370" i="18"/>
  <c r="G374" i="18"/>
  <c r="G378" i="18"/>
  <c r="G382" i="18"/>
  <c r="G386" i="18"/>
  <c r="G390" i="18"/>
  <c r="G393" i="18"/>
  <c r="G394" i="18"/>
  <c r="G395" i="18"/>
  <c r="G396" i="18"/>
  <c r="G398" i="18"/>
  <c r="G401" i="18"/>
  <c r="G408" i="18"/>
  <c r="G410" i="18"/>
  <c r="G411" i="18"/>
  <c r="G412" i="18"/>
  <c r="G413" i="18"/>
  <c r="G414" i="18"/>
  <c r="G415" i="18"/>
  <c r="G416" i="18"/>
  <c r="G418" i="18"/>
  <c r="G420" i="18"/>
  <c r="G422" i="18"/>
  <c r="G423" i="18"/>
  <c r="G436" i="18"/>
  <c r="G449" i="18"/>
  <c r="G462" i="18"/>
  <c r="G475" i="18"/>
  <c r="G488" i="18"/>
  <c r="G501" i="18"/>
  <c r="G502" i="18"/>
  <c r="G503" i="18"/>
  <c r="G504" i="18"/>
  <c r="G505" i="18"/>
  <c r="G518" i="18"/>
  <c r="G519" i="18"/>
  <c r="G532" i="18"/>
  <c r="G545" i="18"/>
  <c r="G546" i="18"/>
  <c r="G548" i="18"/>
  <c r="G550" i="18"/>
  <c r="G552" i="18"/>
  <c r="G554" i="18"/>
  <c r="G576" i="18"/>
  <c r="G578" i="18"/>
  <c r="G580" i="18"/>
  <c r="G582" i="18"/>
  <c r="G584" i="18"/>
  <c r="G586" i="18"/>
  <c r="G588" i="18"/>
  <c r="G590" i="18"/>
  <c r="G592" i="18"/>
  <c r="G594" i="18"/>
  <c r="G596" i="18"/>
  <c r="G598" i="18"/>
  <c r="G600" i="18"/>
  <c r="G602" i="18"/>
  <c r="G604" i="18"/>
  <c r="G606" i="18"/>
  <c r="G608" i="18"/>
  <c r="G610" i="18"/>
  <c r="G612" i="18"/>
  <c r="G614" i="18"/>
  <c r="G616" i="18"/>
  <c r="G618" i="18"/>
  <c r="G620" i="18"/>
  <c r="G622" i="18"/>
  <c r="G625" i="18"/>
  <c r="G627" i="18"/>
  <c r="G633" i="18"/>
  <c r="F630" i="18" s="1"/>
  <c r="G636" i="18"/>
  <c r="F637" i="18"/>
  <c r="G640" i="18"/>
  <c r="G643" i="18"/>
  <c r="F644" i="18"/>
  <c r="G647" i="18"/>
  <c r="G651" i="18"/>
  <c r="F648" i="18" s="1"/>
  <c r="F653" i="18"/>
  <c r="G655" i="18"/>
  <c r="G658" i="18"/>
  <c r="G661" i="18"/>
  <c r="F659" i="18" s="1"/>
  <c r="G680" i="18"/>
  <c r="G699" i="18"/>
  <c r="G721" i="18"/>
  <c r="G722" i="18"/>
  <c r="G725" i="18"/>
  <c r="G727" i="18"/>
  <c r="F726" i="18" s="1"/>
  <c r="G728" i="18"/>
  <c r="G730" i="18"/>
  <c r="G733" i="18"/>
  <c r="F732" i="18" s="1"/>
  <c r="G735" i="18"/>
  <c r="G737" i="18"/>
  <c r="G739" i="18"/>
  <c r="G740" i="18"/>
  <c r="H24" i="17"/>
  <c r="H23" i="17"/>
  <c r="O22" i="17"/>
  <c r="H20" i="17"/>
  <c r="D20" i="17"/>
  <c r="B7" i="17"/>
  <c r="B6" i="17"/>
  <c r="C1" i="17"/>
  <c r="B1" i="17"/>
  <c r="P19" i="15"/>
  <c r="O19" i="15"/>
  <c r="H23" i="15" s="1"/>
  <c r="H19" i="15"/>
  <c r="H37" i="15"/>
  <c r="D37" i="15"/>
  <c r="H36" i="15"/>
  <c r="H35" i="15"/>
  <c r="H34" i="15"/>
  <c r="H33" i="15"/>
  <c r="H32" i="15"/>
  <c r="H31" i="15"/>
  <c r="BC29" i="15"/>
  <c r="G67" i="16"/>
  <c r="AO6" i="16"/>
  <c r="AN6" i="16"/>
  <c r="AZ36" i="16"/>
  <c r="G11" i="16"/>
  <c r="F9" i="16" s="1"/>
  <c r="G13" i="16"/>
  <c r="G15" i="16"/>
  <c r="G16" i="16"/>
  <c r="G17" i="16"/>
  <c r="G18" i="16"/>
  <c r="G22" i="16"/>
  <c r="G25" i="16"/>
  <c r="F23" i="16" s="1"/>
  <c r="G26" i="16"/>
  <c r="G29" i="16"/>
  <c r="G31" i="16"/>
  <c r="G34" i="16"/>
  <c r="G37" i="16"/>
  <c r="G38" i="16"/>
  <c r="G39" i="16"/>
  <c r="G40" i="16"/>
  <c r="G41" i="16"/>
  <c r="G42" i="16"/>
  <c r="G46" i="16"/>
  <c r="F43" i="16" s="1"/>
  <c r="G49" i="16"/>
  <c r="G51" i="16"/>
  <c r="G55" i="16"/>
  <c r="F52" i="16" s="1"/>
  <c r="F56" i="16"/>
  <c r="G58" i="16"/>
  <c r="G59" i="16"/>
  <c r="G61" i="16"/>
  <c r="F62" i="16"/>
  <c r="G63" i="16"/>
  <c r="H25" i="15"/>
  <c r="H26" i="15" s="1"/>
  <c r="P22" i="15"/>
  <c r="H20" i="15"/>
  <c r="D20" i="15"/>
  <c r="B7" i="15"/>
  <c r="B6" i="15"/>
  <c r="C1" i="15"/>
  <c r="B1" i="15"/>
  <c r="P19" i="13"/>
  <c r="O19" i="13"/>
  <c r="H19" i="13"/>
  <c r="H20" i="13" s="1"/>
  <c r="H38" i="13"/>
  <c r="D38" i="13"/>
  <c r="H37" i="13"/>
  <c r="H36" i="13"/>
  <c r="H35" i="13"/>
  <c r="H34" i="13"/>
  <c r="H33" i="13"/>
  <c r="H32" i="13"/>
  <c r="H31" i="13"/>
  <c r="BC29" i="13"/>
  <c r="G110" i="14"/>
  <c r="AO6" i="14"/>
  <c r="AN6" i="14"/>
  <c r="AZ50" i="14"/>
  <c r="AZ28" i="14"/>
  <c r="F9" i="14"/>
  <c r="G12" i="14"/>
  <c r="G18" i="14"/>
  <c r="F15" i="14" s="1"/>
  <c r="G21" i="14"/>
  <c r="G24" i="14"/>
  <c r="G29" i="14"/>
  <c r="F26" i="14" s="1"/>
  <c r="G31" i="14"/>
  <c r="G33" i="14"/>
  <c r="G35" i="14"/>
  <c r="G36" i="14"/>
  <c r="G38" i="14"/>
  <c r="G41" i="14"/>
  <c r="G43" i="14"/>
  <c r="G45" i="14"/>
  <c r="G48" i="14"/>
  <c r="G51" i="14"/>
  <c r="G54" i="14"/>
  <c r="G57" i="14"/>
  <c r="G62" i="14"/>
  <c r="G64" i="14"/>
  <c r="G67" i="14"/>
  <c r="G69" i="14"/>
  <c r="G70" i="14"/>
  <c r="G73" i="14"/>
  <c r="G75" i="14"/>
  <c r="G77" i="14"/>
  <c r="G79" i="14"/>
  <c r="G82" i="14"/>
  <c r="G87" i="14"/>
  <c r="F84" i="14" s="1"/>
  <c r="G91" i="14"/>
  <c r="G93" i="14"/>
  <c r="G94" i="14"/>
  <c r="G97" i="14"/>
  <c r="F89" i="14" s="1"/>
  <c r="G98" i="14"/>
  <c r="G102" i="14"/>
  <c r="G104" i="14"/>
  <c r="F103" i="14" s="1"/>
  <c r="G107" i="14"/>
  <c r="F106" i="14" s="1"/>
  <c r="H25" i="13"/>
  <c r="P22" i="13" s="1"/>
  <c r="H23" i="13"/>
  <c r="O22" i="13" s="1"/>
  <c r="D20" i="13"/>
  <c r="B7" i="13"/>
  <c r="B6" i="13"/>
  <c r="C1" i="13"/>
  <c r="B1" i="13"/>
  <c r="P19" i="11"/>
  <c r="O19" i="11"/>
  <c r="H23" i="11" s="1"/>
  <c r="H19" i="11"/>
  <c r="H45" i="11"/>
  <c r="D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BC29" i="11"/>
  <c r="G549" i="12"/>
  <c r="AO6" i="12"/>
  <c r="AN6" i="12"/>
  <c r="AZ481" i="12"/>
  <c r="AZ280" i="12"/>
  <c r="AZ196" i="12"/>
  <c r="AZ191" i="12"/>
  <c r="AZ124" i="12"/>
  <c r="AZ40" i="12"/>
  <c r="AZ30" i="12"/>
  <c r="AZ25" i="12"/>
  <c r="G13" i="12"/>
  <c r="F9" i="12" s="1"/>
  <c r="G16" i="12"/>
  <c r="G17" i="12"/>
  <c r="G19" i="12"/>
  <c r="G22" i="12"/>
  <c r="G27" i="12"/>
  <c r="G32" i="12"/>
  <c r="G36" i="12"/>
  <c r="G41" i="12"/>
  <c r="G51" i="12"/>
  <c r="G74" i="12"/>
  <c r="G97" i="12"/>
  <c r="G101" i="12"/>
  <c r="G106" i="12"/>
  <c r="G116" i="12"/>
  <c r="G120" i="12"/>
  <c r="G125" i="12"/>
  <c r="G134" i="12"/>
  <c r="G137" i="12"/>
  <c r="G138" i="12"/>
  <c r="G140" i="12"/>
  <c r="F142" i="12"/>
  <c r="G145" i="12"/>
  <c r="G155" i="12"/>
  <c r="G164" i="12"/>
  <c r="F171" i="12"/>
  <c r="G174" i="12"/>
  <c r="G178" i="12"/>
  <c r="G182" i="12"/>
  <c r="F185" i="12"/>
  <c r="G187" i="12"/>
  <c r="G192" i="12"/>
  <c r="F189" i="12" s="1"/>
  <c r="G197" i="12"/>
  <c r="G202" i="12"/>
  <c r="G206" i="12"/>
  <c r="G209" i="12"/>
  <c r="G212" i="12"/>
  <c r="G214" i="12"/>
  <c r="G216" i="12"/>
  <c r="G218" i="12"/>
  <c r="G220" i="12"/>
  <c r="G222" i="12"/>
  <c r="G224" i="12"/>
  <c r="G228" i="12"/>
  <c r="G229" i="12"/>
  <c r="G230" i="12"/>
  <c r="G231" i="12"/>
  <c r="G234" i="12"/>
  <c r="G235" i="12"/>
  <c r="G237" i="12"/>
  <c r="G240" i="12"/>
  <c r="G241" i="12"/>
  <c r="G243" i="12"/>
  <c r="G250" i="12"/>
  <c r="G257" i="12"/>
  <c r="G264" i="12"/>
  <c r="G273" i="12"/>
  <c r="G275" i="12"/>
  <c r="G277" i="12"/>
  <c r="G281" i="12"/>
  <c r="G285" i="12"/>
  <c r="G287" i="12"/>
  <c r="G289" i="12"/>
  <c r="G293" i="12"/>
  <c r="G295" i="12"/>
  <c r="G298" i="12"/>
  <c r="G300" i="12"/>
  <c r="G302" i="12"/>
  <c r="G303" i="12"/>
  <c r="G305" i="12"/>
  <c r="G306" i="12"/>
  <c r="G308" i="12"/>
  <c r="G310" i="12"/>
  <c r="G312" i="12"/>
  <c r="G314" i="12"/>
  <c r="G316" i="12"/>
  <c r="F194" i="12" s="1"/>
  <c r="G318" i="12"/>
  <c r="G320" i="12"/>
  <c r="G322" i="12"/>
  <c r="G324" i="12"/>
  <c r="G326" i="12"/>
  <c r="G328" i="12"/>
  <c r="G330" i="12"/>
  <c r="G332" i="12"/>
  <c r="G334" i="12"/>
  <c r="G336" i="12"/>
  <c r="G338" i="12"/>
  <c r="G340" i="12"/>
  <c r="G342" i="12"/>
  <c r="G354" i="12"/>
  <c r="G366" i="12"/>
  <c r="G368" i="12"/>
  <c r="G370" i="12"/>
  <c r="G372" i="12"/>
  <c r="G374" i="12"/>
  <c r="G376" i="12"/>
  <c r="G378" i="12"/>
  <c r="G379" i="12"/>
  <c r="G380" i="12"/>
  <c r="G381" i="12"/>
  <c r="G382" i="12"/>
  <c r="G383" i="12"/>
  <c r="G385" i="12"/>
  <c r="G387" i="12"/>
  <c r="G389" i="12"/>
  <c r="G391" i="12"/>
  <c r="G393" i="12"/>
  <c r="G395" i="12"/>
  <c r="G397" i="12"/>
  <c r="G399" i="12"/>
  <c r="G414" i="12"/>
  <c r="G429" i="12"/>
  <c r="G444" i="12"/>
  <c r="G459" i="12"/>
  <c r="G461" i="12"/>
  <c r="G463" i="12"/>
  <c r="G465" i="12"/>
  <c r="G467" i="12"/>
  <c r="G469" i="12"/>
  <c r="F471" i="12"/>
  <c r="G474" i="12"/>
  <c r="G477" i="12"/>
  <c r="G482" i="12"/>
  <c r="F479" i="12" s="1"/>
  <c r="G483" i="12"/>
  <c r="G487" i="12"/>
  <c r="F484" i="12" s="1"/>
  <c r="G491" i="12"/>
  <c r="G492" i="12"/>
  <c r="G493" i="12"/>
  <c r="G494" i="12"/>
  <c r="F489" i="12" s="1"/>
  <c r="G498" i="12"/>
  <c r="F495" i="12" s="1"/>
  <c r="G501" i="12"/>
  <c r="F499" i="12" s="1"/>
  <c r="G510" i="12"/>
  <c r="G519" i="12"/>
  <c r="G522" i="12"/>
  <c r="G523" i="12"/>
  <c r="G526" i="12"/>
  <c r="G528" i="12"/>
  <c r="F527" i="12" s="1"/>
  <c r="G529" i="12"/>
  <c r="G531" i="12"/>
  <c r="G534" i="12"/>
  <c r="F533" i="12" s="1"/>
  <c r="G536" i="12"/>
  <c r="G538" i="12"/>
  <c r="G540" i="12"/>
  <c r="G541" i="12"/>
  <c r="G542" i="12"/>
  <c r="G543" i="12"/>
  <c r="G544" i="12"/>
  <c r="G545" i="12"/>
  <c r="G546" i="12"/>
  <c r="H26" i="11"/>
  <c r="H25" i="11"/>
  <c r="P22" i="11" s="1"/>
  <c r="H20" i="11"/>
  <c r="D20" i="11"/>
  <c r="B7" i="11"/>
  <c r="B6" i="11"/>
  <c r="C1" i="11"/>
  <c r="B1" i="11"/>
  <c r="J67" i="1"/>
  <c r="J33" i="1"/>
  <c r="J34" i="1" s="1"/>
  <c r="J31" i="1"/>
  <c r="J32" i="1" s="1"/>
  <c r="J28" i="1"/>
  <c r="B1" i="9"/>
  <c r="C1" i="9"/>
  <c r="B7" i="9"/>
  <c r="B6" i="9"/>
  <c r="J35" i="1" l="1"/>
  <c r="O21" i="19"/>
  <c r="H23" i="19"/>
  <c r="H26" i="19" s="1"/>
  <c r="H26" i="17"/>
  <c r="P22" i="17"/>
  <c r="H27" i="17"/>
  <c r="O22" i="15"/>
  <c r="H24" i="15"/>
  <c r="H27" i="15" s="1"/>
  <c r="H26" i="13"/>
  <c r="H24" i="13"/>
  <c r="H27" i="13" s="1"/>
  <c r="O22" i="11"/>
  <c r="H24" i="11"/>
  <c r="H27" i="11" s="1"/>
</calcChain>
</file>

<file path=xl/sharedStrings.xml><?xml version="1.0" encoding="utf-8"?>
<sst xmlns="http://schemas.openxmlformats.org/spreadsheetml/2006/main" count="5040" uniqueCount="1318">
  <si>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</si>
  <si>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</si>
  <si>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</si>
  <si>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</si>
  <si>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</si>
  <si>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</si>
  <si>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</si>
  <si>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</si>
  <si>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</si>
  <si>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</si>
  <si>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</si>
  <si>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</si>
  <si>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</si>
  <si>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</si>
  <si>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</si>
  <si>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</si>
  <si>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</si>
  <si>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</si>
  <si>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</si>
  <si>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</si>
  <si>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</si>
  <si>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</si>
  <si>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</si>
  <si>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</si>
  <si>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</si>
  <si>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</si>
  <si>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</si>
  <si>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</si>
  <si>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</si>
  <si>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</si>
  <si>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</si>
  <si>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</si>
  <si>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</si>
  <si>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</si>
  <si>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</si>
  <si>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</si>
  <si>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</si>
  <si>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</si>
  <si>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</si>
  <si>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15/172/001</t>
  </si>
  <si>
    <t>Nové Město n.M.-rek. vodovodu a kanalizace ul. Drobného - II. etapa</t>
  </si>
  <si>
    <t>Nové Město na Moravě</t>
  </si>
  <si>
    <t>Svaz vodovodů a kanalizací Žďársko</t>
  </si>
  <si>
    <t>Vodárenská 244/2</t>
  </si>
  <si>
    <t>Žďár nad Sázavou-Žďár nad Sázavou 4</t>
  </si>
  <si>
    <t>59101</t>
  </si>
  <si>
    <t>Ing. František Laštovička, UNI PROJEKT</t>
  </si>
  <si>
    <t>Studentská 1133/3</t>
  </si>
  <si>
    <t>10117831</t>
  </si>
  <si>
    <t>CZ6003161494</t>
  </si>
  <si>
    <t>43383513</t>
  </si>
  <si>
    <t>CZ43383513</t>
  </si>
  <si>
    <t>Stavební objekt</t>
  </si>
  <si>
    <t>SO06</t>
  </si>
  <si>
    <t>Vodovod</t>
  </si>
  <si>
    <t>42.21.22</t>
  </si>
  <si>
    <t>CZ-CPA</t>
  </si>
  <si>
    <t>SO06a</t>
  </si>
  <si>
    <t>Vodovod - armaturní šachta - potrubní část</t>
  </si>
  <si>
    <t>SO06b</t>
  </si>
  <si>
    <t>Vodovod - povrchy</t>
  </si>
  <si>
    <t>SO07</t>
  </si>
  <si>
    <t>Kanalizace</t>
  </si>
  <si>
    <t>SO07a</t>
  </si>
  <si>
    <t>Kanalizace - povrchy</t>
  </si>
  <si>
    <t>42.21.2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</si>
  <si>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</si>
  <si>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</si>
  <si>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</si>
  <si>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</si>
  <si>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</si>
  <si>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</si>
  <si>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</si>
  <si>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</si>
  <si>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</si>
  <si>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</si>
  <si>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</si>
  <si>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</si>
  <si>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</si>
  <si>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</si>
  <si>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</si>
  <si>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</si>
  <si>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</si>
  <si>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</si>
  <si>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</si>
  <si>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</si>
  <si>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</si>
  <si>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</si>
  <si>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</si>
  <si>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</si>
  <si>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61</t>
  </si>
  <si>
    <t>Upravy povrchů vnitřní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</si>
  <si>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</si>
  <si>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</si>
  <si>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</si>
  <si>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</si>
  <si>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</si>
  <si>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</si>
  <si>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</si>
  <si>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</si>
  <si>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</si>
  <si>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</si>
  <si>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</si>
  <si>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</si>
  <si>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</si>
  <si>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</si>
  <si>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M21</t>
  </si>
  <si>
    <t>Elektromontáže</t>
  </si>
  <si>
    <t>M46</t>
  </si>
  <si>
    <t>Zemní práce při montážích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</si>
  <si>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</si>
  <si>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</si>
  <si>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</si>
  <si>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</si>
  <si>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</si>
  <si>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</si>
  <si>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</si>
  <si>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CZ-CPA:</t>
  </si>
  <si>
    <t>STA</t>
  </si>
  <si>
    <t>42</t>
  </si>
  <si>
    <t>Inženýrské stavby a jejich výstavba</t>
  </si>
  <si>
    <t>42.2</t>
  </si>
  <si>
    <t>Inženýrské sítě a jejich výstavba</t>
  </si>
  <si>
    <t>42.21</t>
  </si>
  <si>
    <t>Inženýrské sítě pro kapaliny a plyny a jejich výstavba</t>
  </si>
  <si>
    <t>Výstavba inženýrských sítí pro kapaliny a plyny</t>
  </si>
  <si>
    <t>Výstavba místních potrubí (vč. pomocných prací) pro kapaliny a plyny</t>
  </si>
  <si>
    <t>Rekapitulace soupisů náležejících k objektu</t>
  </si>
  <si>
    <t>Soupis</t>
  </si>
  <si>
    <t>Cena (Kč)</t>
  </si>
  <si>
    <t>001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</si>
  <si>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</si>
  <si>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</si>
  <si>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</si>
  <si>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</si>
  <si>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</si>
  <si>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</si>
  <si>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</si>
  <si>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</si>
  <si>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</si>
  <si>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</si>
  <si>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</si>
  <si>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SPK</t>
  </si>
  <si>
    <t>s přemístěním hmot na skládku na vzdálenost do 3 m nebo s naložením na dopravní prostředek</t>
  </si>
  <si>
    <t>SPX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</si>
  <si>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</si>
  <si>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</si>
  <si>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</si>
  <si>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</si>
  <si>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</si>
  <si>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 15/ II</t>
  </si>
  <si>
    <t>POL1_1</t>
  </si>
  <si>
    <t>1,1*1,8</t>
  </si>
  <si>
    <t>VV</t>
  </si>
  <si>
    <t>113 10-7 Odstranění podkladů nebo krytů</t>
  </si>
  <si>
    <t>113107530R00</t>
  </si>
  <si>
    <t>...z kameniva hrubého drceného, v ploše jednotlivě do 50 m2, tloušťka vrstvy 300 mm</t>
  </si>
  <si>
    <t>113107550R00</t>
  </si>
  <si>
    <t>...z kameniva hrubého drceného, v ploše jednotlivě do 50 m2, tloušťka vrstvy 500 mm</t>
  </si>
  <si>
    <t>1,1*1,2</t>
  </si>
  <si>
    <t>113108310R00</t>
  </si>
  <si>
    <t>...živičných, v ploše jednotlivě do 50 m2, tloušťka vrstvy 100 mm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</si>
  <si>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</si>
  <si>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</si>
  <si>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</si>
  <si>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</si>
  <si>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m</t>
  </si>
  <si>
    <t>Položka není určena pro rozebrání dlažeb uložených do betonového lože a pro rozebrání dlažeb z mozaiky uložených do cementové malty.V položce nejsou zakalkulovány náklady na popř. nutné očištění vybouraných betonových dlaždic.</t>
  </si>
  <si>
    <t>POP</t>
  </si>
  <si>
    <t>119 00-14 Dočasné zajištění podzemního potrubí nebo vedení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</si>
  <si>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</si>
  <si>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 00-141 ocelového potrubí</t>
  </si>
  <si>
    <t>119001401R00</t>
  </si>
  <si>
    <t>...DN  do 200 mm</t>
  </si>
  <si>
    <t>800-1</t>
  </si>
  <si>
    <t>119 00-143 kabelů</t>
  </si>
  <si>
    <t>119001421R00</t>
  </si>
  <si>
    <t>...do 3 kabelů</t>
  </si>
  <si>
    <t>120 00 Ztížené vykopávky</t>
  </si>
  <si>
    <t>příplatek k cenám vykopávek za ztížení vykopávky v blízkosti podzemního vedení nebo výbušnin v horninách jakékoliv třídy,</t>
  </si>
  <si>
    <t>120001101R00</t>
  </si>
  <si>
    <t>...v horninách jakékoliv třídy</t>
  </si>
  <si>
    <t>m3</t>
  </si>
  <si>
    <t>1,1*1,0*1,4*29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</si>
  <si>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</si>
  <si>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</si>
  <si>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132201212R00</t>
  </si>
  <si>
    <t xml:space="preserve">...do 1000 m3, v hornině 3, hloubení strojně </t>
  </si>
  <si>
    <t>Položka neobsahuje svislou ani vodorovnou přepravu vybouraného materiálu, ani uložení a poplatek za skládku.</t>
  </si>
  <si>
    <t>1,1*1,0*9,0</t>
  </si>
  <si>
    <t>1,1*1,0*217,2</t>
  </si>
  <si>
    <t>1,1*1,0*2,5</t>
  </si>
  <si>
    <t>1,1*1,0*20,0</t>
  </si>
  <si>
    <t>1,1*1,0*1,0</t>
  </si>
  <si>
    <t>1,1*1,0*5,5</t>
  </si>
  <si>
    <t>Chodník : -1,98*0,30</t>
  </si>
  <si>
    <t>Komunikace : -1,32*0,50</t>
  </si>
  <si>
    <t>132301212R00</t>
  </si>
  <si>
    <t xml:space="preserve">...do 1000 m3, v hornině 4, hloubení strojně </t>
  </si>
  <si>
    <t>1,1*(1,37+1,38)/2*1,1+1,1*(1,38+1,35)/2*9,8+1,1*(1,35+1,29)/2*3,5</t>
  </si>
  <si>
    <t>1,1*(1,29+1,34)/2*3,5+1,1*(1,34+1,41)/2*6,0+1,1*(1,41+1,41)/2*0,5</t>
  </si>
  <si>
    <t>1,1*(1,41+1,35)/2*4,5+1,1*(1,35+1,42)/2*5,5+1,1*(1,42+1,41)/2*10,0</t>
  </si>
  <si>
    <t>1,1*(1,41+1,35)/2*2,2+1,1*(1,35+1,35)/2*0,3+1,1*(1,35+1,27)/2*7,5</t>
  </si>
  <si>
    <t>1,1*(1,27+1,24)/2*10,0+1,1*(1,24+1,19)/2*10,0+1,1*(1,19+1,21)/2*2,5</t>
  </si>
  <si>
    <t>1,1*(1,21+1,23)/2*0,6+1,1*(1,23+1,36)/2*6,9+1,1*(1,36+1,34)/2*10,3</t>
  </si>
  <si>
    <t>1,1*(1,34+1,35)/2*9,0+1,1*(1,35+1,35)/2*0,7+1,1*(1,35+1,35)/2*10,0</t>
  </si>
  <si>
    <t>1,1*(1,35+1,37)/2*2,7+1,1*(1,37+1,45)/2*10,0+1,1*(1,45+1,50)/2*5,3</t>
  </si>
  <si>
    <t>1,1*(1,50+1,54)/2*4,7+1,1*(1,54+1,56)/2*3,7+1,1*(1,56+1,61)/2*6,3</t>
  </si>
  <si>
    <t>1,1*(1,61+1,60)/2*6,4+1,1*(1,60+1,60)/2*3,6+1,1*(1,60+1,57)/2*10,0</t>
  </si>
  <si>
    <t>1,1*(1,57+1,59)/2*10,0+1,1*(1,59+1,64)/2*10,0+1,1*(1,64+1,63)/2*1,0</t>
  </si>
  <si>
    <t>1,1*(1,63+1,61)/2*9,3+1,1*(1,61+1,59)/2*3,0+1,1*(1,59+1,62)/2*3,7</t>
  </si>
  <si>
    <t>1,1*(1,62+1,59)/2*2,9+1,1*(1,59+2,12)/2*2,9</t>
  </si>
  <si>
    <t>1,1*(1,55+1,55)/2*7,7+1,1*(1,55+2,05)/2*1,3</t>
  </si>
  <si>
    <t>1,1*(1,48+1,49)/2*2,5</t>
  </si>
  <si>
    <t>1,1*1,4*20,0</t>
  </si>
  <si>
    <t>1,1*1,4*1,0</t>
  </si>
  <si>
    <t>1,1*1,4*5,5</t>
  </si>
  <si>
    <t>Hornina 3 : -280,72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</si>
  <si>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</si>
  <si>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</si>
  <si>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</si>
  <si>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</si>
  <si>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Odstranění pažení a rozepření se oceňuje samostatně.</t>
  </si>
  <si>
    <t>(1,37+1,38)/2*1,1+(1,38+1,35)/2*9,8+(1,35+1,29)/2*3,5</t>
  </si>
  <si>
    <t>(1,29+1,34)/2*3,5+(1,34+1,41)/2*6,0+(1,41+1,41)/2*0,5</t>
  </si>
  <si>
    <t>(1,41+1,35)/2*4,5+(1,35+1,42)/2*5,5+(1,42+1,41)/2*10,0</t>
  </si>
  <si>
    <t>(1,41+1,35)/2*2,2+(1,35+1,35)/2*0,3+(1,35+1,27)/2*7,5</t>
  </si>
  <si>
    <t>(1,27+1,24)/2*10,0+(1,24+1,19)/2*10,0</t>
  </si>
  <si>
    <t>(1,21+1,23)/2*0,6+(1,23+1,36)/2*6,9+(1,36+1,34)/2*10,3</t>
  </si>
  <si>
    <t>(1,34+1,35)/2*9,0+(1,35+1,35)/2*0,7+(1,35+1,35)/2*10,0</t>
  </si>
  <si>
    <t>(1,35+1,37)/2*2,7+(1,37+1,45)/2*10,0+(1,45+1,50)/2*5,3</t>
  </si>
  <si>
    <t>(1,50+1,54)/2*4,7+(1,54+1,56)/2*3,7+(1,56+1,61)/2*6,3</t>
  </si>
  <si>
    <t>(1,61+1,60)/2*6,4+(1,60+1,60)/2*3,6+(1,60+1,57)/2*10,0</t>
  </si>
  <si>
    <t>(1,57+1,59)/2*10,0+(1,59+1,64)/2*10,0+(1,64+1,63)/2*1,0</t>
  </si>
  <si>
    <t>(1,63+1,61)/2*9,3+(1,61+1,59)/2*3,0+(1,59+1,62)/2*3,7</t>
  </si>
  <si>
    <t>(1,62+1,59)/2*2,9+(1,59+2,12)/2*2,9</t>
  </si>
  <si>
    <t>(1,55+1,55)/2*7,7+(1,55+2,05)/2*1,3</t>
  </si>
  <si>
    <t>(1,48+1,49)/2*2,5</t>
  </si>
  <si>
    <t>1,4*20,0</t>
  </si>
  <si>
    <t>1,4*1,0</t>
  </si>
  <si>
    <t>1,4*5,5</t>
  </si>
  <si>
    <t>353,98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</si>
  <si>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</si>
  <si>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</si>
  <si>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</si>
  <si>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</si>
  <si>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</si>
  <si>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</si>
  <si>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</si>
  <si>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</si>
  <si>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111,9580/2</t>
  </si>
  <si>
    <t>162 10 Vodorovné přemístění výkopku</t>
  </si>
  <si>
    <t>po suchu, bez ohledu na druh dopravního prostředku, bez naložení výkopku, avšak se složením bez rozhrnutí,</t>
  </si>
  <si>
    <t>162601102R00</t>
  </si>
  <si>
    <t>...z horniny 1 až 4, na vzdálenost přes 4 000  do 5 000 m</t>
  </si>
  <si>
    <t>1,1*0,568*9,0</t>
  </si>
  <si>
    <t>1,1*0,620*217,2</t>
  </si>
  <si>
    <t>1,1*0,1*2,5</t>
  </si>
  <si>
    <t>0,095*2,5</t>
  </si>
  <si>
    <t>1,1*0,432*20,0</t>
  </si>
  <si>
    <t>1,1*0,440*1,0</t>
  </si>
  <si>
    <t>1,1*0,490*5,5</t>
  </si>
  <si>
    <t>171 20 Uložení sypaniny</t>
  </si>
  <si>
    <t>171201101R00</t>
  </si>
  <si>
    <t>...do násypů nezhutněných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</si>
  <si>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</si>
  <si>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</si>
  <si>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</si>
  <si>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</si>
  <si>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Položka obsahuje i přemístění materiálu pro zásyp ze vzdálenosti do 10 m od okraje zásypu.</t>
  </si>
  <si>
    <t>279,4660+111,9580-167,2186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</si>
  <si>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</si>
  <si>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</si>
  <si>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</si>
  <si>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...bez prohození sypaniny</t>
  </si>
  <si>
    <t>Je-li pro obsyp použit jiný materiál než vytěžená sypanina, oceňuje se ve specifikaci. Ztratné se doporučuje ve výši 1%.</t>
  </si>
  <si>
    <t>((1,1*0,418)-0,0109)*9,0</t>
  </si>
  <si>
    <t>((1,1*0,470)-0,0227)*217,2</t>
  </si>
  <si>
    <t>((1,1*0,41)-0,0095)*2,5</t>
  </si>
  <si>
    <t>((1,1*0,332)-0,0008)*20,0</t>
  </si>
  <si>
    <t>((1,1*0,340)-0,0013)*1,0</t>
  </si>
  <si>
    <t>((1,1*0,390)-0,0064)*5,5</t>
  </si>
  <si>
    <t>175 10-119 příplatek k ceně</t>
  </si>
  <si>
    <t>175101109R00</t>
  </si>
  <si>
    <t xml:space="preserve">...za prohození sypaniny </t>
  </si>
  <si>
    <t>199 Poplatky za skládku</t>
  </si>
  <si>
    <t>199000002R00</t>
  </si>
  <si>
    <t>...horniny 1- 4</t>
  </si>
  <si>
    <t>130901121R01</t>
  </si>
  <si>
    <t>Demontáž stáv.vodovodního potrubí, včetně armatur, hydrantů a tvarovek, bez ZP</t>
  </si>
  <si>
    <t>Vlastní</t>
  </si>
  <si>
    <t>58337320R</t>
  </si>
  <si>
    <t>štěrkopísek frakce 0,0 až 8,0 mm; třída C</t>
  </si>
  <si>
    <t>t</t>
  </si>
  <si>
    <t>SPCM</t>
  </si>
  <si>
    <t>POL3_1</t>
  </si>
  <si>
    <t>(122,4908-0,2750)*1,01*1,7</t>
  </si>
  <si>
    <t>451 Lože pod potrubí, stoky a drobné objekty</t>
  </si>
  <si>
    <t>v otevřeném výkopu,</t>
  </si>
  <si>
    <t>451573111R00</t>
  </si>
  <si>
    <t>...z písku a štěrkopísku  do 65 mm</t>
  </si>
  <si>
    <t>827-1</t>
  </si>
  <si>
    <t>Položka je určena pro práce v otevřeném výkopu, pro práce ve štole se k položce používá příplatek 45154-1192.</t>
  </si>
  <si>
    <t>1,1*0,15*9,0</t>
  </si>
  <si>
    <t>1,1*0,15*217,2</t>
  </si>
  <si>
    <t>1,1*0,10*2,5</t>
  </si>
  <si>
    <t>1,1*0,10*20,0</t>
  </si>
  <si>
    <t>1,1*0,10*1,0</t>
  </si>
  <si>
    <t>1,1*0,10*5,5</t>
  </si>
  <si>
    <t>452 31 Podkladní a zajišťovací konstrukce z betonu</t>
  </si>
  <si>
    <t>z cementu portlandského nebo struskoportlandského, v otevřeném výkopu,</t>
  </si>
  <si>
    <t>452313131R00</t>
  </si>
  <si>
    <t>...bloky pro potrubí , z betonu prostého  C 12/15</t>
  </si>
  <si>
    <t>Položka je určena pro práce v otevřeném výkopu, pro práce ve štole se k položce používá příplatek 45231-3192.</t>
  </si>
  <si>
    <t>0,42*0,42*0,84*2</t>
  </si>
  <si>
    <t>0,20*0,25*0,40</t>
  </si>
  <si>
    <t>0,58*0,59*1,16*5</t>
  </si>
  <si>
    <t>0,38*0,42*0,76*2</t>
  </si>
  <si>
    <t>0,40*0,41*0,80</t>
  </si>
  <si>
    <t>452 35 Bednění podkladních a zajišťovacích konstrukcí</t>
  </si>
  <si>
    <t>452353101R00</t>
  </si>
  <si>
    <t xml:space="preserve">...bloků pro potrubí </t>
  </si>
  <si>
    <t>Položka je určena pro práce v otevřeném výkopu, pro práce ve štole se k položce používá příplatek 45235-1192.  V položkách jsou zakalkulovány i náklady na odbednění a nátěr proti přilnavosti betonu.</t>
  </si>
  <si>
    <t>2,52*0,42*2</t>
  </si>
  <si>
    <t>1,20*0,25</t>
  </si>
  <si>
    <t>3,48*0,59*5</t>
  </si>
  <si>
    <t>2,28*0,42*2</t>
  </si>
  <si>
    <t>2,40*0,41</t>
  </si>
  <si>
    <t>566 90 Vyspravení podkladu po překopech</t>
  </si>
  <si>
    <t>pro inženýrské sítě, se zhutněním</t>
  </si>
  <si>
    <t>566901111R00</t>
  </si>
  <si>
    <t>...kamenivem těženým nebo štěrkopískem</t>
  </si>
  <si>
    <t>1,98*0,15</t>
  </si>
  <si>
    <t>1,32*0,15</t>
  </si>
  <si>
    <t>566903111R00</t>
  </si>
  <si>
    <t>...kamenivem hrubým drceným</t>
  </si>
  <si>
    <t>Položk je určena pro vyspravení podkladu po překopech pro inženýrské sítě.</t>
  </si>
  <si>
    <t>1,98*0,10*1,7</t>
  </si>
  <si>
    <t>1,32*0,20*1,7</t>
  </si>
  <si>
    <t>566904111R00</t>
  </si>
  <si>
    <t>...kamenivem obalovaným asfaltem</t>
  </si>
  <si>
    <t>1,32*0,08*1,7</t>
  </si>
  <si>
    <t>572 9 Vyspravení krytu po překopech pro inženýrské sítě</t>
  </si>
  <si>
    <t>572952112R00</t>
  </si>
  <si>
    <t>...asfaltovým betonem, po zhutnění tloušťky přes  50 do  70 mm</t>
  </si>
  <si>
    <t>Položk je určena pro vyspravení krytu nebo podkladu po překopech pro inženýrské sítě.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</si>
  <si>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</si>
  <si>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</si>
  <si>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596215041R00</t>
  </si>
  <si>
    <t>...tloušťka dlažby 80 mm, tloušťka lože 50 mm</t>
  </si>
  <si>
    <t>V položce jsou zakalkulovány i náklady na dodání hmot pro lože a na dodání téhož materiálu pro výplň spár. V položce nejsou zakalkulovány náklady na dodání dlaždic, které se oceňují ve specifikaci, ztratné se doporučuje ve výši 1%.  Část lože přesahující tloušťku 3 cm se oceňuje položkami souboru 451 ..-9 Příplatek za každých dalčích 10 mm tloušťky podkladu nebo lože.</t>
  </si>
  <si>
    <t>850 Výřez nebo výsek na potrubí litinovém tlakovém</t>
  </si>
  <si>
    <t>ohlášení uzavírání vody, uzavření a otevření šoupat, vypuštění a napuštění vody, odvzdušnění potrubí, strojní nebo ruční výřez potrubí, nutné úpravy výkopu v prostoru provádění,</t>
  </si>
  <si>
    <t>850265121R00</t>
  </si>
  <si>
    <t>...DN 100 mm</t>
  </si>
  <si>
    <t>kus</t>
  </si>
  <si>
    <t>851 6 Montáž potrubí z tvárné litiny s pružným spojem</t>
  </si>
  <si>
    <t>z trub tlakových hrdlových, v otevřeném výkopu,</t>
  </si>
  <si>
    <t>851 61 s pružným spojem</t>
  </si>
  <si>
    <t>851601102RT1</t>
  </si>
  <si>
    <t>851601104RT1</t>
  </si>
  <si>
    <t>...DN 150 mm</t>
  </si>
  <si>
    <t>852 Montáž potrubí z trub litinových tlak. přírubových</t>
  </si>
  <si>
    <t>852241121R00</t>
  </si>
  <si>
    <t>...normálních délek v otevřeném výkopu, v otevřeném kanálu nebo v šachtě, DN 80 mm</t>
  </si>
  <si>
    <t>857 Montáž litinových tvarovek na potrubí litinovém tlakovém</t>
  </si>
  <si>
    <t>857242121R00</t>
  </si>
  <si>
    <t>...jednoosých, na potrubí z trub přírubových v otevřeném výkopu, v otevřeném kanálu nebo v šachtě, DN 80 mm</t>
  </si>
  <si>
    <t>Položka je určena pro montáž litinových tvarovek na potrubí litinovém tlakovém přírubovém jednoosých v otevřeném výkopu, v otevřeném kanálu nebo v šachtě.  V položce nejsou zakalkulovány náklady na dodávku tvarovek; tyto tvarovky se oceňují ve speciifikaci. Ztratné se doporučuje ve výši 1 %.</t>
  </si>
  <si>
    <t>857262121R00</t>
  </si>
  <si>
    <t>...jednoosých, na potrubí z trub přírubových v otevřeném výkopu, v otevřeném kanálu nebo v šachtě, DN 100 mm</t>
  </si>
  <si>
    <t>857312121R00</t>
  </si>
  <si>
    <t>...jednoosých, na potrubí z trub přírubových v otevřeném výkopu, v otevřeném kanálu nebo v šachtě, DN 150 mm</t>
  </si>
  <si>
    <t>857314121R00</t>
  </si>
  <si>
    <t>...odbočných, na potrubí z trub přírubových v otevřeném výkopu, v otevřeném kanálu nebo v šachtě, DN 150 mm</t>
  </si>
  <si>
    <t>857601104RT1</t>
  </si>
  <si>
    <t>...jednoosých, na potrubí z trub hrdlových  v otevřeném výkopu, v otevřeném kanálu nebo v šachtě, DN 150 mm</t>
  </si>
  <si>
    <t>857701102RT1</t>
  </si>
  <si>
    <t>...odbočných, na potrubí z trub hrdlových  v otevřeném výkopu, v otevřeném kanálu nebo v šachtě, DN 100 mm</t>
  </si>
  <si>
    <t>857701104RT1</t>
  </si>
  <si>
    <t>...odbočných, na potrubí z trub hrdlových  v otevřeném výkopu, v otevřeném kanálu nebo v šachtě, DN 150 mm</t>
  </si>
  <si>
    <t>871 Montáž potrubí z plastických hmot</t>
  </si>
  <si>
    <t>871161121R00</t>
  </si>
  <si>
    <t>...z tlakových trubek polyetylenových, vnějšího průměru 32 mm</t>
  </si>
  <si>
    <t>871171121R00</t>
  </si>
  <si>
    <t>...z tlakových trubek polyetylenových, vnějšího průměru 40 mm</t>
  </si>
  <si>
    <t>871241121R00</t>
  </si>
  <si>
    <t>...z tlakových trubek polyetylenových, vnějšího průměru 90 mm</t>
  </si>
  <si>
    <t>871251121R00</t>
  </si>
  <si>
    <t>...z tlakových trubek polyetylenových, vnějšího průměru 110 mm</t>
  </si>
  <si>
    <t>877 Montáž elektrotvarovek</t>
  </si>
  <si>
    <t>877242121R00</t>
  </si>
  <si>
    <t>...Přirážka za 1 spoj elektrotvarovky, vnějšího průměru 90 mm</t>
  </si>
  <si>
    <t>877252121R00</t>
  </si>
  <si>
    <t>...Přirážka za 1 spoj elektrotvarovky, vnějšího průměru 110 mm</t>
  </si>
  <si>
    <t>879 Příplatky</t>
  </si>
  <si>
    <t>879172199R00</t>
  </si>
  <si>
    <t>...za montáž vodovodních přípojek , DN 32-80 mm</t>
  </si>
  <si>
    <t>Položka je určena pro montáž vodovodních přípojek a platí pro jedno napojení vnitřní instalace objektu na vodovodní přípojku.</t>
  </si>
  <si>
    <t>891 Montáž vodovodních armatur na potrubí</t>
  </si>
  <si>
    <t>891181111R00</t>
  </si>
  <si>
    <t>...šoupátek v otevřeném výkopu nebo v šachtách s osazením zemní soupravy (bez poklopů), DN 40 mm</t>
  </si>
  <si>
    <t>891241111R00</t>
  </si>
  <si>
    <t>...šoupátek v otevřeném výkopu nebo v šachtách s osazením zemní soupravy (bez poklopů), DN 80 mm</t>
  </si>
  <si>
    <t>891247111R00</t>
  </si>
  <si>
    <t>...hydrantů podzemních (bez osazení poklopů), DN 80 mm</t>
  </si>
  <si>
    <t>Položka je určena pro montáž hydrantů podzemních (bez osazení poklopů) na potrubí.</t>
  </si>
  <si>
    <t>V položce nejsou zakalkulovány náklady na:</t>
  </si>
  <si>
    <t>- dodání hydrantů a hydrantových klíčů; tyto armatury se oceňují ve specifikaci; ztratné se doporučuje ve výši 1 %</t>
  </si>
  <si>
    <t>- podkladní bloky pod armatury, které se oceňují příslušnými položkami souborů 452 Podkladní a zajišťovací konstrukce včetně bednění části A01 tohoto sborníku</t>
  </si>
  <si>
    <t>- obsyp odvodňovacího zařízení hydrantů ze štěrku nebo štěrkopísku; obsyp se oceňuje příslušnými položkami souboru 451 Lože pod potrubí, stoky a drobné objekty části A01 tohoto sborníku.</t>
  </si>
  <si>
    <t>- osazení hydrantových poklopů; osazení poklopů se oceňuje příslušnými položkami souboru 89940 Osazení poklopů litinových části A01 tohoto sborníku.</t>
  </si>
  <si>
    <t>891261111R00</t>
  </si>
  <si>
    <t>...šoupátek v otevřeném výkopu nebo v šachtách s osazením zemní soupravy (bez poklopů), DN 100 mm</t>
  </si>
  <si>
    <t>891311111R00</t>
  </si>
  <si>
    <t>...šoupátek v otevřeném výkopu nebo v šachtách s osazením zemní soupravy (bez poklopů), DN 150 mm</t>
  </si>
  <si>
    <t>891319111R00</t>
  </si>
  <si>
    <t>...navrtávacích pasů s ventilem Jt 1 Mpa na potrubí z trub osinkocementových, litinových, ocelových nebo plastických hmot, DN 150 mm</t>
  </si>
  <si>
    <t>892 1 Tlakové zkoušky vodovodního potrubí</t>
  </si>
  <si>
    <t>přísun, montáže, demontáže a odsunu zkoušecího čerpadla, napuštění tlakovou vodou a dodání vody pro tlakovou zkoušku,</t>
  </si>
  <si>
    <t>892241111R00</t>
  </si>
  <si>
    <t>...DN do 80 mm</t>
  </si>
  <si>
    <t>V položce jsou započteny náklady na přísun, montáž, demontáž a odsun zkoušecího čerpadla, napuštění tlakovou vodou a dodání vody pro tlakovou zkoušku.</t>
  </si>
  <si>
    <t>892271111R00</t>
  </si>
  <si>
    <t>...DN 100 nebo 125 mm</t>
  </si>
  <si>
    <t>892351111R00</t>
  </si>
  <si>
    <t>...DN 150 nebo 200 mm</t>
  </si>
  <si>
    <t>V položce jsou zakalkulovány náklady na napuštění a vypuštění vody, dodání vody a desinfekčního prostředku a na bakteriologický rozbpr vody.</t>
  </si>
  <si>
    <t>892 2 Zabezpečení konců vodovodního potrubí při tlakových zkouškách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</si>
  <si>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</si>
  <si>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892372111R00</t>
  </si>
  <si>
    <t>...DN do 300 mm</t>
  </si>
  <si>
    <t>892 3 Proplach a desinfekce vodovodního potrubí</t>
  </si>
  <si>
    <t>napuštění a vypuštění vody, dodání vody a desinfekčního prostředku, náklady na bakteriologický rozbor vody,</t>
  </si>
  <si>
    <t>892233111R00</t>
  </si>
  <si>
    <t>...DN od 40 do 70 mm</t>
  </si>
  <si>
    <t>892273111R00</t>
  </si>
  <si>
    <t>...DN od 80 do 125 mm</t>
  </si>
  <si>
    <t>892353111R00</t>
  </si>
  <si>
    <t>899 40 Osazení poklopů litinových</t>
  </si>
  <si>
    <t>včetně podezdění</t>
  </si>
  <si>
    <t>899401112R00</t>
  </si>
  <si>
    <t>...šoupátkových</t>
  </si>
  <si>
    <t>V položkách osazení poklopů jsou zakalkulovány i náklady na jejich podezdění.  V položkách nejsou zakalkulovány náklady na dodání poklopů; Tyto náklady se oceňují ve specifikaci. Ztratné se nestanoví.</t>
  </si>
  <si>
    <t>899401113R00</t>
  </si>
  <si>
    <t>...hydrantových</t>
  </si>
  <si>
    <t>899 71 Orientační tabulky na vodovodních a kanalizačních řadech</t>
  </si>
  <si>
    <t>899712111R00</t>
  </si>
  <si>
    <t>...na zdivu</t>
  </si>
  <si>
    <t>Včetně dodání a připevnění tabulky.</t>
  </si>
  <si>
    <t>850265121R01</t>
  </si>
  <si>
    <t>Výřez nebo výsek na potrubí PVC DN 100</t>
  </si>
  <si>
    <t>857243131T01</t>
  </si>
  <si>
    <t>Montáž spojek DN 80</t>
  </si>
  <si>
    <t>857263131U01</t>
  </si>
  <si>
    <t>Montáž spojek DN 100</t>
  </si>
  <si>
    <t>857313131T01</t>
  </si>
  <si>
    <t>Montáž spojek DN 150</t>
  </si>
  <si>
    <t xml:space="preserve">ks    </t>
  </si>
  <si>
    <t>891163221R01</t>
  </si>
  <si>
    <t>Montáž tvarovek isiflo</t>
  </si>
  <si>
    <t>POL1_0</t>
  </si>
  <si>
    <t>28613106.MR</t>
  </si>
  <si>
    <t>spojka/nátrubek PE 100; SDR 11,0; D = 90,0 mm; spoj elektrosvařovaný</t>
  </si>
  <si>
    <t>1*1,015</t>
  </si>
  <si>
    <t>28613107.MR</t>
  </si>
  <si>
    <t>spojka/nátrubek PE 100; SDR 11,0; D = 110,0 mm; spoj elektrosvařovaný</t>
  </si>
  <si>
    <t>28613415R</t>
  </si>
  <si>
    <t>trubka plastová vodovodní hladká; HDPE (PE 100); SDR 17,0; PN 10; D = 90,0 mm; s = 5,40 mm; l = 100 000,0 mm</t>
  </si>
  <si>
    <t>5,5*1,015</t>
  </si>
  <si>
    <t>28613431R</t>
  </si>
  <si>
    <t>trubka plastová vodovodní hladká; HDPE (PE 100); SDR 11,0; PN 16; D = 32,0 mm; s = 3,00 mm; l = 100 000,0 mm</t>
  </si>
  <si>
    <t>20,0*1,015</t>
  </si>
  <si>
    <t>28613432R</t>
  </si>
  <si>
    <t>trubka plastová vodovodní hladká; HDPE (PE 100); SDR 11,0; PN 16; D = 40,0 mm; s = 3,70 mm; l = 100 000,0 mm</t>
  </si>
  <si>
    <t>286134406R</t>
  </si>
  <si>
    <t>trubka plastová vodovodní hladká; PE 100RC; SDR 17,0; PN 10; D = 110,0 mm; s = 6,60 mm; l = 6 000,0 mm</t>
  </si>
  <si>
    <t>2,5*1,015</t>
  </si>
  <si>
    <t>2865315702T1</t>
  </si>
  <si>
    <t>Isiflo spojka 2.1.100.3232 d32</t>
  </si>
  <si>
    <t>Položka platí pro orientační tabulky na vodovodních a kanalizačních řadech. V položce jsou zakalkulovány náklady na dodání a připevnění tabulky.</t>
  </si>
  <si>
    <t>28653598T1</t>
  </si>
  <si>
    <t>Nákružek lemový d90 PE100 SDR17+příruba PN10 d90/DN80</t>
  </si>
  <si>
    <t>28653599T1</t>
  </si>
  <si>
    <t>Nákružek lemový d110 PE100 SDR17+příruba PN10 d110/DN100</t>
  </si>
  <si>
    <t>286543272R1</t>
  </si>
  <si>
    <t>Isiflo spojka 2.1.100.3434 d34/32</t>
  </si>
  <si>
    <t>286543273R1</t>
  </si>
  <si>
    <t>Isiflo spojka 2.1.100.4240 D42/40</t>
  </si>
  <si>
    <t>28654333R</t>
  </si>
  <si>
    <t>ventil přímý pro topení, vodovod; DN 40 mm; pracovní tlak do 1,00 MPa; plocha sedla mosaz; ovládání manuální; pracovní teplota do 60 ° C; médium voda; připojení svaření</t>
  </si>
  <si>
    <t>RTS 16/ II</t>
  </si>
  <si>
    <t>42227204R</t>
  </si>
  <si>
    <t>šoupátko přírubové použití uzavírací přírubová armatura; médium pitná a užitková voda, odpadní voda; DN 80; l = 180 mm; PN 10 nebo 16; D 200 mm; max.provozní tlak 16 bar; max teplota 70 °C; povrch.ochrana vně i uvnitř epoxidovým práškem</t>
  </si>
  <si>
    <t>3*1,01</t>
  </si>
  <si>
    <t>42227205R</t>
  </si>
  <si>
    <t>šoupátko přírubové použití uzavírací přírubová armatura; médium pitná a užitková voda, odpadní voda; DN 100; l = 190 mm; PN 10 nebo 16; D 220 mm; max.provozní tlak 16 bar; max teplota 70 °C; povrch.ochrana vně i uvnitř epoxidovým práškem</t>
  </si>
  <si>
    <t>1*1,01</t>
  </si>
  <si>
    <t>42227207R</t>
  </si>
  <si>
    <t>šoupátko přírubové použití uzavírací přírubová armatura; médium pitná a užitková voda, odpadní voda; DN 150; l = 210 mm; PN 10 nebo 16; D 285 mm; max.provozní tlak 16 bar; max teplota 70 °C; povrch.ochrana vně i uvnitř epoxidovým práškem</t>
  </si>
  <si>
    <t>42228254R1</t>
  </si>
  <si>
    <t>HAWLE šoupátko 2800 d32/5/4" pro dom.příp. - voda</t>
  </si>
  <si>
    <t>6*1,01</t>
  </si>
  <si>
    <t>42228258R1</t>
  </si>
  <si>
    <t>HAWLE šoupátko 2800 d40/2" pro dom.příp. - voda</t>
  </si>
  <si>
    <t>42273320R1</t>
  </si>
  <si>
    <t>Navrtávací pás Hacom č.3350 150 DN150/5/4"</t>
  </si>
  <si>
    <t xml:space="preserve">s kulovým uzávěrem ze šedé litiny, </t>
  </si>
  <si>
    <t/>
  </si>
  <si>
    <t xml:space="preserve"> Prodejce: Ú. P. A. Ústřední prodej armatur, spol. s r. o.</t>
  </si>
  <si>
    <t xml:space="preserve">                Neředínská 48</t>
  </si>
  <si>
    <t xml:space="preserve">                779 79 Olomouc</t>
  </si>
  <si>
    <t xml:space="preserve">                tel.: 068/ 54 12 591</t>
  </si>
  <si>
    <t xml:space="preserve">                fax: 068/ 54 12 407</t>
  </si>
  <si>
    <t xml:space="preserve">                e-mail: upa@upa.cz</t>
  </si>
  <si>
    <t xml:space="preserve">                internet: www.upa.cz</t>
  </si>
  <si>
    <t>42273330R1</t>
  </si>
  <si>
    <t>Navrtávací pás Hacom č.3350 150 DN150/2"</t>
  </si>
  <si>
    <t>422736068R</t>
  </si>
  <si>
    <t>hydrant podzemní PN 16; provedení dvojitý uzávěr; DN 80,0 mm; min.průtok 110 m3/hod; krycí hloubka 1,5; stavební výška 1 225 mm; těleso tvárná litina; prac. teplota do 20 °C; pro: uzávěr vody pro požární účely nebo odkalení sítě</t>
  </si>
  <si>
    <t>2*1,01</t>
  </si>
  <si>
    <t>4227363701T1</t>
  </si>
  <si>
    <t>Hydrantová drenáž 12.21</t>
  </si>
  <si>
    <t>42291313.MR1</t>
  </si>
  <si>
    <t>Teleskopická zemní souprava s plovoucím poklopem RENKO R6 01 1,1-1,8m</t>
  </si>
  <si>
    <t>5*1,01</t>
  </si>
  <si>
    <t>42291313.MR2</t>
  </si>
  <si>
    <t>Teleskopická zemní souprava s plovoucím poklopem RENKO R6 11 1,32-2,25m</t>
  </si>
  <si>
    <t>POL3_</t>
  </si>
  <si>
    <t>422913305R</t>
  </si>
  <si>
    <t>souprava zemní teleskopická pro ruční ovládání šoupat a domovních šoupátek; DN 65-80; šoupátková; rozsah min.1,05m  max. 1,75m; provedení dvoudílné; mat. vnější chránička z PE, ovl.čtyřhran z litiny, vnitřní teleskop ze zink.oceli</t>
  </si>
  <si>
    <t>422913308R</t>
  </si>
  <si>
    <t>souprava zemní teleskopická pro ruční ovládání šoupat a domovních šoupátek; DN 100-150; šoupátková; rozsah min.1,05m  max. 1,75m; provedení dvoudílné; mat. vnější chránička z PE, ovl.čtyřhran z litiny, vnitřní teleskop ze zink.oceli</t>
  </si>
  <si>
    <t>4*1,01</t>
  </si>
  <si>
    <t>4229136001T1</t>
  </si>
  <si>
    <t>Poklop uliční kulatý malý Euro 7.2.1</t>
  </si>
  <si>
    <t>4229146001T1</t>
  </si>
  <si>
    <t>Poklop hydrantový Klasik 7.2.7</t>
  </si>
  <si>
    <t>42291515R</t>
  </si>
  <si>
    <t>deska podkladová pro hydrantové poklopy; plastové</t>
  </si>
  <si>
    <t>4239278001T1</t>
  </si>
  <si>
    <t>Sady nerezových šroubů, matic a podložek k přír.spojům</t>
  </si>
  <si>
    <t>soubor</t>
  </si>
  <si>
    <t>54823030T1</t>
  </si>
  <si>
    <t>Orientační tabulka, na plotě, zdi</t>
  </si>
  <si>
    <t>55251131R</t>
  </si>
  <si>
    <t>trouba litinová vodovodní; tvárná litina; hrdlová; DN 100,0 mm; l = 6000,0 mm; spoj běžný pružný násuvný; PFA 85 bar; uvnitř VCM; vně krycí vrstva epoxi, zinko-Al povlak 400 g/m2</t>
  </si>
  <si>
    <t>2,0*6,0</t>
  </si>
  <si>
    <t>55251133R</t>
  </si>
  <si>
    <t>trouba litinová vodovodní; tvárná litina; hrdlová; DN 150,0 mm; l = 6000,0 mm; spoj běžný pružný násuvný; PFA 79 bar; uvnitř VCM; vně krycí vrstva epoxi, zinko-Al povlak 400 g/m2</t>
  </si>
  <si>
    <t>37*6,0</t>
  </si>
  <si>
    <t>55251213R</t>
  </si>
  <si>
    <t>trouba litinová vodovodní, kanalizační; tvárná litina; přírubová; DN 80,0 mm; l = 250,0 mm; uvnitř práškový epoxid; vně práškový epoxid</t>
  </si>
  <si>
    <t>5525852706R</t>
  </si>
  <si>
    <t>tvarovka přírubová s hladkým koncem tvárná litina; DN 150 mm; l = 380 mm; povrch. úprava práškový epoxid</t>
  </si>
  <si>
    <t>55258534R</t>
  </si>
  <si>
    <t>tvarovka hrdlová s přírubovou odbočkou tvárná litina; PN 10; DN 1 = 100 mm; DN 2 = 80 mm; spoj běžný pružný násuvný; volná příruba; uvnitř práškový epoxid; vně práškový epoxid</t>
  </si>
  <si>
    <t>55258542R</t>
  </si>
  <si>
    <t>tvarovka hrdlová s přírubovou odbočkou tvárná litina; PN 10; DN 1 = 150 mm; DN 2 = 80 mm; spoj běžný pružný násuvný; volná příruba; uvnitř práškový epoxid; vně práškový epoxid</t>
  </si>
  <si>
    <t>55258543R</t>
  </si>
  <si>
    <t>tvarovka hrdlová s přírubovou odbočkou tvárná litina; PN 10; DN 1 = 150 mm; DN 2 = 100 mm; spoj běžný pružný násuvný; uvnitř práškový epoxid; vně práškový epoxid</t>
  </si>
  <si>
    <t>55258544R</t>
  </si>
  <si>
    <t>tvarovka hrdlová s přírubovou odbočkou tvárná litina; PN 10; DN 1 = 150 mm; DN 2 = 150 mm; spoj běžný pružný násuvný; uvnitř práškový epoxid; vně práškový epoxid</t>
  </si>
  <si>
    <t>55259104</t>
  </si>
  <si>
    <t>Uni plus spojka 9.5.1.90 d90</t>
  </si>
  <si>
    <t>PN 16</t>
  </si>
  <si>
    <t>z tvárné litiny, s hladkým koncem podle ČSN EN 598, pro tlakové kanalizační rozvody, hrdlový spoj SIT, vnitřní povrch je chráněn cementovou výstelkou z hlinitanového cementu, vnější povrch pozinkován a opatřen bitumenovým nátěrem, hrdlo uvnitř a hladký konec vně s epoxidovým povlakem červenohnědé barvy</t>
  </si>
  <si>
    <t>třída K9</t>
  </si>
  <si>
    <t>standardní délka 6 m</t>
  </si>
  <si>
    <t>Výrobce:</t>
  </si>
  <si>
    <t>Buderus Guss, spol. s r. o.</t>
  </si>
  <si>
    <t>Na Máchovně 1270</t>
  </si>
  <si>
    <t>266 88 Beroun</t>
  </si>
  <si>
    <t>tel.: 0311/ 611 356, 611 359, 626 240, 626 440, 626 840</t>
  </si>
  <si>
    <t>fax: 0311/ 624 243</t>
  </si>
  <si>
    <t>e-mail: buderus.guss@telecom.cz</t>
  </si>
  <si>
    <t>55259105</t>
  </si>
  <si>
    <t>Uni plus spojka 9.5.1.110 d110</t>
  </si>
  <si>
    <t>55259106R1</t>
  </si>
  <si>
    <t>Orion spojka 9.4.4.100 DN100 104-133mm, spojení TLT a LT</t>
  </si>
  <si>
    <t>55259112R1</t>
  </si>
  <si>
    <t>Orion spojka red. 9.4.6.104159 DN100-150 104-133/159-188mm, 104-130/158-192mm</t>
  </si>
  <si>
    <t>55259314R</t>
  </si>
  <si>
    <t>přechod hrdlový; PN 10; DN 1 = 150 mm; DN 2 = 100 mm; tvárná litina; spoj běžný pružný násuvný; uvnitř práškový epoxid; vně práškový epoxid</t>
  </si>
  <si>
    <t>55259414R</t>
  </si>
  <si>
    <t>koleno 11 1/4 °; PN 10; DN 150 mm; tvárná litina; hrdlové; spoj běžný pružný násuvný; uvnitř práškový epoxid; vně práškový epoxid</t>
  </si>
  <si>
    <t>55259454R</t>
  </si>
  <si>
    <t>koleno 30 °; PN 10; DN 150 mm; tvárná litina; hrdlové; spoj běžný pružný násuvný; uvnitř práškový epoxid; vně práškový epoxid</t>
  </si>
  <si>
    <t>55259733R</t>
  </si>
  <si>
    <t>tvarovka přírubová s hrdlem tvárná litina; PN 10; DN 150 mm; spoj běžný pružný násuvný; uvnitř práškový epoxid; vně práškový epoxid</t>
  </si>
  <si>
    <t>552599954R</t>
  </si>
  <si>
    <t>tvarovka přírubová s přírubovou odbočkou tvárná litina; DN 1 = 150 mm; DN 2 = 100 mm; povrch. úprava práškový epoxid</t>
  </si>
  <si>
    <t>5526009702R</t>
  </si>
  <si>
    <t>koleno 90 °; PN 10; DN 80 mm; tvárná litina; přírubové; s patkou; uvnitř práškový epoxid; vně práškový epoxid</t>
  </si>
  <si>
    <t>917 71 Osazení silničního nebo chodníkového obrubníku</t>
  </si>
  <si>
    <t>se zatřením lože, s vyplněním a zatřením spár cementovou maltou. S dodáním hmot pro lože tl. 80-100 mm.</t>
  </si>
  <si>
    <t>917862111R00</t>
  </si>
  <si>
    <t>...stojatého, s boční opěrou z betonu prostého, do lože z betonu prostého C 12/15</t>
  </si>
  <si>
    <t>919 73-5 Řezání stávajících krytů nebo podkladů</t>
  </si>
  <si>
    <t>včetně spotřeby vody</t>
  </si>
  <si>
    <t>919735112R00</t>
  </si>
  <si>
    <t>...živičných, hloubky přes 50 do 100 mm</t>
  </si>
  <si>
    <t>1,2*2+1,1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</si>
  <si>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</si>
  <si>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</si>
  <si>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979024441R00</t>
  </si>
  <si>
    <t>...obrubníků, krajníků vybouraných z jakéhokoliv lože a s jakoukoliv výplní spár</t>
  </si>
  <si>
    <t>979054441R00</t>
  </si>
  <si>
    <t xml:space="preserve">...dlaždic, desek nebo tvarovek s původním vyplněním spár kamenivem těženým </t>
  </si>
  <si>
    <t>998 27-31 Přesun hmot pro trubní vedení z trub litinových</t>
  </si>
  <si>
    <t>vodovodu nebo kanalizace hloubené nebo ražené (827 1.3, 827 2.3) z trub litinových včetně drobných objektů,</t>
  </si>
  <si>
    <t>998273101R00</t>
  </si>
  <si>
    <t>...v otevřeném výkopu</t>
  </si>
  <si>
    <t>POL7_</t>
  </si>
  <si>
    <t>na vzdálenost 15 m od hrany výkopu nebo od okraje šachty</t>
  </si>
  <si>
    <t>210 8 Vodiče, šňůry a kabely měděné</t>
  </si>
  <si>
    <t>210800625R00</t>
  </si>
  <si>
    <t>Vodič nn a vn CYA 4 mm2 uložený volně</t>
  </si>
  <si>
    <t>POL1_9</t>
  </si>
  <si>
    <t>210800626R00</t>
  </si>
  <si>
    <t>Vodič nn a vn CYA 6 mm2 uložený volně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</si>
  <si>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</si>
  <si>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</si>
  <si>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POL3_9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</si>
  <si>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</si>
  <si>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</si>
  <si>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460 49-001 Fólie výstražná z PVC</t>
  </si>
  <si>
    <t>Vyrovnání povrchu kabelové rýhy, rozvinutí a uložení výstražné fólie z PVC do rýhy.</t>
  </si>
  <si>
    <t>460490012R00</t>
  </si>
  <si>
    <t>Fólie výstražná z PVC, šířka 33 cm</t>
  </si>
  <si>
    <t>979 99 Poplatky za skládku suti</t>
  </si>
  <si>
    <t>979990113T00</t>
  </si>
  <si>
    <t>Poplatek za skládku - živice</t>
  </si>
  <si>
    <t>801-3</t>
  </si>
  <si>
    <t>Prodejce: GLASSPOL, spol. s r. o.</t>
  </si>
  <si>
    <t xml:space="preserve">                Kojetínská 3666</t>
  </si>
  <si>
    <t xml:space="preserve">                767 11 Kroměříž</t>
  </si>
  <si>
    <t xml:space="preserve">                tel.: 0634/331277, 26040, 22036</t>
  </si>
  <si>
    <t xml:space="preserve">                fax: 0634/21206</t>
  </si>
  <si>
    <t xml:space="preserve">                e-mail: glasspol@snt.cz</t>
  </si>
  <si>
    <t xml:space="preserve">                internet: http://www.snt.cz/glasspol</t>
  </si>
  <si>
    <t>979990114T00</t>
  </si>
  <si>
    <t>Poplatek za skládku - štěrky</t>
  </si>
  <si>
    <t>979084216R01</t>
  </si>
  <si>
    <t>Vodorovná doprava vybour. hmot po suchu do 5 km, vybourané potrubí</t>
  </si>
  <si>
    <t>POL1_</t>
  </si>
  <si>
    <t>V položce jsou zakalkulovány i náklady na spotřebu vody.</t>
  </si>
  <si>
    <t>979 08-2 Vodorovná doprava suti po suchu</t>
  </si>
  <si>
    <t>979082213R00</t>
  </si>
  <si>
    <t>...bez naložení, ale se složením a hrubým urovnáním na vzdálenost do 1 km</t>
  </si>
  <si>
    <t>POL8_</t>
  </si>
  <si>
    <t>979082219R00</t>
  </si>
  <si>
    <t>...příplatek k ceně za každý další i započatý 1 km přes 1 km</t>
  </si>
  <si>
    <t>979 09-31 Uložení suti na skládku</t>
  </si>
  <si>
    <t>s hrubým urovnáním</t>
  </si>
  <si>
    <t>979093111R00</t>
  </si>
  <si>
    <t>Uložení suti na skládku bez zhutnění</t>
  </si>
  <si>
    <t>800-6</t>
  </si>
  <si>
    <t>005111020T</t>
  </si>
  <si>
    <t>Geodetické vytyčení stavby</t>
  </si>
  <si>
    <t>Soubor</t>
  </si>
  <si>
    <t>POL99_8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</si>
  <si>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</si>
  <si>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</si>
  <si>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</si>
  <si>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</si>
  <si>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</si>
  <si>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POL99_2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</si>
  <si>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</si>
  <si>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</si>
  <si>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</si>
  <si>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</si>
  <si>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</si>
  <si>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</si>
  <si>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</si>
  <si>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005241030T</t>
  </si>
  <si>
    <t>Vyhotovení geometrického plánu</t>
  </si>
  <si>
    <t>Náklady na vyhotovení geometrického plánu.</t>
  </si>
  <si>
    <t>005301010RT</t>
  </si>
  <si>
    <t>Pitná voda z veřejné sítě</t>
  </si>
  <si>
    <t xml:space="preserve">m3    </t>
  </si>
  <si>
    <t>005301012T</t>
  </si>
  <si>
    <t>Krácený rozbor pitné vody</t>
  </si>
  <si>
    <t>005301020RT</t>
  </si>
  <si>
    <t>Práce spojené s napojením na stávající vodovod</t>
  </si>
  <si>
    <t>005301030RT</t>
  </si>
  <si>
    <t>Vypuštění, odvzdušnění, odkalení</t>
  </si>
  <si>
    <t>005301040T</t>
  </si>
  <si>
    <t>Náhradní zásobování pitnou vodou</t>
  </si>
  <si>
    <t>005311011T</t>
  </si>
  <si>
    <t>Seznam přípojek s uvedením čísel popisných a parcelních</t>
  </si>
  <si>
    <t>005331010T</t>
  </si>
  <si>
    <t>Ověření funkce signalizačního vodiče, včetně protokolu</t>
  </si>
  <si>
    <t>Celkem za objekt</t>
  </si>
  <si>
    <t>Rekapitulace soupisu</t>
  </si>
  <si>
    <t>Stavební díl</t>
  </si>
  <si>
    <t>Celkem soupis</t>
  </si>
  <si>
    <t>130 90 Bourání konstrukcí v hloubených vykopávkách</t>
  </si>
  <si>
    <t>s přemístěním suti na hromady na vzdálenost do 20 m nebo s uložením na dopravní prostředek,</t>
  </si>
  <si>
    <t>130901123R00</t>
  </si>
  <si>
    <t>...z betonu, železového nebo z předpjatého, pneumatickým kladivem</t>
  </si>
  <si>
    <t>0,3*0,3*0,3</t>
  </si>
  <si>
    <t>0,3*0,3*0,5</t>
  </si>
  <si>
    <t>0,3*0,3*0,32</t>
  </si>
  <si>
    <t>452 31-9 příplatek k ceně</t>
  </si>
  <si>
    <t>452313192R00</t>
  </si>
  <si>
    <t>...za práce ve štole pro beton bloků</t>
  </si>
  <si>
    <t>1,2*0,32</t>
  </si>
  <si>
    <t>850315121R00</t>
  </si>
  <si>
    <t>852311121R00</t>
  </si>
  <si>
    <t>...normálních délek v otevřeném výkopu, v otevřeném kanálu nebo v šachtě, DN 150 mm</t>
  </si>
  <si>
    <t>852 9 příplatek k ceně za práci ve štole, v uzavřeném kanálu, do chrániček, na mostech nebo v objektech pro potrubí</t>
  </si>
  <si>
    <t>852241192R00</t>
  </si>
  <si>
    <t>...normálních délek, od DN 80 do DN 250 mm</t>
  </si>
  <si>
    <t>857 9 příplatek k ceně za práci ve štole, v uzavřeném kanálu, nebo v objektech za montáž tvarovek</t>
  </si>
  <si>
    <t>857242192R00</t>
  </si>
  <si>
    <t>...jednoosých, na potrubí z trub přírubových, od DN 80 do DN 250 mm</t>
  </si>
  <si>
    <t>857244192R00</t>
  </si>
  <si>
    <t>...odbočných, na potrubí z trub přírubových, od DN 80 do DN 250 mm</t>
  </si>
  <si>
    <t>891311221R00</t>
  </si>
  <si>
    <t>...šoupátek v šachtách s ručním kolečkem, DN 150 mm</t>
  </si>
  <si>
    <t>891 9 příplatek k ceně</t>
  </si>
  <si>
    <t>891181295R00</t>
  </si>
  <si>
    <t>...za montáž šoupátek v objektech, DN 40 až DN 1200 mm</t>
  </si>
  <si>
    <t>úsek</t>
  </si>
  <si>
    <t>899 62 Obetonování potrubí nebo zdiva stok betonem prostým</t>
  </si>
  <si>
    <t>899623141R00</t>
  </si>
  <si>
    <t>...C 12/15</t>
  </si>
  <si>
    <t>-0,0227*0,3</t>
  </si>
  <si>
    <t>42200810R1</t>
  </si>
  <si>
    <t>Ovládací kolečko 7.3 DN150</t>
  </si>
  <si>
    <t>55250690R1</t>
  </si>
  <si>
    <t>Kotvící příruba pro litinové potrubí DN150</t>
  </si>
  <si>
    <t>55251304R</t>
  </si>
  <si>
    <t>trouba litinová vodovodní, kanalizační; tvárná litina; přírubová; DN 150,0 mm; l = 300,0 mm; uvnitř práškový epoxid; vně práškový epoxid</t>
  </si>
  <si>
    <t>55251306R</t>
  </si>
  <si>
    <t>trouba litinová vodovodní, kanalizační; tvárná litina; přírubová; DN 150,0 mm; l = 400,0 mm; uvnitř práškový epoxid; vně práškový epoxid</t>
  </si>
  <si>
    <t>55251313R1</t>
  </si>
  <si>
    <t>Trouba přír.litin. Duktus FF DN150 dl.1500mm EWS</t>
  </si>
  <si>
    <t>Orion příruba 9.4.5.150 DN150 159-188mm</t>
  </si>
  <si>
    <t>552599956R</t>
  </si>
  <si>
    <t>tvarovka přírubová s přírubovou odbočkou tvárná litina; DN 1 = 150 mm; DN 2 = 150 mm; povrch. úprava práškový epoxid</t>
  </si>
  <si>
    <t>722 12-08 Demontáž potrubí z litinových trub hrdlových TH</t>
  </si>
  <si>
    <t>722120818R00</t>
  </si>
  <si>
    <t>...přes 125 do DN 200</t>
  </si>
  <si>
    <t>800-721</t>
  </si>
  <si>
    <t>POL1_7</t>
  </si>
  <si>
    <t>722 21-18 Demontáž armatur přírubových</t>
  </si>
  <si>
    <t>722211817R00</t>
  </si>
  <si>
    <t>...se dvěma přírubami (včetněšoupátek se zemní soupravou), DN 150</t>
  </si>
  <si>
    <t>722211826R00</t>
  </si>
  <si>
    <t>...se třemi přírubami , přes 100 do DN 150</t>
  </si>
  <si>
    <t>722 29-08 Vnitrostaveništní přemístění vybouraných hmot</t>
  </si>
  <si>
    <t>vodorovně do 100 m,</t>
  </si>
  <si>
    <t>722290821R00</t>
  </si>
  <si>
    <t>...svislé, v objektech výšky do 6m</t>
  </si>
  <si>
    <t>722130806R01</t>
  </si>
  <si>
    <t>Demontáž potrubí ocelových DN 150</t>
  </si>
  <si>
    <t>998 72-2 Přesun hmot pro vnitřní vodovod</t>
  </si>
  <si>
    <t>vodorovně do 50 m</t>
  </si>
  <si>
    <t>998722201R00</t>
  </si>
  <si>
    <t>...v objektech výšky do 6 m</t>
  </si>
  <si>
    <t>1,1*3,4</t>
  </si>
  <si>
    <t>113107640R00</t>
  </si>
  <si>
    <t>...z kameniva hrubého drceného, v ploše jednotlivě nad 50 m2, tloušťka vrstvy 400 mm</t>
  </si>
  <si>
    <t>1,1*245,2</t>
  </si>
  <si>
    <t>113108305R00</t>
  </si>
  <si>
    <t>...živičných, v ploše jednotlivě do 50 m2, tloušťka vrstvy 50 mm</t>
  </si>
  <si>
    <t>113108405R00</t>
  </si>
  <si>
    <t>...živičných, v ploše jednotlivě nad 50 m2, tloušťka vrstvy 50 mm</t>
  </si>
  <si>
    <t>113108410R00</t>
  </si>
  <si>
    <t>...živičných, v ploše jednotlivě nad 50 m2, tloušťka vrstvy 100 mm</t>
  </si>
  <si>
    <t>113109415R00</t>
  </si>
  <si>
    <t>...z betonu prostého, v ploše jednotlivě nad 50 m2, tloušťka vrstvy 150 mm</t>
  </si>
  <si>
    <t>3,6*1,1</t>
  </si>
  <si>
    <t>564 8 Podklad ze štěrkodrti s rozprostřením a zhutněním</t>
  </si>
  <si>
    <t>564851111R00</t>
  </si>
  <si>
    <t>...tloušťka po zhutnění 150 mm</t>
  </si>
  <si>
    <t>564861111R00</t>
  </si>
  <si>
    <t>...tloušťka po zhutnění 200 mm</t>
  </si>
  <si>
    <t>3,74*0,15</t>
  </si>
  <si>
    <t>3,74*0,15*1,7</t>
  </si>
  <si>
    <t>573 2 Postřik živičný spojovací bez posypu kamenivem</t>
  </si>
  <si>
    <t>573211111R00</t>
  </si>
  <si>
    <t>...z asfaltu silničního, v množství od 0,5 do 0,7 kg/m2</t>
  </si>
  <si>
    <t>564752114R01</t>
  </si>
  <si>
    <t>Podklad z vibrovaného štěrku VŠ tl. 180 mm</t>
  </si>
  <si>
    <t>564932111R01</t>
  </si>
  <si>
    <t>Podklad ze stabilizační vrstvy betonu C 16/20 tl. 100 mm</t>
  </si>
  <si>
    <t>565151111R01</t>
  </si>
  <si>
    <t>Asfaltový beton vrstva podkladní ACP 16 (obalované kamenino OKS) tl 70 mm š do 3 m</t>
  </si>
  <si>
    <t>577112114R01</t>
  </si>
  <si>
    <t>Beton asfalt. ACO 11 S modifik. š. do 3 m, tl.5 cm</t>
  </si>
  <si>
    <t>59245266R1</t>
  </si>
  <si>
    <t>Dlažba BEST KLASIKO 20x10x8 šedá přírodní</t>
  </si>
  <si>
    <t>919735111R00</t>
  </si>
  <si>
    <t>...živičných, hloubky do  50 mm</t>
  </si>
  <si>
    <t>3,4*2</t>
  </si>
  <si>
    <t>592175060R1</t>
  </si>
  <si>
    <t>Obrubník Best MONO II 100x15/12-25 cm, přírodní</t>
  </si>
  <si>
    <t>998 22-5 Přesun hmot komunikací a letišť, kryt živičný</t>
  </si>
  <si>
    <t>vodorovně do 200 m</t>
  </si>
  <si>
    <t>998225111R00</t>
  </si>
  <si>
    <t>...jakékoliv délky objektu</t>
  </si>
  <si>
    <t>979 08-4 Poplatek za skládku</t>
  </si>
  <si>
    <t>979990001R00</t>
  </si>
  <si>
    <t>...stavební suti</t>
  </si>
  <si>
    <t>2,5*2,5</t>
  </si>
  <si>
    <t>1,3*14,5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</si>
  <si>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</si>
  <si>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</si>
  <si>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113151115R00</t>
  </si>
  <si>
    <t>...povrch živičný, plochy do 500 m2 na jednom objektu nebo při provádění pruhu šířky do  750 mm, tloušťky 60 mm</t>
  </si>
  <si>
    <t>115 00 Převedení vody</t>
  </si>
  <si>
    <t>získané při čerpání potrubím nebo žlaby, montáž a demontáž potrubí nebo žlabu, jeho utěsnění po dobu provozu a opotřebení materiálu potrubí nebo žlabu, podpěrná konstrukce.</t>
  </si>
  <si>
    <t>115001103R00</t>
  </si>
  <si>
    <t>...při průměru potrubí DN přes 150 do 200 mm</t>
  </si>
  <si>
    <t>115 10-12 Čerpání vody</t>
  </si>
  <si>
    <t>na vzdálenost (výšku) od hladiny vody v jímce po výšku roviny proložené osou nejvyššího bodu výtlačného potrubí, odpadní potrubí v délce do 20 m,</t>
  </si>
  <si>
    <t>115 10-121 na dopravní výšku do 10 m</t>
  </si>
  <si>
    <t>115101201R00</t>
  </si>
  <si>
    <t>...s uvažovaným průměrným přítokem do 500 l/min</t>
  </si>
  <si>
    <t>h</t>
  </si>
  <si>
    <t>115 10-13 Pohotovost záložní čerpací soupravy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</si>
  <si>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</si>
  <si>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115 10-131 na dopravní výšku do 10 m</t>
  </si>
  <si>
    <t>115101301R00</t>
  </si>
  <si>
    <t>den</t>
  </si>
  <si>
    <t>1,3*1,0*2,0*44</t>
  </si>
  <si>
    <t>130901121R00</t>
  </si>
  <si>
    <t>...z betonu, prostého, pneumatickým kladivem</t>
  </si>
  <si>
    <t>0,3*0,8*0,30</t>
  </si>
  <si>
    <t>132201213R00</t>
  </si>
  <si>
    <t xml:space="preserve">...do 10000 m3, v hornině 3, hloubení strojně </t>
  </si>
  <si>
    <t>1,3*1,0*203,2</t>
  </si>
  <si>
    <t>1,4*1,0*60,0</t>
  </si>
  <si>
    <t>1,5*1,0*40,1</t>
  </si>
  <si>
    <t>1,1*1,0*5,0</t>
  </si>
  <si>
    <t>1,2*1,0*19,0</t>
  </si>
  <si>
    <t>Komunikace : -0,50*18,85</t>
  </si>
  <si>
    <t>132301213R00</t>
  </si>
  <si>
    <t xml:space="preserve">...do 10000 m3, v hornině 4, hloubení strojně </t>
  </si>
  <si>
    <t>1,3*(2,40+2,49)/2*9,4+1,3*(2,49+2,41)/2*2,5+1,3*(2,41+1,90)/2*3,8</t>
  </si>
  <si>
    <t>1,3*(1,90+1,88)/2*4,3+1,3*(1,88+1,88)/2*2,2+1,3*(1,88+1,87)/2*6,8</t>
  </si>
  <si>
    <t>1,3*(1,87+1,92)/2*1,6+1,3*(1,92+2,07)/2*7,2+1,3*(2,07+2,08)/2*1,2</t>
  </si>
  <si>
    <t>1,3*(2,08+2,02)/2*10,8+1,3*(2,02+1,99)/2*2,1+1,3*(1,99+2,04)/2*3,3</t>
  </si>
  <si>
    <t>1,3*(2,04+2,08)/2*3,0+1,3*(2,08+2,03)/2*7,2+1,3*(2,03+2,03)/2*0,5</t>
  </si>
  <si>
    <t>1,3*(2,03+2,00)/2*21,1+1,3*(2,00+2,04)/2*4,2+1,3*(2,04+2,09)/2*3,7</t>
  </si>
  <si>
    <t>1,3*(2,09+2,12)/2*6,0+1,3*(2,12+2,07)/2*11,7+1,3*(2,07+2,07)/2*0,9</t>
  </si>
  <si>
    <t>1,3*(2,07+2,06)/2*1,6+1,3*(2,06+2,06)/2*4,6+1,3*(2,06+2,03)/2*7,2</t>
  </si>
  <si>
    <t>1,3*(2,03+1,99)/2*12,6</t>
  </si>
  <si>
    <t>1,5*(3,21+3,24)/2*1,5+1,5*(3,24+3,37)/2*8,0+1,5*(3,37+3,34)/2*5,3</t>
  </si>
  <si>
    <t>1,5*(3,34+3,33)/2*2,0+1,5*(3,33+3,30)/2*8,3+1,5*(3,30+3,30)/2*8,9</t>
  </si>
  <si>
    <t>1,5*(3,30+3,30)/2*4,8</t>
  </si>
  <si>
    <t>1,4*(3,30+3,27)/2*1,3+1,4*(3,27+3,14)/2*6,1+1,4*(3,14+3,11)/2*1,8</t>
  </si>
  <si>
    <t>1,4*(3,11+3,06)/2*7,0+1,4*(3,06+3,03)/2*4,2+1,4*(3,03+2,92)/2*8,6</t>
  </si>
  <si>
    <t>1,4*(2,92+2,88)/2*5,2+1,4*(2,88+2,85)/2*4,4+1,4*(2,85+2,80)/2*4,4</t>
  </si>
  <si>
    <t>1,4*(2,80+2,71)/2*7,7+1,4*(2,71+2,60)/2*7,0</t>
  </si>
  <si>
    <t>1,3*(2,60+2,46)/2*4,7+1,3*(2,46+2,43)/2*0,7+1,3*(2,43+2,29)/2*4,5</t>
  </si>
  <si>
    <t>1,3*(2,29+2,22)/2*2,4+1,3*(2,22+2,10)/2*3,8+1,3*(2,10+1,99)/2*3,9</t>
  </si>
  <si>
    <t>1,3*(2,10+1,91)/2*13,4+1,3*(1,91+1,91)/2*0,5+1,3*(1,91+1,84)/2*9,1</t>
  </si>
  <si>
    <t>1,3*(1,84+1,83)/2*10,0+1,3*(1,83+1,77)/2*8,5</t>
  </si>
  <si>
    <t>1,3*(2,40+2,40)/2*1,1+1,3*(1,77+1,77)/2*1,1</t>
  </si>
  <si>
    <t>1,4*(2,60+2,60)/2*2,3</t>
  </si>
  <si>
    <t>1,5*(3,21+3,21)/2*1,3</t>
  </si>
  <si>
    <t>1,1*(2,41+2,41)/2*2,5+1,2*(1,92+1,92)/2*1,0+1,2*(2,02+2,02)/2*3,5</t>
  </si>
  <si>
    <t>1,1*(2,08+2,08)/2*1,5+1,2*(2,00+2,00)/2*2,5+1,1*(2,07+2,07)/2*2,5</t>
  </si>
  <si>
    <t>1,1*(3,34+3,34)/2*1,0+1,2*(3,30+3,30)/2*2,5+1,2*(3,27+3,27)/2*1,0</t>
  </si>
  <si>
    <t>1,2*(3,03+3,03)/2*1,0+1,2*(2,80+2,80)/2*1,0+1,2*(2,71+2,71)/2*2,0</t>
  </si>
  <si>
    <t>1,2*(2,22+2,22)/2*1,0+1,2*(3,27+3,27)/2*3,5</t>
  </si>
  <si>
    <t>Hornina 3 : -439,36</t>
  </si>
  <si>
    <t>Hornina 5 : -195,8171</t>
  </si>
  <si>
    <t>132401211R00</t>
  </si>
  <si>
    <t xml:space="preserve">...jakékoliv množství, v hornině 5, hloubení strojně </t>
  </si>
  <si>
    <t>1,3*(0,40+0,49)/2*9,4+1,3*(0,49+0,41)/2*2,5+1,3*(-0,10+0,41)/2*3,8</t>
  </si>
  <si>
    <t>1,3*(0,07+0,08)/2*1,2</t>
  </si>
  <si>
    <t>1,3*(0,08+0,02)/2*10,8+1,3*(-0,01+0,02)/2*2,1+1,3*(-0,01+0,04)/2*3,3</t>
  </si>
  <si>
    <t>1,3*(0,04+0,08)/2*3,0+1,3*(0,08+0,03)/2*7,2+1,3*(0,03+0,03)/2*0,5</t>
  </si>
  <si>
    <t>1,3*(0,03+0,00)/2*21,1+1,3*(0,00+0,04)/2*4,2+1,3*(0,04+0,09)/2*3,7</t>
  </si>
  <si>
    <t>1,3*(0,09+0,12)/2*6,0+1,3*(0,12+0,07)/2*11,7+1,3*(0,07+0,07)/2*0,9</t>
  </si>
  <si>
    <t>1,3*(0,07+0,06)/2*1,6+1,3*(0,06+0,06)/2*4,6+1,3*(0,06+0,03)/2*7,2</t>
  </si>
  <si>
    <t>1,3*(-0,01+0,03)/2*12,6</t>
  </si>
  <si>
    <t>1,5*(1,21+1,24)/2*1,5+1,5*(1,24+1,37)/2*8,0+1,5*(1,37+1,34)/2*5,3</t>
  </si>
  <si>
    <t>1,5*(1,34+1,33)/2*2,0+1,5*(1,33+1,30)/2*8,3+1,5*(1,30+1,30)/2*8,9</t>
  </si>
  <si>
    <t>1,5*(1,30+1,30)/2*4,8</t>
  </si>
  <si>
    <t>1,4*(1,30+1,27)/2*1,3+1,4*(1,27+1,14)/2*6,1+1,4*(1,14+1,11)/2*1,8</t>
  </si>
  <si>
    <t>1,4*(1,11+1,06)/2*7,0+1,4*(1,06+1,03)/2*4,2+1,4*(1,03+0,92)/2*8,6</t>
  </si>
  <si>
    <t>1,4*(0,92+0,88)/2*5,2+1,4*(0,88+0,85)/2*4,4+1,4*(0,85+0,80)/2*4,4</t>
  </si>
  <si>
    <t>1,4*(0,80+0,71)/2*7,7+1,4*(0,71+0,60)/2*7,0</t>
  </si>
  <si>
    <t>1,3*(0,60+0,46)/2*4,7+1,3*(0,46+0,43)/2*0,7+1,3*(0,43+0,29)/2*4,5</t>
  </si>
  <si>
    <t>1,3*(0,29+0,22)/2*2,4+1,3*(0,22+0,10)/2*3,8+1,3*(-0,01+0,10)/2*3,9</t>
  </si>
  <si>
    <t>1,3*(-0,09+0,10)/2*13,4</t>
  </si>
  <si>
    <t>1,3*(0,40+0,40)/2*1,1</t>
  </si>
  <si>
    <t>1,4*(0,60+0,60)/2*2,3</t>
  </si>
  <si>
    <t>1,5*(1,21+1,21)/2*1,3</t>
  </si>
  <si>
    <t>1,1*(0,41+0,41)/2*2,5+1,2*(0,02+0,02)/2*3,5</t>
  </si>
  <si>
    <t>1,1*(0,08+0,08)/2*1,5+1,1*(0,07+0,07)/2*2,5</t>
  </si>
  <si>
    <t>1,1*(1,34+1,34)/2*1,0+1,2*(1,30+1,30)/2*2,5+1,2*(1,27+1,27)/2*1,0</t>
  </si>
  <si>
    <t>1,2*(1,03+1,03)/2*1,0+1,2*(0,80+0,80)/2*1,0+1,2*(0,71+0,71)/2*2,0</t>
  </si>
  <si>
    <t>1,2*(0,22+0,22)/2*1,0+1,2*(1,27+1,27)/2*3,5</t>
  </si>
  <si>
    <t>133 Hloubení šachet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</si>
  <si>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</si>
  <si>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133 3 v hornině 3</t>
  </si>
  <si>
    <t>133201101R00</t>
  </si>
  <si>
    <t>...do 100 m3</t>
  </si>
  <si>
    <t>2,24*0,94*10,0</t>
  </si>
  <si>
    <t>2,5*2,5*1,0</t>
  </si>
  <si>
    <t>Chodník : 0,30*6,25</t>
  </si>
  <si>
    <t>133 4 v hornině 4</t>
  </si>
  <si>
    <t>133301101R00</t>
  </si>
  <si>
    <t>2,24*0,94*30,73</t>
  </si>
  <si>
    <t>2,5*2,5*2,0</t>
  </si>
  <si>
    <t>Hornina 3 : -27,3060</t>
  </si>
  <si>
    <t>Hornina 5 : -22,5931</t>
  </si>
  <si>
    <t>133 5 v hornině 5</t>
  </si>
  <si>
    <t>133401101R00</t>
  </si>
  <si>
    <t>...pro jakýkoliv objem výkopu</t>
  </si>
  <si>
    <t>2,24*0,94*10,73</t>
  </si>
  <si>
    <t>138 Dolamování hloubených vykopávek</t>
  </si>
  <si>
    <t>zapažených i nezapažených v hor. 5 - 7 s případným nutným přemístěním výkopku ve výkopišti, bez naložení.</t>
  </si>
  <si>
    <t>138 2 rýh ve vrstvě tloušťky do 500 mm</t>
  </si>
  <si>
    <t>138401201R00</t>
  </si>
  <si>
    <t>...v hornině 5</t>
  </si>
  <si>
    <t>(195,8697+22,5931)*0,1</t>
  </si>
  <si>
    <t>(1,90+1,88)/2*4,3+(1,88+1,88)/2*2,2+(1,88+1,87)/2*6,8</t>
  </si>
  <si>
    <t>(1,87+1,92)/2*1,6+(1,92+2,07)/2*7,2</t>
  </si>
  <si>
    <t>1,3*(1,91+1,91)/2*0,5+(1,91+1,84)/2*9,1</t>
  </si>
  <si>
    <t>(1,84+1,83)/2*10,0+(1,83+1,77)/2*8,5</t>
  </si>
  <si>
    <t>(1,77+1,77)/2*1,1</t>
  </si>
  <si>
    <t>(1,92+1,92)/2*1,0</t>
  </si>
  <si>
    <t>(2,00+2,00)/2*2,5</t>
  </si>
  <si>
    <t>103,23</t>
  </si>
  <si>
    <t>151101102R00</t>
  </si>
  <si>
    <t>...příložné  pro jakoukoliv mezerovitost, hloubky do 4 m</t>
  </si>
  <si>
    <t>(2,40+2,49)/2*9,4+(2,49+2,41)/2*2,5+(2,41+1,90)/2*3,8</t>
  </si>
  <si>
    <t>(2,07+2,08)/2*1,2</t>
  </si>
  <si>
    <t>(2,08+2,02)/2*10,8+(2,02+1,99)/2*2,1+(1,99+2,04)/2*3,3</t>
  </si>
  <si>
    <t>(2,04+2,08)/2*3,0+(2,08+2,03)/2*7,2+(2,03+2,03)/2*0,5</t>
  </si>
  <si>
    <t>(2,03+2,00)/2*21,1+(2,00+2,04)/2*4,2+(2,04+2,09)/2*3,7</t>
  </si>
  <si>
    <t>(2,09+2,12)/2*6,0+(2,12+2,07)/2*11,7+(2,07+2,07)/2*0,9</t>
  </si>
  <si>
    <t>(2,07+2,06)/2*1,6+(2,06+2,06)/2*4,6+(2,06+2,03)/2*7,2</t>
  </si>
  <si>
    <t>(2,03+1,99)/2*12,6</t>
  </si>
  <si>
    <t>(3,21+3,24)/2*1,5+(3,24+3,37)/2*8,0+(3,37+3,34)/2*5,3</t>
  </si>
  <si>
    <t>(3,34+3,33)/2*2,0+(3,33+3,30)/2*8,3+(3,30+3,30)/2*8,9</t>
  </si>
  <si>
    <t>(3,30+3,30)/2*4,8</t>
  </si>
  <si>
    <t>(3,30+3,27)/2*1,3+(3,27+3,14)/2*6,1+(3,14+3,11)/2*1,8</t>
  </si>
  <si>
    <t>(3,11+3,06)/2*7,0+(3,06+3,03)/2*4,2+(3,03+2,92)/2*8,6</t>
  </si>
  <si>
    <t>(2,92+2,88)/2*5,2+(2,88+2,85)/2*4,4+(2,85+2,80)/2*4,4</t>
  </si>
  <si>
    <t>(2,80+2,71)/2*7,7+(2,71+2,60)/2*7,0</t>
  </si>
  <si>
    <t>(2,60+2,46)/2*4,7+(2,46+2,43)/2*0,7+(2,43+2,29)/2*4,5</t>
  </si>
  <si>
    <t>(2,29+2,22)/2*2,4+(2,22+2,10)/2*3,8+(2,10+1,99)/2*3,9</t>
  </si>
  <si>
    <t>(2,10+1,91)/2*13,4</t>
  </si>
  <si>
    <t>(2,40+2,40)/2*1,1</t>
  </si>
  <si>
    <t>(2,60+2,60)/2*2,3</t>
  </si>
  <si>
    <t>(3,21+3,21)/2*1,3</t>
  </si>
  <si>
    <t>(2,41+2,41)/2*2,5+(2,02+2,02)/2*3,5</t>
  </si>
  <si>
    <t>(2,08+2,08)/2*1,5+(2,07+2,07)/2*2,5</t>
  </si>
  <si>
    <t>(3,34+3,34)/2*1,0+(3,30+3,30)/2*2,5+(3,27+3,27)/2*1,0</t>
  </si>
  <si>
    <t>(3,03+3,03)/2*1,0+(2,80+2,80)/2*1,0+(2,71+2,71)/2*2,0</t>
  </si>
  <si>
    <t>(2,22+2,22)/2*1,0+(3,27+3,27)/2*3,5</t>
  </si>
  <si>
    <t>689,6795</t>
  </si>
  <si>
    <t>151101112R00</t>
  </si>
  <si>
    <t>...příložné , hloubky do 4 m</t>
  </si>
  <si>
    <t>430,7146*0,5</t>
  </si>
  <si>
    <t>161101151R00</t>
  </si>
  <si>
    <t>...z horniny 5 až 7, při hloubce výkopu přes 1 do 2,5 m</t>
  </si>
  <si>
    <t>1,3*(0,46+0,43)/2*0,7+1,3*(0,43+0,29)/2*4,5</t>
  </si>
  <si>
    <t>1,2*(0,22+0,22)/2*1,0</t>
  </si>
  <si>
    <t>-20,3738*0,5</t>
  </si>
  <si>
    <t>161101152R00</t>
  </si>
  <si>
    <t>...z horniny 5 až 7, při hloubce výkopu přes 2,5 do 4 m</t>
  </si>
  <si>
    <t>(195,8171-20,3738)*0,5</t>
  </si>
  <si>
    <t>27,20</t>
  </si>
  <si>
    <t>1,1*0,586*5,0</t>
  </si>
  <si>
    <t>1,2*0,642*19,0</t>
  </si>
  <si>
    <t>1,3*0,755*(203,2-14,4)</t>
  </si>
  <si>
    <t>1,3*0,1*14,4</t>
  </si>
  <si>
    <t>0,955*0,405*14,4</t>
  </si>
  <si>
    <t>1,4*0,886*60,0</t>
  </si>
  <si>
    <t>1,5*0,981*40,1</t>
  </si>
  <si>
    <t>1,1*0,56*2,5</t>
  </si>
  <si>
    <t>1,21*30,73</t>
  </si>
  <si>
    <t>1,21*2,0</t>
  </si>
  <si>
    <t>Hornina 5 : -218,4102</t>
  </si>
  <si>
    <t>162601152R00</t>
  </si>
  <si>
    <t>...z horniny 5 až 7, na vzdálenost přes 4 000  do 5 000 m</t>
  </si>
  <si>
    <t>195,8171+22,5931</t>
  </si>
  <si>
    <t>Uložení sypaniny do násypů nebo na skládku s rozprostřením sypaniny ve vrstvách a s hrubým urovnáním.</t>
  </si>
  <si>
    <t>245,6102+166,77361</t>
  </si>
  <si>
    <t>včetně strojního přemístění materiálu pro zásyp ze vzdálenosti do 10 m od okraje zásypu</t>
  </si>
  <si>
    <t>429,9350+430,7146+195,8171+29,1810+27,3060+22,5931</t>
  </si>
  <si>
    <t>-166,77361-245,6102</t>
  </si>
  <si>
    <t>((1,1*0,436)-0,0272)*5,0</t>
  </si>
  <si>
    <t>((1,2*0,477)-0,0460)*19,0</t>
  </si>
  <si>
    <t>((1,3*0,565)-0,0990)*(203,2-14,4)</t>
  </si>
  <si>
    <t>((1,4*0,661)-0,1855)*60,0</t>
  </si>
  <si>
    <t>((1,5*0,731)-0,2651)*40,1</t>
  </si>
  <si>
    <t>((1,1*0,46)-0,0201)*2,5</t>
  </si>
  <si>
    <t>199000003R00</t>
  </si>
  <si>
    <t>...horniny 5 - 7</t>
  </si>
  <si>
    <t>58337332R</t>
  </si>
  <si>
    <t>štěrkopísek frakce 0,0 až 22,0 mm; třída C</t>
  </si>
  <si>
    <t>211,19389*1,01*1,7</t>
  </si>
  <si>
    <t>289 97-1 Zřízení vrstvy z geotextilie na upraveném povrchu</t>
  </si>
  <si>
    <t>289971211R00</t>
  </si>
  <si>
    <t>Zřízení vrstvy z geotextilie sklon do 1:5 š.do 3 m</t>
  </si>
  <si>
    <t>800-2</t>
  </si>
  <si>
    <t>(1,3+0,5+0,5)*14,5</t>
  </si>
  <si>
    <t>69310210R</t>
  </si>
  <si>
    <t>geomříž dvouosá; plošná hmotnost 200 g/m2; pevnost v tahu - podélně 20,0 kN/m; pevnost v tahu - příčně 20,0 kN/m; velikost oka 39 x 39 mm</t>
  </si>
  <si>
    <t>452 11 Osazení betonových dílců pod potrubí</t>
  </si>
  <si>
    <t>452 11-2 prstenců nebo rámůpod poklopy a mříže</t>
  </si>
  <si>
    <t>452112111R00</t>
  </si>
  <si>
    <t>...výšky do 100 mm</t>
  </si>
  <si>
    <t>452311111R00</t>
  </si>
  <si>
    <t>...desky pod potrubí, stoky a drobné objekty , z betonu prostého  C -/7,5</t>
  </si>
  <si>
    <t>3,94*0,1*10</t>
  </si>
  <si>
    <t>452312131R00</t>
  </si>
  <si>
    <t>...sedlové lože, z betonu prostého  C 12/15</t>
  </si>
  <si>
    <t>1,1*0,150*5,0</t>
  </si>
  <si>
    <t>1,2*0,165*19,0</t>
  </si>
  <si>
    <t>1,3*0,190*(203,2-14,4)</t>
  </si>
  <si>
    <t>1,4*0,225*60,0</t>
  </si>
  <si>
    <t>1,5*0,250*40,1</t>
  </si>
  <si>
    <t>59224346.AT</t>
  </si>
  <si>
    <t>prstenec vyrovnávací šachetní; betonový; TBW; DN = 625,0 mm; h = 40,0 mm; s = 120,00 mm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</si>
  <si>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</si>
  <si>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</si>
  <si>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</si>
  <si>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</si>
  <si>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</si>
  <si>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</si>
  <si>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18,85*0,15</t>
  </si>
  <si>
    <t>6,25*0,15</t>
  </si>
  <si>
    <t>18,85*0,20*1,7</t>
  </si>
  <si>
    <t>6,25*0,10*1,7</t>
  </si>
  <si>
    <t>18,85*0,08*1,7</t>
  </si>
  <si>
    <t>573231111R00</t>
  </si>
  <si>
    <t>...ze silniční emulze, v množství od 0,5 do 0,7 kg/m2</t>
  </si>
  <si>
    <t>577154211U01</t>
  </si>
  <si>
    <t>Asf bet obrus ACO11 II tl 60mm -3m</t>
  </si>
  <si>
    <t>617 45 Vnitřní úpravy povrchů šachet z malty vodotěsné cementové</t>
  </si>
  <si>
    <t>617451501R00</t>
  </si>
  <si>
    <t>...Potěry dna šachet hlazené ocelovým hladítkem, cementová malta viz. TZ, spojení kónusu a prstenců</t>
  </si>
  <si>
    <t>0,226*14</t>
  </si>
  <si>
    <t>810 Přeseknutí betonové trouby</t>
  </si>
  <si>
    <t>v rovině kolmé k ose trouby, se začištěním</t>
  </si>
  <si>
    <t>810361111R00</t>
  </si>
  <si>
    <t>Přeseknutí betonové trouby DN do 250 mm</t>
  </si>
  <si>
    <t>832-1</t>
  </si>
  <si>
    <t>810391111R00</t>
  </si>
  <si>
    <t>Přeseknutí betonové trouby DN do 400 mm</t>
  </si>
  <si>
    <t>810441111R00</t>
  </si>
  <si>
    <t>Přeseknutí betonové trouby DN do 600 mm</t>
  </si>
  <si>
    <t>831 Montáž potrubí z trub kameninových těsněných pryžovými kroužky</t>
  </si>
  <si>
    <t>pro splaškovou kanalizaci v otevřeném výkopu ve sklonu do 20 %,</t>
  </si>
  <si>
    <t>831 1 montáž- bez specifikace</t>
  </si>
  <si>
    <t>831312121R00</t>
  </si>
  <si>
    <t>831352121R00</t>
  </si>
  <si>
    <t>...DN 200 mm</t>
  </si>
  <si>
    <t>831372121R00</t>
  </si>
  <si>
    <t>...DN 300 mm</t>
  </si>
  <si>
    <t>831392121R00</t>
  </si>
  <si>
    <t>...DN 400 mm</t>
  </si>
  <si>
    <t>831422121R00</t>
  </si>
  <si>
    <t>...DN 500 mm</t>
  </si>
  <si>
    <t>831 9 příplatky k ceně</t>
  </si>
  <si>
    <t>831263195R00</t>
  </si>
  <si>
    <t>...za zřízení kanalizační přípojky, DN od 100 do 300 mm</t>
  </si>
  <si>
    <t>837 26-1 Montáž kameninových tvarovek těsněných pryžovými kroužky</t>
  </si>
  <si>
    <t>na potrubí z trub kameninových pro splaškovou kanalizaci v otevřeném výkopu,</t>
  </si>
  <si>
    <t>837 26-11 odbočných</t>
  </si>
  <si>
    <t>837371221R00</t>
  </si>
  <si>
    <t>837391221R00</t>
  </si>
  <si>
    <t>837 26-12 jednoosých</t>
  </si>
  <si>
    <t>837312221R00</t>
  </si>
  <si>
    <t>837352221R00</t>
  </si>
  <si>
    <t>871 3 Montáž potrubí z trub z plastů těsněných gumovým kroužkem</t>
  </si>
  <si>
    <t>v otevřeném výkopu ve sklonu do 20 %,</t>
  </si>
  <si>
    <t>871313121R00</t>
  </si>
  <si>
    <t>877 35-3 Montáž tvarovek na potrubí z trub z plastů těsněných gumovým kroužkem</t>
  </si>
  <si>
    <t>877 35-33 jednoosých</t>
  </si>
  <si>
    <t>877313123R00</t>
  </si>
  <si>
    <t>892 5 Zkoušky těsnosti kanalizačního potrubí</t>
  </si>
  <si>
    <t>vodou nebo vzduchem,</t>
  </si>
  <si>
    <t>892 51 zkouška těsnosti kanalizačního potrubí vodou</t>
  </si>
  <si>
    <t>892571111R00</t>
  </si>
  <si>
    <t>...do DN 200 mm</t>
  </si>
  <si>
    <t>892581111R00</t>
  </si>
  <si>
    <t>...do DN 300 mm</t>
  </si>
  <si>
    <t>892591111R00</t>
  </si>
  <si>
    <t>...do DN 400 mm</t>
  </si>
  <si>
    <t>892661111R00</t>
  </si>
  <si>
    <t>...do DN 600 mm</t>
  </si>
  <si>
    <t>892 52 zabezpečení konců kanalizačního potrubí při tlakových zkouškách vodou</t>
  </si>
  <si>
    <t>892583111R00</t>
  </si>
  <si>
    <t>892593111R00</t>
  </si>
  <si>
    <t>892663111R00</t>
  </si>
  <si>
    <t>894 42 Osazení betonových dílců pro šachty podle DIN 4034</t>
  </si>
  <si>
    <t>na kroužek,</t>
  </si>
  <si>
    <t>894421111RT1</t>
  </si>
  <si>
    <t>...skruže rovné, o hmotnosti do 0,5 t</t>
  </si>
  <si>
    <t>894421112RT1</t>
  </si>
  <si>
    <t>...skruže rovné, o hmotnosti do 1,4 t</t>
  </si>
  <si>
    <t>894422111RT1</t>
  </si>
  <si>
    <t>...skruže přechodové, pro jakoukoliv hmotnost</t>
  </si>
  <si>
    <t>894423111RT1</t>
  </si>
  <si>
    <t>...šachtového dna, o hmotnosti do 2 t</t>
  </si>
  <si>
    <t>899 10 Osazení poklopů litinových a ocelových</t>
  </si>
  <si>
    <t>899103111R00</t>
  </si>
  <si>
    <t>...o hmotnost jednotlivě přes 100  do 150 kg</t>
  </si>
  <si>
    <t>potrubí : ((0,955*0,405)-0,0990)*14,4</t>
  </si>
  <si>
    <t>vpusť v šachtě : 0,3*0,8*0,3</t>
  </si>
  <si>
    <t>-0,0177*0,50</t>
  </si>
  <si>
    <t>0,24*0,24*0,20</t>
  </si>
  <si>
    <t>obtokové potrubí spádiště : ((0,6*0,6)-0,0460)*1,2</t>
  </si>
  <si>
    <t>899 64 Bednění pro obetonování potrubí</t>
  </si>
  <si>
    <t>899643111R00</t>
  </si>
  <si>
    <t>...v otevřeném příkopu</t>
  </si>
  <si>
    <t>0,405*14,4*2</t>
  </si>
  <si>
    <t>837391221R0</t>
  </si>
  <si>
    <t>Montáž tvarov. kamenin. odboč. pryž. krouž. DN 500</t>
  </si>
  <si>
    <t>877315251T01</t>
  </si>
  <si>
    <t>Montáž manžety DN 150</t>
  </si>
  <si>
    <t>877355251T01</t>
  </si>
  <si>
    <t>Montáž manžety DN 200</t>
  </si>
  <si>
    <t>877375241T01</t>
  </si>
  <si>
    <t>Montáž manžety DN 300</t>
  </si>
  <si>
    <t>877395241T01</t>
  </si>
  <si>
    <t>Montáž manžety DN 400</t>
  </si>
  <si>
    <t>877425241T01</t>
  </si>
  <si>
    <t>Montáž manžety DN 500</t>
  </si>
  <si>
    <t>28611261.AR</t>
  </si>
  <si>
    <t>trubka plastová kanalizační PVC; hladká, s hrdlem; Sn 8 kN/m2; D = 160,0 mm; s = 4,70 mm; l = 3000,0 mm</t>
  </si>
  <si>
    <t>1*1,093</t>
  </si>
  <si>
    <t>28651691.AR</t>
  </si>
  <si>
    <t>redukce excentrická; PVC; d = 160,0 mm; d2 = 110 mm; l = 181 mm; hladká, hrdlová</t>
  </si>
  <si>
    <t>28651852.AR</t>
  </si>
  <si>
    <t>přechod kameninové hrdlo-plast DN 150,0 mm; l = 69 mm</t>
  </si>
  <si>
    <t>55243344T1</t>
  </si>
  <si>
    <t>Poklop s rámem D400 s logem SVK, kruh., tvárná litina, bez odvětrání, samonivelační rám, s čepem, bližší viz. TZ</t>
  </si>
  <si>
    <t>55291001.A</t>
  </si>
  <si>
    <t>Vložka BC 16/300 pro d355mm</t>
  </si>
  <si>
    <t xml:space="preserve">KGEM, DN 125, nástrčné hrdlo opatřené těsnicím kroužkem z elastomeru </t>
  </si>
  <si>
    <t>PIPE - LIFE</t>
  </si>
  <si>
    <t>Prodejce:</t>
  </si>
  <si>
    <t>GLASSPOL, spol. s r. o.</t>
  </si>
  <si>
    <t>Kojetínská 3666</t>
  </si>
  <si>
    <t>767 01 Kroměříž</t>
  </si>
  <si>
    <t>tel.: 0634/331277</t>
  </si>
  <si>
    <t>fax: 0634/338206</t>
  </si>
  <si>
    <t>e-mail: glasspol@glasspol.cz</t>
  </si>
  <si>
    <t>http://www.glasspol.cz</t>
  </si>
  <si>
    <t>55291001.B</t>
  </si>
  <si>
    <t>Vložka BC 16/300 pro d387mm</t>
  </si>
  <si>
    <t>55291001.C</t>
  </si>
  <si>
    <t>Vložka BC 16/400 pro d486mm</t>
  </si>
  <si>
    <t>55291001.D</t>
  </si>
  <si>
    <t>Vložka BC 16/500 pro d581mm</t>
  </si>
  <si>
    <t>55291003R1</t>
  </si>
  <si>
    <t>Vložka BC 12/200 pro d186mm</t>
  </si>
  <si>
    <t>55291004R1</t>
  </si>
  <si>
    <t>Vložka BC 12/200 pro d242mm</t>
  </si>
  <si>
    <t>55291202R</t>
  </si>
  <si>
    <t>spojka potrubí; nerez, pryž; tl. 7,5 mm; š = 150,0 mm; d spojovaného potrubí 200 až 225 mm; pracovní tlak 2,5 bar</t>
  </si>
  <si>
    <t>55291203R</t>
  </si>
  <si>
    <t>spojka potrubí; nerez, pryž; tl. 7,5 mm; š = 150,0 mm; d spojovaného potrubí 225 až 250 mm; pracovní tlak 2,5 bar</t>
  </si>
  <si>
    <t>55291205R</t>
  </si>
  <si>
    <t>spojka potrubí; nerez, pryž; tl. 7,5 mm; š = 150,0 mm; d spojovaného potrubí 250 až 275 mm; pracovní tlak 2,5 bar</t>
  </si>
  <si>
    <t>55291211R1</t>
  </si>
  <si>
    <t>Spojka standardní FLEX-SEAL SC 360W</t>
  </si>
  <si>
    <t>55291215R1</t>
  </si>
  <si>
    <t>Spojka standardní FLEX-SEAL SC 430 W</t>
  </si>
  <si>
    <t>55291220R1</t>
  </si>
  <si>
    <t>Spojka standardní FLEX-SEAL SC 490W</t>
  </si>
  <si>
    <t>55291223R1</t>
  </si>
  <si>
    <t>Spojka standardní FLEX-SEAL SC 540 W</t>
  </si>
  <si>
    <t>55291228R1</t>
  </si>
  <si>
    <t>Spojka standardní FLEX-SEAL LC 600 W</t>
  </si>
  <si>
    <t>55291228R2</t>
  </si>
  <si>
    <t>Spojka standardní FLEX-SEAL SC 600W</t>
  </si>
  <si>
    <t>59224353.AR</t>
  </si>
  <si>
    <t>konus šachetní; železobetonový; TBR; d = 1 240,0 mm; DN = 1 000,0 mm; DN 2 = 625 mm; h = 580 mm; počet stupadel 2; ocelové s PE povlakem, kapsové</t>
  </si>
  <si>
    <t>11*1,01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</si>
  <si>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</si>
  <si>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</si>
  <si>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</si>
  <si>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</si>
  <si>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</si>
  <si>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</si>
  <si>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10*1,01</t>
  </si>
  <si>
    <t>59224364.B</t>
  </si>
  <si>
    <t>Skruž šachetní TBS-Q.1 100/100 PS, s otvorem DN300 a čedičovým obkladem 120st.</t>
  </si>
  <si>
    <t>rozměr 1000/250/120 mm</t>
  </si>
  <si>
    <t>Kanalizační šachty DN 1000 dle DIN 4034.1</t>
  </si>
  <si>
    <t>Výrobce: Prefa Brno a. s.,</t>
  </si>
  <si>
    <t xml:space="preserve">               Kotlářská 53</t>
  </si>
  <si>
    <t xml:space="preserve">               656 03 Brno</t>
  </si>
  <si>
    <t xml:space="preserve">               tel.: 05/755 097</t>
  </si>
  <si>
    <t>Prodejce: PREFA TRADE, a. s. - výhradní zástupce a. s. PREFA BRNO</t>
  </si>
  <si>
    <t xml:space="preserve">                Kotlářská 53</t>
  </si>
  <si>
    <t xml:space="preserve">                602 00 Brno</t>
  </si>
  <si>
    <t xml:space="preserve">                tel.: 05/4158 3235</t>
  </si>
  <si>
    <t xml:space="preserve">                fax: 05/4121 1190</t>
  </si>
  <si>
    <t xml:space="preserve">     </t>
  </si>
  <si>
    <t>Q =  splnění kvalitativních podmínek sekce pro kanalizace</t>
  </si>
  <si>
    <t>PS - kramlové ocelové stupadlo s PE povlakem, LS - litinové vidlicové stupadlo, KPS - kapsové plastové stupadlo, V 15 - V 60 - průměr odtoku</t>
  </si>
  <si>
    <t>59224366.AR</t>
  </si>
  <si>
    <t>dno šachetní přímé; železobeton; TBZ; DN = 1 000,0 mm; D odtoku do 400 mm; h = 600 mm; t = 150 mm; beton C 40/50</t>
  </si>
  <si>
    <t>59224367.AR</t>
  </si>
  <si>
    <t>dno šachetní přímé; železobeton; TBZ; DN = 1 000,0 mm; D odtoku do 500 mm; h = 800 mm; t = 150 mm; beton C 40/50</t>
  </si>
  <si>
    <t>59224367.AR1</t>
  </si>
  <si>
    <t>Dno šachetní přímé TBZ-Q.1 100/80 V max. 50, čedičový obklad</t>
  </si>
  <si>
    <t>59224373.AR</t>
  </si>
  <si>
    <t>profil těsnicí elastomerní; pro spojení betonových šachetních dílů; tvar kruh; d = 1 000,0 mm</t>
  </si>
  <si>
    <t>27*1,01</t>
  </si>
  <si>
    <t>59710632R</t>
  </si>
  <si>
    <t>trouba kameninová DN 150,0 mm; l = 1000,0 mm; spoj F; FN 34 kN/m</t>
  </si>
  <si>
    <t>5,0*1,015</t>
  </si>
  <si>
    <t>59710676R</t>
  </si>
  <si>
    <t>trouba kameninová hrdlová; DN 200,0 mm; l = 1500,0 mm; třída 160; spoj F; FN 32 kN/m</t>
  </si>
  <si>
    <t>1,5*1,015</t>
  </si>
  <si>
    <t>59710693R</t>
  </si>
  <si>
    <t>trouba kameninová hrdlová; DN 200,0 mm; l = 2500,0 mm; třída 160; spoj F; FN 40 kN/m</t>
  </si>
  <si>
    <t>19,0*1,015</t>
  </si>
  <si>
    <t>59710699.AR</t>
  </si>
  <si>
    <t>trouba kameninová hrdlová; DN 300,0 mm; l = 2500,0 mm; třída 160; spoj C; FN 48 kN/m</t>
  </si>
  <si>
    <t>196,2*1,015</t>
  </si>
  <si>
    <t>59710700.AR</t>
  </si>
  <si>
    <t>trouba kameninová hrdlová; DN 400,0 mm; l = 2500,0 mm; třída 160; spoj C; FN 64 kN/m</t>
  </si>
  <si>
    <t>57,5*1,015</t>
  </si>
  <si>
    <t>59710702.AR</t>
  </si>
  <si>
    <t>trouba kameninová hrdlová; DN 500,0 mm; l = 2500,0 mm; třída 120; spoj C; FN 60 kN/m</t>
  </si>
  <si>
    <t>38,6*1,015</t>
  </si>
  <si>
    <t>59710817.AR</t>
  </si>
  <si>
    <t>trouba kameninová hrdlová, vtok; zkrácená; DN 200,0 mm; l = 600,0 mm; třída 160; spoj F; FN 40 kN/m</t>
  </si>
  <si>
    <t>59710824.AR</t>
  </si>
  <si>
    <t>trouba kameninová hrdlová, vtok; zkrácená; DN 300,0 mm; l = 600,0 mm; třída 160; spoj C; FN 48 kN/m</t>
  </si>
  <si>
    <t>6*1,015</t>
  </si>
  <si>
    <t>59710826.AR</t>
  </si>
  <si>
    <t>trouba kameninová hrdlová, vtok; zkrácená; DN 400,0 mm; l = 750,0 mm; třída 160; spoj C; FN 64 kN/m</t>
  </si>
  <si>
    <t>3*1,015</t>
  </si>
  <si>
    <t>59710828.AR</t>
  </si>
  <si>
    <t>trouba kameninová hrdlová, vtok; zkrácená; DN 500,0 mm; l = 750,0 mm; třída 120; spoj C; FN 60 kN/m</t>
  </si>
  <si>
    <t>59710837.AR</t>
  </si>
  <si>
    <t>trouba kameninová odtok; zkrácená; DN 300,0 mm; l = 600,0 mm; třída 160; spoj C; FN 48 kN/m</t>
  </si>
  <si>
    <t>10*1,015</t>
  </si>
  <si>
    <t>59710839.AR</t>
  </si>
  <si>
    <t>trouba kameninová odtok; zkrácená; DN 400,0 mm; l = 750,0 mm; třída 160; spoj C; FN 64 kN/m</t>
  </si>
  <si>
    <t>2*1,015</t>
  </si>
  <si>
    <t>59710841.AR</t>
  </si>
  <si>
    <t>trouba kameninová odtok; zkrácená; DN 500,0 mm; l = 750,0 mm; třída 120; spoj C; FN 60 kN/m</t>
  </si>
  <si>
    <t>597109451R</t>
  </si>
  <si>
    <t>oblouk kameninový 45,0 °; DN 150,0 mm; spoj F; FN 34 kN/m</t>
  </si>
  <si>
    <t>59710947.A2R</t>
  </si>
  <si>
    <t>oblouk kameninový 45,0 °; DN 200,0 mm; spoj F; třída 160; FN 32 kN/m</t>
  </si>
  <si>
    <t>4*1,015</t>
  </si>
  <si>
    <t>59710954R</t>
  </si>
  <si>
    <t>oblouk kameninový 90,0 °; DN 200,0 mm; spoj F; třída 160; FN 32 kN/m</t>
  </si>
  <si>
    <t>59711549R</t>
  </si>
  <si>
    <t>odbočka kameninová hrdlová šikmá; 45,0 °; DN 300,0 mm; DN2 150 mm; spoj C/F; třída 160; FN 48 kN/m; FN2 34 kN/m</t>
  </si>
  <si>
    <t>59711553R</t>
  </si>
  <si>
    <t>odbočka kameninová hrdlová šikmá; 45,0 °; DN 300,0 mm; DN2 200 mm; spoj C/F; třída 160; / 160; FN 48 kN/m; FN2 32 kN/m</t>
  </si>
  <si>
    <t>597115545R</t>
  </si>
  <si>
    <t>odbočka kameninová hrdlová kolmá; 90,0 °; DN 300,0 mm; DN2 200 mm; spoj C/F; třída 160; / 160; FN 48 kN/m; FN2 32 kN/m</t>
  </si>
  <si>
    <t>11*1,015</t>
  </si>
  <si>
    <t>59711562R</t>
  </si>
  <si>
    <t>odbočka kameninová hrdlová kolmá, levá, pravá; 90,0 °; DN 400,0 mm; DN2 200 mm; spoj C/F; třída 160; / 160; FN 64 kN/m; FN2 32 kN/m</t>
  </si>
  <si>
    <t>pravá : 2*1,015</t>
  </si>
  <si>
    <t>levá : 3*1,015</t>
  </si>
  <si>
    <t>59711564R</t>
  </si>
  <si>
    <t>odbočka kameninová hrdlová kolmá, levá, pravá; 90,0 °; DN 500,0 mm; DN2 150 mm; spoj C/F; třída 120; FN 60 kN/m; FN2 34 kN/m</t>
  </si>
  <si>
    <t>levá : 1*1,015</t>
  </si>
  <si>
    <t>59711566R</t>
  </si>
  <si>
    <t>odbočka kameninová hrdlová kolmá, levá, pravá; 90,0 °; DN 500,0 mm; DN2 200 mm; spoj C/F; třída 120; / 160; FN 60 kN/m; FN2 32 kN/m</t>
  </si>
  <si>
    <t>levá : 2*1,015</t>
  </si>
  <si>
    <t>pravá : 1*1,015</t>
  </si>
  <si>
    <t>12,3+9,2</t>
  </si>
  <si>
    <t>14,5*2</t>
  </si>
  <si>
    <t>914992001R01</t>
  </si>
  <si>
    <t>Přechodné dopravní značení, včetně projektu dopravního značení a schválení</t>
  </si>
  <si>
    <t>936 45 Výplň cementopopílkovou suspenzí</t>
  </si>
  <si>
    <t>936 45-2 potrubí</t>
  </si>
  <si>
    <t>936452115R00</t>
  </si>
  <si>
    <t>...1,0 MPa, DN 300</t>
  </si>
  <si>
    <t xml:space="preserve">m     </t>
  </si>
  <si>
    <t>936452117R00</t>
  </si>
  <si>
    <t>...1,0 MPa, DN 500</t>
  </si>
  <si>
    <t>998 27-51 Přesun hmot pro kanalizace z trub kameninových</t>
  </si>
  <si>
    <t>trubní ražené nebo hloubené (827 2.5), včetně drobných objektů</t>
  </si>
  <si>
    <t>998275101R00</t>
  </si>
  <si>
    <t>721 21 Vpusti, zápachové uzávěrky a odtokové žlaby</t>
  </si>
  <si>
    <t>721211530R00</t>
  </si>
  <si>
    <t>...dvorní, D 110 mm, vodorovný odtok, s plastovým rámem 240 x 240 mm, litinovou mříží a odkalovacím košem, suchá klapka proti pronikání zápachu</t>
  </si>
  <si>
    <t>998 72-1 Přesun hmot pro vnitřní kanalizaci</t>
  </si>
  <si>
    <t>50 m vodorovně, měřeno od těžiště půdorysné plochy skládky do těžiště půdorysné plochy objektu</t>
  </si>
  <si>
    <t>998721201R00</t>
  </si>
  <si>
    <t>171201201RT11</t>
  </si>
  <si>
    <t>Poplatek za skládku - vybouraná kanalizace</t>
  </si>
  <si>
    <t>Tabulka pro určení podílu svislého přemístění výkopku. Číselná hodnota uvedená v tabulce udává procento z celkového objemu výkopávky, pro něž se oceňuje svislé přemístění výkopku Platí pro hloubky výkopu 1 -  2,5 m.</t>
  </si>
  <si>
    <t>a) hloubení jam</t>
  </si>
  <si>
    <t xml:space="preserve">objemu do 100 m3    	100 %	</t>
  </si>
  <si>
    <t>objemu do 1000 m3                     8 %</t>
  </si>
  <si>
    <t xml:space="preserve">objemu do 10000 m3                   3 %	</t>
  </si>
  <si>
    <t>objemu nad 10000 m3                 2 %</t>
  </si>
  <si>
    <t>b) hloubení rýh š. do 60 cm</t>
  </si>
  <si>
    <t>bez ohledu na objem               100 %</t>
  </si>
  <si>
    <t>c) hloubení rýh š. do 200 cm</t>
  </si>
  <si>
    <t>objemu do 100 m3                   100 %</t>
  </si>
  <si>
    <t>objemu nad 100 m3                   50 %</t>
  </si>
  <si>
    <t>d) hloubení zářezů</t>
  </si>
  <si>
    <t>objemu do 1000 m3               neoceňuje se</t>
  </si>
  <si>
    <t>objemu do 10000 m3             neoceňuje se</t>
  </si>
  <si>
    <t>objemu nad 10000 m3           neoceňuje se</t>
  </si>
  <si>
    <t>27,2*1,7</t>
  </si>
  <si>
    <t>005311010RT</t>
  </si>
  <si>
    <t>Dočasné odvedení splaškových vod po dobu výstavby</t>
  </si>
  <si>
    <t>1,1*1,1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</si>
</sst>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3" xfId="0" applyNumberFormat="1" applyBorder="1"/>
    <xf numFmtId="4" fontId="0" fillId="0" borderId="43" xfId="0" applyNumberFormat="1" applyBorder="1" applyAlignment="1"/>
    <xf numFmtId="4" fontId="0" fillId="0" borderId="43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6" xfId="0" applyBorder="1"/>
    <xf numFmtId="0" fontId="0" fillId="0" borderId="46" xfId="0" applyBorder="1" applyAlignment="1"/>
    <xf numFmtId="0" fontId="0" fillId="0" borderId="47" xfId="0" applyBorder="1" applyAlignment="1"/>
    <xf numFmtId="0" fontId="0" fillId="0" borderId="39" xfId="0" applyBorder="1" applyAlignment="1"/>
    <xf numFmtId="0" fontId="0" fillId="0" borderId="42" xfId="0" applyBorder="1" applyAlignment="1"/>
    <xf numFmtId="0" fontId="0" fillId="0" borderId="49" xfId="0" applyBorder="1"/>
    <xf numFmtId="0" fontId="0" fillId="0" borderId="48" xfId="0" applyBorder="1"/>
    <xf numFmtId="0" fontId="0" fillId="0" borderId="50" xfId="0" applyBorder="1"/>
    <xf numFmtId="4" fontId="0" fillId="0" borderId="52" xfId="0" applyNumberFormat="1" applyBorder="1" applyAlignment="1">
      <alignment shrinkToFit="1"/>
    </xf>
    <xf numFmtId="4" fontId="0" fillId="0" borderId="51" xfId="0" applyNumberFormat="1" applyBorder="1" applyAlignment="1">
      <alignment shrinkToFit="1"/>
    </xf>
    <xf numFmtId="0" fontId="0" fillId="4" borderId="53" xfId="0" applyFill="1" applyBorder="1"/>
    <xf numFmtId="0" fontId="14" fillId="4" borderId="54" xfId="0" applyFont="1" applyFill="1" applyBorder="1"/>
    <xf numFmtId="0" fontId="0" fillId="4" borderId="54" xfId="0" applyFill="1" applyBorder="1"/>
    <xf numFmtId="0" fontId="0" fillId="4" borderId="55" xfId="0" applyFill="1" applyBorder="1" applyAlignment="1"/>
    <xf numFmtId="0" fontId="0" fillId="4" borderId="54" xfId="0" applyFill="1" applyBorder="1" applyAlignment="1"/>
    <xf numFmtId="4" fontId="15" fillId="4" borderId="56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 shrinkToFit="1"/>
    </xf>
    <xf numFmtId="0" fontId="15" fillId="4" borderId="40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/>
    </xf>
    <xf numFmtId="4" fontId="14" fillId="0" borderId="46" xfId="0" applyNumberFormat="1" applyFont="1" applyBorder="1" applyAlignment="1">
      <alignment vertical="center" wrapText="1"/>
    </xf>
    <xf numFmtId="4" fontId="14" fillId="0" borderId="46" xfId="0" applyNumberFormat="1" applyFont="1" applyBorder="1" applyAlignment="1">
      <alignment horizontal="center" vertical="center" wrapText="1"/>
    </xf>
    <xf numFmtId="4" fontId="14" fillId="0" borderId="46" xfId="0" applyNumberFormat="1" applyFont="1" applyBorder="1" applyAlignment="1">
      <alignment vertical="center" wrapText="1" shrinkToFit="1"/>
    </xf>
    <xf numFmtId="4" fontId="14" fillId="0" borderId="40" xfId="0" applyNumberFormat="1" applyFont="1" applyBorder="1" applyAlignment="1">
      <alignment vertical="center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43" xfId="0" applyNumberFormat="1" applyFont="1" applyBorder="1" applyAlignment="1">
      <alignment vertical="center" shrinkToFit="1"/>
    </xf>
    <xf numFmtId="4" fontId="14" fillId="0" borderId="4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44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1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2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0" xfId="0" applyNumberFormat="1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6" xfId="0" applyFont="1" applyBorder="1"/>
    <xf numFmtId="0" fontId="7" fillId="0" borderId="47" xfId="0" applyFont="1" applyBorder="1"/>
    <xf numFmtId="0" fontId="7" fillId="0" borderId="39" xfId="0" applyFont="1" applyBorder="1"/>
    <xf numFmtId="0" fontId="7" fillId="0" borderId="42" xfId="0" applyFont="1" applyBorder="1"/>
    <xf numFmtId="0" fontId="7" fillId="0" borderId="49" xfId="0" applyFont="1" applyBorder="1"/>
    <xf numFmtId="0" fontId="7" fillId="0" borderId="48" xfId="0" applyFont="1" applyBorder="1"/>
    <xf numFmtId="0" fontId="7" fillId="0" borderId="50" xfId="0" applyFont="1" applyBorder="1"/>
    <xf numFmtId="4" fontId="7" fillId="0" borderId="52" xfId="0" applyNumberFormat="1" applyFont="1" applyBorder="1"/>
    <xf numFmtId="4" fontId="7" fillId="0" borderId="51" xfId="0" applyNumberFormat="1" applyFont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" fontId="15" fillId="4" borderId="56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1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0" fontId="18" fillId="0" borderId="43" xfId="0" applyFont="1" applyBorder="1" applyAlignment="1">
      <alignment vertical="top"/>
    </xf>
    <xf numFmtId="0" fontId="18" fillId="0" borderId="37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6" fillId="4" borderId="45" xfId="0" applyFont="1" applyFill="1" applyBorder="1" applyAlignment="1">
      <alignment vertical="top"/>
    </xf>
    <xf numFmtId="0" fontId="18" fillId="0" borderId="0" xfId="0" applyNumberFormat="1" applyFont="1" applyBorder="1" applyAlignment="1">
      <alignment vertical="top"/>
    </xf>
    <xf numFmtId="0" fontId="18" fillId="0" borderId="46" xfId="0" applyNumberFormat="1" applyFont="1" applyBorder="1" applyAlignment="1">
      <alignment vertical="top" wrapText="1"/>
    </xf>
    <xf numFmtId="0" fontId="18" fillId="0" borderId="40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/>
    </xf>
    <xf numFmtId="0" fontId="17" fillId="0" borderId="43" xfId="0" applyFont="1" applyBorder="1" applyAlignment="1">
      <alignment vertical="top"/>
    </xf>
    <xf numFmtId="0" fontId="17" fillId="0" borderId="40" xfId="0" applyFont="1" applyBorder="1" applyAlignment="1">
      <alignment vertical="top"/>
    </xf>
    <xf numFmtId="0" fontId="17" fillId="0" borderId="44" xfId="0" applyFont="1" applyBorder="1" applyAlignment="1">
      <alignment vertical="top"/>
    </xf>
    <xf numFmtId="0" fontId="17" fillId="0" borderId="27" xfId="0" applyFont="1" applyBorder="1" applyAlignment="1">
      <alignment vertical="top"/>
    </xf>
    <xf numFmtId="0" fontId="17" fillId="0" borderId="38" xfId="0" applyFont="1" applyBorder="1" applyAlignment="1">
      <alignment vertical="top"/>
    </xf>
    <xf numFmtId="0" fontId="17" fillId="0" borderId="71" xfId="0" applyFont="1" applyBorder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0" fontId="16" fillId="4" borderId="46" xfId="0" applyNumberFormat="1" applyFont="1" applyFill="1" applyBorder="1" applyAlignment="1">
      <alignment vertical="top"/>
    </xf>
    <xf numFmtId="0" fontId="17" fillId="0" borderId="27" xfId="0" applyNumberFormat="1" applyFont="1" applyBorder="1" applyAlignment="1">
      <alignment vertical="top"/>
    </xf>
    <xf numFmtId="0" fontId="17" fillId="0" borderId="40" xfId="0" applyNumberFormat="1" applyFont="1" applyBorder="1" applyAlignment="1">
      <alignment vertical="top"/>
    </xf>
    <xf numFmtId="0" fontId="17" fillId="0" borderId="83" xfId="0" applyNumberFormat="1" applyFont="1" applyBorder="1" applyAlignment="1">
      <alignment vertical="top"/>
    </xf>
    <xf numFmtId="0" fontId="17" fillId="0" borderId="72" xfId="0" applyNumberFormat="1" applyFont="1" applyBorder="1" applyAlignment="1">
      <alignment vertical="top"/>
    </xf>
    <xf numFmtId="0" fontId="0" fillId="0" borderId="43" xfId="0" applyBorder="1" applyAlignment="1">
      <alignment horizontal="center" vertical="top" shrinkToFit="1"/>
    </xf>
    <xf numFmtId="0" fontId="16" fillId="4" borderId="46" xfId="0" applyFont="1" applyFill="1" applyBorder="1" applyAlignment="1">
      <alignment horizontal="center" vertical="top" shrinkToFit="1"/>
    </xf>
    <xf numFmtId="0" fontId="18" fillId="0" borderId="46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27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8" fillId="0" borderId="40" xfId="0" applyFont="1" applyBorder="1" applyAlignment="1">
      <alignment horizontal="center" vertical="top" shrinkToFit="1"/>
    </xf>
    <xf numFmtId="0" fontId="18" fillId="0" borderId="83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19" fillId="0" borderId="76" xfId="0" applyNumberFormat="1" applyFont="1" applyBorder="1" applyAlignment="1">
      <alignment horizontal="center" vertical="top" wrapText="1" shrinkToFit="1"/>
    </xf>
    <xf numFmtId="0" fontId="19" fillId="0" borderId="80" xfId="0" applyNumberFormat="1" applyFont="1" applyBorder="1" applyAlignment="1">
      <alignment horizontal="center" vertical="top" wrapText="1" shrinkToFit="1"/>
    </xf>
    <xf numFmtId="0" fontId="18" fillId="0" borderId="72" xfId="0" applyFont="1" applyBorder="1" applyAlignment="1">
      <alignment horizontal="center" vertical="top" shrinkToFit="1"/>
    </xf>
    <xf numFmtId="172" fontId="0" fillId="0" borderId="43" xfId="0" applyNumberFormat="1" applyBorder="1" applyAlignment="1">
      <alignment vertical="top" shrinkToFit="1"/>
    </xf>
    <xf numFmtId="172" fontId="16" fillId="4" borderId="46" xfId="0" applyNumberFormat="1" applyFont="1" applyFill="1" applyBorder="1" applyAlignment="1">
      <alignment vertical="top" shrinkToFit="1"/>
    </xf>
    <xf numFmtId="172" fontId="18" fillId="0" borderId="46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172" fontId="18" fillId="0" borderId="27" xfId="0" applyNumberFormat="1" applyFont="1" applyBorder="1" applyAlignment="1">
      <alignment vertical="top" shrinkToFit="1"/>
    </xf>
    <xf numFmtId="172" fontId="19" fillId="0" borderId="77" xfId="0" applyNumberFormat="1" applyFont="1" applyBorder="1" applyAlignment="1">
      <alignment vertical="top" wrapText="1" shrinkToFit="1"/>
    </xf>
    <xf numFmtId="172" fontId="18" fillId="0" borderId="40" xfId="0" applyNumberFormat="1" applyFont="1" applyBorder="1" applyAlignment="1">
      <alignment vertical="top" shrinkToFit="1"/>
    </xf>
    <xf numFmtId="172" fontId="18" fillId="0" borderId="83" xfId="0" applyNumberFormat="1" applyFont="1" applyBorder="1" applyAlignment="1">
      <alignment vertical="top" shrinkToFit="1"/>
    </xf>
    <xf numFmtId="172" fontId="20" fillId="0" borderId="0" xfId="0" applyNumberFormat="1" applyFont="1" applyBorder="1" applyAlignment="1">
      <alignment vertical="top" shrinkToFit="1"/>
    </xf>
    <xf numFmtId="172" fontId="19" fillId="0" borderId="78" xfId="0" applyNumberFormat="1" applyFont="1" applyBorder="1" applyAlignment="1">
      <alignment vertical="top" wrapText="1" shrinkToFit="1"/>
    </xf>
    <xf numFmtId="172" fontId="19" fillId="0" borderId="81" xfId="0" applyNumberFormat="1" applyFont="1" applyBorder="1" applyAlignment="1">
      <alignment vertical="top" wrapText="1" shrinkToFit="1"/>
    </xf>
    <xf numFmtId="172" fontId="18" fillId="0" borderId="72" xfId="0" applyNumberFormat="1" applyFont="1" applyBorder="1" applyAlignment="1">
      <alignment vertical="top" shrinkToFit="1"/>
    </xf>
    <xf numFmtId="4" fontId="0" fillId="0" borderId="43" xfId="0" applyNumberFormat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6" xfId="0" applyNumberFormat="1" applyFont="1" applyFill="1" applyBorder="1" applyAlignment="1">
      <alignment vertical="top" shrinkToFit="1"/>
    </xf>
    <xf numFmtId="4" fontId="16" fillId="4" borderId="47" xfId="0" applyNumberFormat="1" applyFont="1" applyFill="1" applyBorder="1" applyAlignment="1">
      <alignment vertical="top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shrinkToFit="1"/>
    </xf>
    <xf numFmtId="4" fontId="18" fillId="0" borderId="47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>
      <alignment vertical="top" shrinkToFit="1"/>
    </xf>
    <xf numFmtId="4" fontId="18" fillId="5" borderId="27" xfId="0" applyNumberFormat="1" applyFont="1" applyFill="1" applyBorder="1" applyAlignment="1" applyProtection="1">
      <alignment vertical="top" shrinkToFit="1"/>
      <protection locked="0"/>
    </xf>
    <xf numFmtId="4" fontId="18" fillId="0" borderId="27" xfId="0" applyNumberFormat="1" applyFont="1" applyBorder="1" applyAlignment="1">
      <alignment vertical="top" shrinkToFit="1"/>
    </xf>
    <xf numFmtId="4" fontId="18" fillId="5" borderId="40" xfId="0" applyNumberFormat="1" applyFont="1" applyFill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4" fontId="18" fillId="5" borderId="83" xfId="0" applyNumberFormat="1" applyFont="1" applyFill="1" applyBorder="1" applyAlignment="1" applyProtection="1">
      <alignment vertical="top" shrinkToFit="1"/>
      <protection locked="0"/>
    </xf>
    <xf numFmtId="4" fontId="18" fillId="0" borderId="83" xfId="0" applyNumberFormat="1" applyFont="1" applyBorder="1" applyAlignment="1">
      <alignment vertical="top" shrinkToFit="1"/>
    </xf>
    <xf numFmtId="4" fontId="18" fillId="0" borderId="84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4" fontId="18" fillId="0" borderId="72" xfId="0" applyNumberFormat="1" applyFont="1" applyBorder="1" applyAlignment="1">
      <alignment vertical="top" shrinkToFit="1"/>
    </xf>
    <xf numFmtId="4" fontId="18" fillId="0" borderId="73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0" borderId="39" xfId="0" applyNumberFormat="1" applyBorder="1" applyAlignment="1">
      <alignment horizontal="left" vertical="top" wrapText="1"/>
    </xf>
    <xf numFmtId="0" fontId="16" fillId="4" borderId="46" xfId="0" applyNumberFormat="1" applyFont="1" applyFill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75" xfId="0" quotePrefix="1" applyNumberFormat="1" applyFont="1" applyBorder="1" applyAlignment="1">
      <alignment horizontal="left" vertical="top" wrapText="1"/>
    </xf>
    <xf numFmtId="0" fontId="18" fillId="0" borderId="46" xfId="0" applyNumberFormat="1" applyFont="1" applyBorder="1" applyAlignment="1">
      <alignment horizontal="left" vertical="top" wrapText="1"/>
    </xf>
    <xf numFmtId="0" fontId="20" fillId="0" borderId="75" xfId="0" applyNumberFormat="1" applyFont="1" applyBorder="1" applyAlignment="1">
      <alignment horizontal="left" vertical="top" wrapText="1"/>
    </xf>
    <xf numFmtId="0" fontId="19" fillId="0" borderId="79" xfId="0" quotePrefix="1" applyNumberFormat="1" applyFont="1" applyBorder="1" applyAlignment="1">
      <alignment horizontal="left" vertical="top" wrapText="1"/>
    </xf>
    <xf numFmtId="0" fontId="20" fillId="0" borderId="74" xfId="0" applyNumberFormat="1" applyFon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0" fontId="0" fillId="0" borderId="0" xfId="0" applyNumberFormat="1" applyBorder="1" applyAlignment="1">
      <alignment vertical="top"/>
    </xf>
    <xf numFmtId="0" fontId="18" fillId="0" borderId="12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 shrinkToFit="1"/>
    </xf>
    <xf numFmtId="172" fontId="0" fillId="0" borderId="0" xfId="0" applyNumberFormat="1" applyBorder="1" applyAlignment="1">
      <alignment vertical="top" shrinkToFit="1"/>
    </xf>
    <xf numFmtId="4" fontId="0" fillId="0" borderId="0" xfId="0" applyNumberFormat="1" applyBorder="1" applyAlignment="1">
      <alignment vertical="top" shrinkToFit="1"/>
    </xf>
    <xf numFmtId="4" fontId="18" fillId="0" borderId="82" xfId="0" applyNumberFormat="1" applyFont="1" applyBorder="1" applyAlignment="1">
      <alignment vertical="top" shrinkToFit="1"/>
    </xf>
    <xf numFmtId="0" fontId="0" fillId="4" borderId="86" xfId="0" applyFill="1" applyBorder="1" applyAlignment="1">
      <alignment vertical="top"/>
    </xf>
    <xf numFmtId="49" fontId="0" fillId="4" borderId="87" xfId="0" applyNumberFormat="1" applyFill="1" applyBorder="1" applyAlignment="1">
      <alignment vertical="top"/>
    </xf>
    <xf numFmtId="49" fontId="0" fillId="4" borderId="87" xfId="0" applyNumberFormat="1" applyFill="1" applyBorder="1" applyAlignment="1">
      <alignment vertical="top" wrapText="1"/>
    </xf>
    <xf numFmtId="0" fontId="0" fillId="4" borderId="87" xfId="0" applyFill="1" applyBorder="1" applyAlignment="1">
      <alignment horizontal="center" vertical="top"/>
    </xf>
    <xf numFmtId="0" fontId="0" fillId="4" borderId="87" xfId="0" applyFill="1" applyBorder="1" applyAlignment="1">
      <alignment vertical="top"/>
    </xf>
    <xf numFmtId="0" fontId="0" fillId="4" borderId="88" xfId="0" applyFill="1" applyBorder="1" applyAlignment="1">
      <alignment vertical="top"/>
    </xf>
    <xf numFmtId="0" fontId="0" fillId="4" borderId="87" xfId="0" applyFill="1" applyBorder="1" applyAlignment="1">
      <alignment vertical="top" wrapText="1"/>
    </xf>
    <xf numFmtId="0" fontId="0" fillId="4" borderId="89" xfId="0" applyFill="1" applyBorder="1" applyAlignment="1">
      <alignment vertical="top" wrapText="1"/>
    </xf>
    <xf numFmtId="49" fontId="0" fillId="4" borderId="12" xfId="0" applyNumberFormat="1" applyFill="1" applyBorder="1" applyAlignment="1">
      <alignment vertical="top"/>
    </xf>
    <xf numFmtId="0" fontId="0" fillId="4" borderId="13" xfId="0" applyFill="1" applyBorder="1" applyAlignment="1">
      <alignment vertical="top" wrapText="1"/>
    </xf>
    <xf numFmtId="0" fontId="0" fillId="4" borderId="27" xfId="0" applyFill="1" applyBorder="1" applyAlignment="1">
      <alignment vertical="top"/>
    </xf>
    <xf numFmtId="172" fontId="0" fillId="4" borderId="27" xfId="0" applyNumberFormat="1" applyFill="1" applyBorder="1" applyAlignment="1">
      <alignment vertical="top"/>
    </xf>
    <xf numFmtId="4" fontId="0" fillId="4" borderId="27" xfId="0" applyNumberFormat="1" applyFill="1" applyBorder="1" applyAlignment="1">
      <alignment vertical="top"/>
    </xf>
    <xf numFmtId="4" fontId="0" fillId="0" borderId="27" xfId="0" applyNumberFormat="1" applyBorder="1" applyAlignment="1">
      <alignment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  <xf numFmtId="0" fontId="19" fillId="0" borderId="85" xfId="0" applyNumberFormat="1" applyFont="1" applyBorder="1" applyAlignment="1">
      <alignment horizontal="center" vertical="top" wrapText="1" shrinkToFit="1"/>
    </xf>
    <xf numFmtId="0" fontId="18" fillId="0" borderId="0" xfId="0" applyFont="1" applyBorder="1" applyAlignment="1">
      <alignment horizontal="center" vertical="top" shrinkToFit="1"/>
    </xf>
    <xf numFmtId="172" fontId="19" fillId="0" borderId="90" xfId="0" applyNumberFormat="1" applyFont="1" applyBorder="1" applyAlignment="1">
      <alignment vertical="top" wrapText="1" shrinkToFit="1"/>
    </xf>
    <xf numFmtId="172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0" fontId="18" fillId="0" borderId="10" xfId="0" applyNumberFormat="1" applyFont="1" applyBorder="1" applyAlignment="1">
      <alignment vertical="top"/>
    </xf>
    <xf numFmtId="0" fontId="20" fillId="0" borderId="91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shrinkToFit="1"/>
    </xf>
    <xf numFmtId="172" fontId="20" fillId="0" borderId="10" xfId="0" applyNumberFormat="1" applyFont="1" applyBorder="1" applyAlignment="1">
      <alignment vertical="top" shrinkToFit="1"/>
    </xf>
    <xf numFmtId="4" fontId="20" fillId="0" borderId="10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" fontId="18" fillId="0" borderId="42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28" sqref="D28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38</v>
      </c>
      <c r="B17" s="86"/>
      <c r="C17" s="86"/>
      <c r="D17" s="86"/>
      <c r="E17" s="86"/>
      <c r="F17" s="86"/>
      <c r="G17" s="86"/>
      <c r="H17" s="15"/>
    </row>
  </sheetData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0"/>
  <sheetViews>
    <sheetView showGridLines="0" topLeftCell="B1" zoomScaleNormal="100" zoomScaleSheetLayoutView="75" workbookViewId="0">
      <selection activeCell="C51" sqref="C51:I5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24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39</v>
      </c>
      <c r="F5" s="104" t="s">
        <v>41</v>
      </c>
      <c r="G5" s="11"/>
      <c r="I5" s="11"/>
    </row>
    <row r="6" spans="1:14" ht="13.5" customHeight="1" x14ac:dyDescent="0.25">
      <c r="B6" s="10"/>
      <c r="C6" s="37"/>
      <c r="D6" s="103" t="s">
        <v>40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22</v>
      </c>
      <c r="D11" s="105" t="s">
        <v>42</v>
      </c>
      <c r="H11" s="13" t="s">
        <v>2</v>
      </c>
      <c r="I11" s="107" t="s">
        <v>50</v>
      </c>
      <c r="J11" s="51"/>
    </row>
    <row r="12" spans="1:14" x14ac:dyDescent="0.2">
      <c r="D12" s="105" t="s">
        <v>43</v>
      </c>
      <c r="H12" s="13" t="s">
        <v>3</v>
      </c>
      <c r="I12" s="107" t="s">
        <v>51</v>
      </c>
      <c r="J12" s="51"/>
    </row>
    <row r="13" spans="1:14" ht="12" customHeight="1" x14ac:dyDescent="0.2">
      <c r="C13" s="106" t="s">
        <v>45</v>
      </c>
      <c r="D13" s="105" t="s">
        <v>44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05" t="s">
        <v>46</v>
      </c>
      <c r="H15" s="13" t="s">
        <v>2</v>
      </c>
      <c r="I15" s="107" t="s">
        <v>48</v>
      </c>
      <c r="J15" s="52"/>
    </row>
    <row r="16" spans="1:14" ht="12" customHeight="1" x14ac:dyDescent="0.2">
      <c r="C16" s="13"/>
      <c r="D16" s="105" t="s">
        <v>47</v>
      </c>
      <c r="H16" s="13" t="s">
        <v>3</v>
      </c>
      <c r="I16" s="107" t="s">
        <v>49</v>
      </c>
      <c r="J16" s="52"/>
    </row>
    <row r="17" spans="1:16" ht="12" customHeight="1" x14ac:dyDescent="0.2">
      <c r="C17" s="106" t="s">
        <v>45</v>
      </c>
      <c r="D17" s="105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56</v>
      </c>
      <c r="I21" s="120" t="s">
        <v>20</v>
      </c>
      <c r="J21" s="121" t="s">
        <v>21</v>
      </c>
    </row>
    <row r="22" spans="1:16" x14ac:dyDescent="0.2">
      <c r="A22" s="116"/>
      <c r="B22" s="116" t="s">
        <v>52</v>
      </c>
      <c r="C22" s="117"/>
      <c r="D22" s="117"/>
      <c r="E22" s="117"/>
      <c r="F22" s="117"/>
      <c r="G22" s="118"/>
      <c r="H22" s="122"/>
      <c r="I22" s="123">
        <v>5</v>
      </c>
      <c r="J22" s="124"/>
    </row>
    <row r="23" spans="1:16" x14ac:dyDescent="0.2">
      <c r="A23" s="116"/>
      <c r="B23" s="116" t="s">
        <v>53</v>
      </c>
      <c r="C23" s="117" t="s">
        <v>54</v>
      </c>
      <c r="D23" s="117"/>
      <c r="E23" s="117"/>
      <c r="F23" s="117"/>
      <c r="G23" s="118"/>
      <c r="H23" s="122" t="s">
        <v>55</v>
      </c>
      <c r="I23" s="123"/>
      <c r="J23" s="124">
        <f>'Rekapitulace Objekt SO06'!H20</f>
        <v>0</v>
      </c>
      <c r="O23">
        <f>'Rekapitulace Objekt SO06'!O22</f>
        <v>0</v>
      </c>
      <c r="P23">
        <f>'Rekapitulace Objekt SO06'!P22</f>
        <v>0</v>
      </c>
    </row>
    <row r="24" spans="1:16" x14ac:dyDescent="0.2">
      <c r="A24" s="116"/>
      <c r="B24" s="116" t="s">
        <v>57</v>
      </c>
      <c r="C24" s="117" t="s">
        <v>58</v>
      </c>
      <c r="D24" s="117"/>
      <c r="E24" s="117"/>
      <c r="F24" s="117"/>
      <c r="G24" s="118"/>
      <c r="H24" s="122" t="s">
        <v>55</v>
      </c>
      <c r="I24" s="123"/>
      <c r="J24" s="124">
        <f>'Rekapitulace Objekt SO06a'!H20</f>
        <v>0</v>
      </c>
      <c r="O24">
        <f>'Rekapitulace Objekt SO06a'!O22</f>
        <v>0</v>
      </c>
      <c r="P24">
        <f>'Rekapitulace Objekt SO06a'!P22</f>
        <v>0</v>
      </c>
    </row>
    <row r="25" spans="1:16" x14ac:dyDescent="0.2">
      <c r="A25" s="116"/>
      <c r="B25" s="116" t="s">
        <v>59</v>
      </c>
      <c r="C25" s="117" t="s">
        <v>60</v>
      </c>
      <c r="D25" s="117"/>
      <c r="E25" s="117"/>
      <c r="F25" s="117"/>
      <c r="G25" s="118"/>
      <c r="H25" s="122" t="s">
        <v>55</v>
      </c>
      <c r="I25" s="123"/>
      <c r="J25" s="124">
        <f>'Rekapitulace Objekt SO06b'!H20</f>
        <v>0</v>
      </c>
      <c r="O25">
        <f>'Rekapitulace Objekt SO06b'!O22</f>
        <v>0</v>
      </c>
      <c r="P25">
        <f>'Rekapitulace Objekt SO06b'!P22</f>
        <v>0</v>
      </c>
    </row>
    <row r="26" spans="1:16" x14ac:dyDescent="0.2">
      <c r="A26" s="116"/>
      <c r="B26" s="116" t="s">
        <v>61</v>
      </c>
      <c r="C26" s="117" t="s">
        <v>62</v>
      </c>
      <c r="D26" s="117"/>
      <c r="E26" s="117"/>
      <c r="F26" s="117"/>
      <c r="G26" s="118"/>
      <c r="H26" s="122" t="s">
        <v>55</v>
      </c>
      <c r="I26" s="123"/>
      <c r="J26" s="124">
        <f>'Rekapitulace Objekt SO07'!H20</f>
        <v>0</v>
      </c>
      <c r="O26">
        <f>'Rekapitulace Objekt SO07'!O22</f>
        <v>0</v>
      </c>
      <c r="P26">
        <f>'Rekapitulace Objekt SO07'!P22</f>
        <v>0</v>
      </c>
    </row>
    <row r="27" spans="1:16" x14ac:dyDescent="0.2">
      <c r="A27" s="116"/>
      <c r="B27" s="116" t="s">
        <v>63</v>
      </c>
      <c r="C27" s="117" t="s">
        <v>64</v>
      </c>
      <c r="D27" s="117"/>
      <c r="E27" s="117"/>
      <c r="F27" s="117"/>
      <c r="G27" s="118"/>
      <c r="H27" s="122" t="s">
        <v>65</v>
      </c>
      <c r="I27" s="123"/>
      <c r="J27" s="124">
        <f>'Rekapitulace Objekt SO07a'!H19</f>
        <v>0</v>
      </c>
      <c r="O27">
        <f>'Rekapitulace Objekt SO07a'!O21</f>
        <v>0</v>
      </c>
      <c r="P27">
        <f>'Rekapitulace Objekt SO07a'!P21</f>
        <v>0</v>
      </c>
    </row>
    <row r="28" spans="1:16" ht="25.5" customHeight="1" x14ac:dyDescent="0.25">
      <c r="A28" s="126"/>
      <c r="B28" s="127" t="s">
        <v>66</v>
      </c>
      <c r="C28" s="128"/>
      <c r="D28" s="128"/>
      <c r="E28" s="128"/>
      <c r="F28" s="129"/>
      <c r="G28" s="130"/>
      <c r="H28" s="131"/>
      <c r="I28" s="132"/>
      <c r="J28" s="125">
        <f>SUM(J22:J27)</f>
        <v>0</v>
      </c>
    </row>
    <row r="29" spans="1:16" ht="13.5" thickBot="1" x14ac:dyDescent="0.25">
      <c r="J29" s="115"/>
    </row>
    <row r="30" spans="1:16" x14ac:dyDescent="0.2">
      <c r="A30" s="144"/>
      <c r="B30" s="145" t="s">
        <v>67</v>
      </c>
      <c r="C30" s="146"/>
      <c r="D30" s="146"/>
      <c r="E30" s="146"/>
      <c r="F30" s="146"/>
      <c r="G30" s="147"/>
      <c r="H30" s="146"/>
      <c r="I30" s="148"/>
      <c r="J30" s="149" t="s">
        <v>21</v>
      </c>
    </row>
    <row r="31" spans="1:16" x14ac:dyDescent="0.2">
      <c r="A31" s="139"/>
      <c r="B31" s="134" t="s">
        <v>68</v>
      </c>
      <c r="C31" s="134"/>
      <c r="D31" s="134"/>
      <c r="E31" s="134">
        <v>15</v>
      </c>
      <c r="F31" s="134" t="s">
        <v>69</v>
      </c>
      <c r="G31" s="136"/>
      <c r="H31" s="134"/>
      <c r="I31" s="135"/>
      <c r="J31" s="142">
        <f>SUM(O23:O28)</f>
        <v>0</v>
      </c>
    </row>
    <row r="32" spans="1:16" x14ac:dyDescent="0.2">
      <c r="A32" s="140"/>
      <c r="B32" s="46" t="s">
        <v>70</v>
      </c>
      <c r="C32" s="46"/>
      <c r="D32" s="46"/>
      <c r="E32" s="46">
        <v>15</v>
      </c>
      <c r="F32" s="46" t="s">
        <v>69</v>
      </c>
      <c r="G32" s="137"/>
      <c r="H32" s="46"/>
      <c r="I32" s="133"/>
      <c r="J32" s="143">
        <f>J31*(E32/100)</f>
        <v>0</v>
      </c>
    </row>
    <row r="33" spans="1:10" x14ac:dyDescent="0.2">
      <c r="A33" s="140"/>
      <c r="B33" s="46" t="s">
        <v>68</v>
      </c>
      <c r="C33" s="46"/>
      <c r="D33" s="46"/>
      <c r="E33" s="46">
        <v>21</v>
      </c>
      <c r="F33" s="46" t="s">
        <v>69</v>
      </c>
      <c r="G33" s="137"/>
      <c r="H33" s="46"/>
      <c r="I33" s="133"/>
      <c r="J33" s="143">
        <f>SUM(P23:P28)</f>
        <v>0</v>
      </c>
    </row>
    <row r="34" spans="1:10" ht="13.5" thickBot="1" x14ac:dyDescent="0.25">
      <c r="A34" s="141"/>
      <c r="B34" s="39" t="s">
        <v>70</v>
      </c>
      <c r="C34" s="39"/>
      <c r="D34" s="39"/>
      <c r="E34" s="39">
        <v>21</v>
      </c>
      <c r="F34" s="39" t="s">
        <v>69</v>
      </c>
      <c r="G34" s="138"/>
      <c r="H34" s="46"/>
      <c r="I34" s="133"/>
      <c r="J34" s="143">
        <f>J33*(E34/100)</f>
        <v>0</v>
      </c>
    </row>
    <row r="35" spans="1:10" ht="16.5" thickBot="1" x14ac:dyDescent="0.25">
      <c r="A35" s="150"/>
      <c r="B35" s="151" t="s">
        <v>71</v>
      </c>
      <c r="C35" s="152"/>
      <c r="D35" s="152"/>
      <c r="E35" s="152"/>
      <c r="F35" s="152"/>
      <c r="G35" s="152"/>
      <c r="H35" s="153"/>
      <c r="I35" s="154"/>
      <c r="J35" s="155">
        <f>SUM(J31:J34)</f>
        <v>0</v>
      </c>
    </row>
    <row r="44" spans="1:10" ht="15.75" x14ac:dyDescent="0.25">
      <c r="B44" s="156" t="s">
        <v>72</v>
      </c>
    </row>
    <row r="46" spans="1:10" ht="25.5" customHeight="1" x14ac:dyDescent="0.2">
      <c r="A46" s="157"/>
      <c r="B46" s="158" t="s">
        <v>73</v>
      </c>
      <c r="C46" s="159" t="s">
        <v>74</v>
      </c>
      <c r="D46" s="159"/>
      <c r="E46" s="159"/>
      <c r="F46" s="159"/>
      <c r="G46" s="160"/>
      <c r="H46" s="160"/>
      <c r="I46" s="160"/>
      <c r="J46" s="161" t="s">
        <v>75</v>
      </c>
    </row>
    <row r="47" spans="1:10" ht="25.5" customHeight="1" x14ac:dyDescent="0.2">
      <c r="A47" s="162"/>
      <c r="B47" s="163" t="s">
        <v>76</v>
      </c>
      <c r="C47" s="164" t="s">
        <v>77</v>
      </c>
      <c r="D47" s="164"/>
      <c r="E47" s="164"/>
      <c r="F47" s="165"/>
      <c r="G47" s="166"/>
      <c r="H47" s="166"/>
      <c r="I47" s="166"/>
      <c r="J47" s="167">
        <f>'SO06 001 Pol'!F9+'SO06a 001 Pol'!F9+'SO06b 001 Pol'!F9+'SO07 001 Pol'!F9+'SO07a 001 Pol'!F9</f>
        <v>0</v>
      </c>
    </row>
    <row r="48" spans="1:10" ht="25.5" customHeight="1" x14ac:dyDescent="0.2">
      <c r="A48" s="162"/>
      <c r="B48" s="162" t="s">
        <v>78</v>
      </c>
      <c r="C48" s="168" t="s">
        <v>79</v>
      </c>
      <c r="D48" s="168"/>
      <c r="E48" s="168"/>
      <c r="F48" s="169"/>
      <c r="G48" s="170"/>
      <c r="H48" s="170"/>
      <c r="I48" s="170"/>
      <c r="J48" s="171">
        <f>'SO07 001 Pol'!F254</f>
        <v>0</v>
      </c>
    </row>
    <row r="49" spans="1:10" ht="25.5" customHeight="1" x14ac:dyDescent="0.2">
      <c r="A49" s="162"/>
      <c r="B49" s="162" t="s">
        <v>80</v>
      </c>
      <c r="C49" s="168" t="s">
        <v>81</v>
      </c>
      <c r="D49" s="168"/>
      <c r="E49" s="168"/>
      <c r="F49" s="169"/>
      <c r="G49" s="170"/>
      <c r="H49" s="170"/>
      <c r="I49" s="170"/>
      <c r="J49" s="171">
        <f>'SO06 001 Pol'!F142+'SO06a 001 Pol'!F15+'SO07 001 Pol'!F260</f>
        <v>0</v>
      </c>
    </row>
    <row r="50" spans="1:10" ht="25.5" customHeight="1" x14ac:dyDescent="0.2">
      <c r="A50" s="162"/>
      <c r="B50" s="162" t="s">
        <v>82</v>
      </c>
      <c r="C50" s="168" t="s">
        <v>83</v>
      </c>
      <c r="D50" s="168"/>
      <c r="E50" s="168"/>
      <c r="F50" s="169"/>
      <c r="G50" s="170"/>
      <c r="H50" s="170"/>
      <c r="I50" s="170"/>
      <c r="J50" s="171">
        <f>'SO06b 001 Pol'!F23+'SO07 001 Pol'!F287+'SO07a 001 Pol'!F19</f>
        <v>0</v>
      </c>
    </row>
    <row r="51" spans="1:10" ht="25.5" customHeight="1" x14ac:dyDescent="0.2">
      <c r="A51" s="162"/>
      <c r="B51" s="162" t="s">
        <v>84</v>
      </c>
      <c r="C51" s="168" t="s">
        <v>85</v>
      </c>
      <c r="D51" s="168"/>
      <c r="E51" s="168"/>
      <c r="F51" s="169"/>
      <c r="G51" s="170"/>
      <c r="H51" s="170"/>
      <c r="I51" s="170"/>
      <c r="J51" s="171">
        <f>'SO06 001 Pol'!F171</f>
        <v>0</v>
      </c>
    </row>
    <row r="52" spans="1:10" ht="25.5" customHeight="1" x14ac:dyDescent="0.2">
      <c r="A52" s="162"/>
      <c r="B52" s="162" t="s">
        <v>86</v>
      </c>
      <c r="C52" s="168" t="s">
        <v>87</v>
      </c>
      <c r="D52" s="168"/>
      <c r="E52" s="168"/>
      <c r="F52" s="169"/>
      <c r="G52" s="170"/>
      <c r="H52" s="170"/>
      <c r="I52" s="170"/>
      <c r="J52" s="171">
        <f>'SO06 001 Pol'!F185</f>
        <v>0</v>
      </c>
    </row>
    <row r="53" spans="1:10" ht="25.5" customHeight="1" x14ac:dyDescent="0.2">
      <c r="A53" s="162"/>
      <c r="B53" s="162" t="s">
        <v>88</v>
      </c>
      <c r="C53" s="168" t="s">
        <v>89</v>
      </c>
      <c r="D53" s="168"/>
      <c r="E53" s="168"/>
      <c r="F53" s="169"/>
      <c r="G53" s="170"/>
      <c r="H53" s="170"/>
      <c r="I53" s="170"/>
      <c r="J53" s="171">
        <f>'SO06 001 Pol'!F189</f>
        <v>0</v>
      </c>
    </row>
    <row r="54" spans="1:10" ht="25.5" customHeight="1" x14ac:dyDescent="0.2">
      <c r="A54" s="162"/>
      <c r="B54" s="162" t="s">
        <v>90</v>
      </c>
      <c r="C54" s="168" t="s">
        <v>91</v>
      </c>
      <c r="D54" s="168"/>
      <c r="E54" s="168"/>
      <c r="F54" s="169"/>
      <c r="G54" s="170"/>
      <c r="H54" s="170"/>
      <c r="I54" s="170"/>
      <c r="J54" s="171">
        <f>'SO07 001 Pol'!F305</f>
        <v>0</v>
      </c>
    </row>
    <row r="55" spans="1:10" ht="25.5" customHeight="1" x14ac:dyDescent="0.2">
      <c r="A55" s="162"/>
      <c r="B55" s="162" t="s">
        <v>92</v>
      </c>
      <c r="C55" s="168" t="s">
        <v>93</v>
      </c>
      <c r="D55" s="168"/>
      <c r="E55" s="168"/>
      <c r="F55" s="169"/>
      <c r="G55" s="170"/>
      <c r="H55" s="170"/>
      <c r="I55" s="170"/>
      <c r="J55" s="171">
        <f>'SO06 001 Pol'!F194+'SO06a 001 Pol'!F26+'SO07 001 Pol'!F309</f>
        <v>0</v>
      </c>
    </row>
    <row r="56" spans="1:10" ht="25.5" customHeight="1" x14ac:dyDescent="0.2">
      <c r="A56" s="162"/>
      <c r="B56" s="162" t="s">
        <v>94</v>
      </c>
      <c r="C56" s="168" t="s">
        <v>95</v>
      </c>
      <c r="D56" s="168"/>
      <c r="E56" s="168"/>
      <c r="F56" s="169"/>
      <c r="G56" s="170"/>
      <c r="H56" s="170"/>
      <c r="I56" s="170"/>
      <c r="J56" s="171">
        <f>'SO06 001 Pol'!F471+'SO06b 001 Pol'!F43+'SO07 001 Pol'!F630+'SO07a 001 Pol'!F33</f>
        <v>0</v>
      </c>
    </row>
    <row r="57" spans="1:10" ht="25.5" customHeight="1" x14ac:dyDescent="0.2">
      <c r="A57" s="162"/>
      <c r="B57" s="162" t="s">
        <v>96</v>
      </c>
      <c r="C57" s="168" t="s">
        <v>97</v>
      </c>
      <c r="D57" s="168"/>
      <c r="E57" s="168"/>
      <c r="F57" s="169"/>
      <c r="G57" s="170"/>
      <c r="H57" s="170"/>
      <c r="I57" s="170"/>
      <c r="J57" s="171">
        <f>'SO07 001 Pol'!F637</f>
        <v>0</v>
      </c>
    </row>
    <row r="58" spans="1:10" ht="25.5" customHeight="1" x14ac:dyDescent="0.2">
      <c r="A58" s="162"/>
      <c r="B58" s="162" t="s">
        <v>98</v>
      </c>
      <c r="C58" s="168" t="s">
        <v>99</v>
      </c>
      <c r="D58" s="168"/>
      <c r="E58" s="168"/>
      <c r="F58" s="169"/>
      <c r="G58" s="170"/>
      <c r="H58" s="170"/>
      <c r="I58" s="170"/>
      <c r="J58" s="171">
        <f>'SO06 001 Pol'!F479+'SO07 001 Pol'!F644</f>
        <v>0</v>
      </c>
    </row>
    <row r="59" spans="1:10" ht="25.5" customHeight="1" x14ac:dyDescent="0.2">
      <c r="A59" s="162"/>
      <c r="B59" s="162" t="s">
        <v>100</v>
      </c>
      <c r="C59" s="168" t="s">
        <v>101</v>
      </c>
      <c r="D59" s="168"/>
      <c r="E59" s="168"/>
      <c r="F59" s="169"/>
      <c r="G59" s="170"/>
      <c r="H59" s="170"/>
      <c r="I59" s="170"/>
      <c r="J59" s="171">
        <f>'SO06 001 Pol'!F484+'SO06a 001 Pol'!F84+'SO06b 001 Pol'!F52+'SO07 001 Pol'!F648+'SO07a 001 Pol'!F38</f>
        <v>0</v>
      </c>
    </row>
    <row r="60" spans="1:10" ht="25.5" customHeight="1" x14ac:dyDescent="0.2">
      <c r="A60" s="162"/>
      <c r="B60" s="162" t="s">
        <v>102</v>
      </c>
      <c r="C60" s="168" t="s">
        <v>103</v>
      </c>
      <c r="D60" s="168"/>
      <c r="E60" s="168"/>
      <c r="F60" s="169"/>
      <c r="G60" s="170"/>
      <c r="H60" s="170"/>
      <c r="I60" s="170"/>
      <c r="J60" s="171">
        <f>'SO07 001 Pol'!F653</f>
        <v>0</v>
      </c>
    </row>
    <row r="61" spans="1:10" ht="25.5" customHeight="1" x14ac:dyDescent="0.2">
      <c r="A61" s="162"/>
      <c r="B61" s="162" t="s">
        <v>104</v>
      </c>
      <c r="C61" s="168" t="s">
        <v>105</v>
      </c>
      <c r="D61" s="168"/>
      <c r="E61" s="168"/>
      <c r="F61" s="169"/>
      <c r="G61" s="170"/>
      <c r="H61" s="170"/>
      <c r="I61" s="170"/>
      <c r="J61" s="171">
        <f>'SO06a 001 Pol'!F89</f>
        <v>0</v>
      </c>
    </row>
    <row r="62" spans="1:10" ht="25.5" customHeight="1" x14ac:dyDescent="0.2">
      <c r="A62" s="162"/>
      <c r="B62" s="162" t="s">
        <v>106</v>
      </c>
      <c r="C62" s="168" t="s">
        <v>107</v>
      </c>
      <c r="D62" s="168"/>
      <c r="E62" s="168"/>
      <c r="F62" s="169"/>
      <c r="G62" s="170"/>
      <c r="H62" s="170"/>
      <c r="I62" s="170"/>
      <c r="J62" s="171">
        <f>'SO06 001 Pol'!F489</f>
        <v>0</v>
      </c>
    </row>
    <row r="63" spans="1:10" ht="25.5" customHeight="1" x14ac:dyDescent="0.2">
      <c r="A63" s="162"/>
      <c r="B63" s="162" t="s">
        <v>108</v>
      </c>
      <c r="C63" s="168" t="s">
        <v>109</v>
      </c>
      <c r="D63" s="168"/>
      <c r="E63" s="168"/>
      <c r="F63" s="169"/>
      <c r="G63" s="170"/>
      <c r="H63" s="170"/>
      <c r="I63" s="170"/>
      <c r="J63" s="171">
        <f>'SO06 001 Pol'!F495</f>
        <v>0</v>
      </c>
    </row>
    <row r="64" spans="1:10" ht="25.5" customHeight="1" x14ac:dyDescent="0.2">
      <c r="A64" s="162"/>
      <c r="B64" s="162" t="s">
        <v>110</v>
      </c>
      <c r="C64" s="168" t="s">
        <v>111</v>
      </c>
      <c r="D64" s="168"/>
      <c r="E64" s="168"/>
      <c r="F64" s="169"/>
      <c r="G64" s="170"/>
      <c r="H64" s="170"/>
      <c r="I64" s="170"/>
      <c r="J64" s="171">
        <f>'SO06 001 Pol'!F499+'SO06b 001 Pol'!F56+'SO07 001 Pol'!F659+'SO07a 001 Pol'!F42</f>
        <v>0</v>
      </c>
    </row>
    <row r="65" spans="1:10" ht="25.5" customHeight="1" x14ac:dyDescent="0.2">
      <c r="A65" s="162"/>
      <c r="B65" s="162" t="s">
        <v>112</v>
      </c>
      <c r="C65" s="168" t="s">
        <v>113</v>
      </c>
      <c r="D65" s="168"/>
      <c r="E65" s="168"/>
      <c r="F65" s="169"/>
      <c r="G65" s="170"/>
      <c r="H65" s="170"/>
      <c r="I65" s="170"/>
      <c r="J65" s="171">
        <f>'SO06 001 Pol'!F527+'SO06a 001 Pol'!F103+'SO06b 001 Pol'!F62+'SO07 001 Pol'!F726+'SO07a 001 Pol'!F48</f>
        <v>0</v>
      </c>
    </row>
    <row r="66" spans="1:10" ht="25.5" customHeight="1" x14ac:dyDescent="0.2">
      <c r="A66" s="162"/>
      <c r="B66" s="172" t="s">
        <v>114</v>
      </c>
      <c r="C66" s="173" t="s">
        <v>115</v>
      </c>
      <c r="D66" s="173"/>
      <c r="E66" s="173"/>
      <c r="F66" s="174"/>
      <c r="G66" s="175"/>
      <c r="H66" s="175"/>
      <c r="I66" s="175"/>
      <c r="J66" s="176">
        <f>'SO06 001 Pol'!F533+'SO06a 001 Pol'!F106+'SO07 001 Pol'!F732</f>
        <v>0</v>
      </c>
    </row>
    <row r="67" spans="1:10" ht="25.5" customHeight="1" x14ac:dyDescent="0.2">
      <c r="A67" s="177"/>
      <c r="B67" s="178" t="s">
        <v>116</v>
      </c>
      <c r="C67" s="179"/>
      <c r="D67" s="179"/>
      <c r="E67" s="179"/>
      <c r="F67" s="180"/>
      <c r="G67" s="181"/>
      <c r="H67" s="181"/>
      <c r="I67" s="181"/>
      <c r="J67" s="182">
        <f>SUM(J47:J66)</f>
        <v>0</v>
      </c>
    </row>
    <row r="68" spans="1:10" x14ac:dyDescent="0.2">
      <c r="A68" s="113"/>
      <c r="B68" s="113"/>
      <c r="C68" s="113"/>
      <c r="D68" s="113"/>
      <c r="E68" s="113"/>
      <c r="F68" s="113"/>
      <c r="G68" s="114"/>
      <c r="H68" s="113"/>
      <c r="I68" s="114"/>
      <c r="J68" s="115"/>
    </row>
    <row r="69" spans="1:10" x14ac:dyDescent="0.2">
      <c r="A69" s="113"/>
      <c r="B69" s="113"/>
      <c r="C69" s="113"/>
      <c r="D69" s="113"/>
      <c r="E69" s="113"/>
      <c r="F69" s="113"/>
      <c r="G69" s="114"/>
      <c r="H69" s="113"/>
      <c r="I69" s="114"/>
      <c r="J69" s="115"/>
    </row>
    <row r="70" spans="1:10" x14ac:dyDescent="0.2">
      <c r="A70" s="113"/>
      <c r="B70" s="113"/>
      <c r="C70" s="113"/>
      <c r="D70" s="113"/>
      <c r="E70" s="113"/>
      <c r="F70" s="113"/>
      <c r="G70" s="114"/>
      <c r="H70" s="113"/>
      <c r="I70" s="114"/>
      <c r="J70" s="115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64:I64"/>
    <mergeCell ref="C65:I65"/>
    <mergeCell ref="C66:I66"/>
    <mergeCell ref="C58:I58"/>
    <mergeCell ref="C59:I59"/>
    <mergeCell ref="C60:I60"/>
    <mergeCell ref="C61:I61"/>
    <mergeCell ref="C62:I62"/>
    <mergeCell ref="C63:I63"/>
    <mergeCell ref="C52:I52"/>
    <mergeCell ref="C53:I53"/>
    <mergeCell ref="C54:I54"/>
    <mergeCell ref="C55:I55"/>
    <mergeCell ref="C56:I56"/>
    <mergeCell ref="C57:I57"/>
    <mergeCell ref="B28:E28"/>
    <mergeCell ref="C47:I47"/>
    <mergeCell ref="C48:I48"/>
    <mergeCell ref="C49:I49"/>
    <mergeCell ref="C50:I50"/>
    <mergeCell ref="C51:I51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8" ht="13.5" thickBot="1" x14ac:dyDescent="0.25">
      <c r="A2" s="25" t="s">
        <v>26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 x14ac:dyDescent="0.2"/>
    <row r="4" spans="1:8" ht="18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23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25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66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27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28</v>
      </c>
      <c r="B2" s="56"/>
      <c r="C2" s="97"/>
      <c r="D2" s="97"/>
      <c r="E2" s="97"/>
      <c r="F2" s="97"/>
      <c r="G2" s="98"/>
    </row>
    <row r="3" spans="1:7" x14ac:dyDescent="0.2">
      <c r="A3" s="57" t="s">
        <v>29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30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31</v>
      </c>
      <c r="B6" s="65" t="s">
        <v>32</v>
      </c>
      <c r="C6" s="66" t="s">
        <v>33</v>
      </c>
      <c r="D6" s="67" t="s">
        <v>34</v>
      </c>
      <c r="E6" s="68" t="s">
        <v>35</v>
      </c>
      <c r="F6" s="69" t="s">
        <v>36</v>
      </c>
      <c r="G6" s="70" t="s">
        <v>37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66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53</v>
      </c>
      <c r="C2" s="184" t="s">
        <v>54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SO06</v>
      </c>
      <c r="H6" s="35"/>
    </row>
    <row r="7" spans="1:15" ht="15.75" customHeight="1" x14ac:dyDescent="0.25">
      <c r="B7" s="93" t="str">
        <f>C2</f>
        <v>Vodovod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54</v>
      </c>
      <c r="C19" s="191"/>
      <c r="D19" s="191"/>
      <c r="E19" s="191"/>
      <c r="F19" s="191"/>
      <c r="G19" s="193"/>
      <c r="H19" s="195">
        <f>'SO06 001 Pol'!G549</f>
        <v>0</v>
      </c>
      <c r="I19" s="32"/>
      <c r="J19" s="32"/>
      <c r="O19">
        <f>'SO06 001 Pol'!AN6</f>
        <v>0</v>
      </c>
      <c r="P19">
        <f>'SO06 001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SO06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54</v>
      </c>
      <c r="F29" s="356"/>
      <c r="G29" s="356"/>
      <c r="H29" s="356"/>
      <c r="I29" s="32"/>
      <c r="J29" s="32"/>
      <c r="BC29" s="355" t="str">
        <f>E29</f>
        <v>Vodovod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'SO06 001 Pol'!F9</f>
        <v>0</v>
      </c>
      <c r="I31" s="32"/>
      <c r="J31" s="32"/>
    </row>
    <row r="32" spans="1:55" ht="12.75" customHeight="1" x14ac:dyDescent="0.2">
      <c r="A32" s="194" t="s">
        <v>80</v>
      </c>
      <c r="B32" s="192" t="s">
        <v>81</v>
      </c>
      <c r="C32" s="191"/>
      <c r="D32" s="191"/>
      <c r="E32" s="191"/>
      <c r="F32" s="191"/>
      <c r="G32" s="193"/>
      <c r="H32" s="357">
        <f>'SO06 001 Pol'!F142</f>
        <v>0</v>
      </c>
      <c r="I32" s="32"/>
      <c r="J32" s="32"/>
    </row>
    <row r="33" spans="1:10" ht="12.75" customHeight="1" x14ac:dyDescent="0.2">
      <c r="A33" s="194" t="s">
        <v>84</v>
      </c>
      <c r="B33" s="192" t="s">
        <v>85</v>
      </c>
      <c r="C33" s="191"/>
      <c r="D33" s="191"/>
      <c r="E33" s="191"/>
      <c r="F33" s="191"/>
      <c r="G33" s="193"/>
      <c r="H33" s="357">
        <f>'SO06 001 Pol'!F171</f>
        <v>0</v>
      </c>
      <c r="I33" s="32"/>
      <c r="J33" s="32"/>
    </row>
    <row r="34" spans="1:10" ht="12.75" customHeight="1" x14ac:dyDescent="0.2">
      <c r="A34" s="194" t="s">
        <v>86</v>
      </c>
      <c r="B34" s="192" t="s">
        <v>87</v>
      </c>
      <c r="C34" s="191"/>
      <c r="D34" s="191"/>
      <c r="E34" s="191"/>
      <c r="F34" s="191"/>
      <c r="G34" s="193"/>
      <c r="H34" s="357">
        <f>'SO06 001 Pol'!F185</f>
        <v>0</v>
      </c>
      <c r="I34" s="32"/>
      <c r="J34" s="32"/>
    </row>
    <row r="35" spans="1:10" ht="12.75" customHeight="1" x14ac:dyDescent="0.2">
      <c r="A35" s="194" t="s">
        <v>88</v>
      </c>
      <c r="B35" s="192" t="s">
        <v>89</v>
      </c>
      <c r="C35" s="191"/>
      <c r="D35" s="191"/>
      <c r="E35" s="191"/>
      <c r="F35" s="191"/>
      <c r="G35" s="193"/>
      <c r="H35" s="357">
        <f>'SO06 001 Pol'!F189</f>
        <v>0</v>
      </c>
      <c r="I35" s="32"/>
      <c r="J35" s="32"/>
    </row>
    <row r="36" spans="1:10" ht="12.75" customHeight="1" x14ac:dyDescent="0.2">
      <c r="A36" s="194" t="s">
        <v>92</v>
      </c>
      <c r="B36" s="192" t="s">
        <v>93</v>
      </c>
      <c r="C36" s="191"/>
      <c r="D36" s="191"/>
      <c r="E36" s="191"/>
      <c r="F36" s="191"/>
      <c r="G36" s="193"/>
      <c r="H36" s="357">
        <f>'SO06 001 Pol'!F194</f>
        <v>0</v>
      </c>
      <c r="I36" s="32"/>
      <c r="J36" s="32"/>
    </row>
    <row r="37" spans="1:10" ht="12.75" customHeight="1" x14ac:dyDescent="0.2">
      <c r="A37" s="194" t="s">
        <v>94</v>
      </c>
      <c r="B37" s="192" t="s">
        <v>95</v>
      </c>
      <c r="C37" s="191"/>
      <c r="D37" s="191"/>
      <c r="E37" s="191"/>
      <c r="F37" s="191"/>
      <c r="G37" s="193"/>
      <c r="H37" s="357">
        <f>'SO06 001 Pol'!F471</f>
        <v>0</v>
      </c>
      <c r="I37" s="32"/>
      <c r="J37" s="32"/>
    </row>
    <row r="38" spans="1:10" ht="12.75" customHeight="1" x14ac:dyDescent="0.2">
      <c r="A38" s="194" t="s">
        <v>98</v>
      </c>
      <c r="B38" s="192" t="s">
        <v>99</v>
      </c>
      <c r="C38" s="191"/>
      <c r="D38" s="191"/>
      <c r="E38" s="191"/>
      <c r="F38" s="191"/>
      <c r="G38" s="193"/>
      <c r="H38" s="357">
        <f>'SO06 001 Pol'!F479</f>
        <v>0</v>
      </c>
      <c r="I38" s="32"/>
      <c r="J38" s="32"/>
    </row>
    <row r="39" spans="1:10" ht="12.75" customHeight="1" x14ac:dyDescent="0.2">
      <c r="A39" s="194" t="s">
        <v>100</v>
      </c>
      <c r="B39" s="192" t="s">
        <v>101</v>
      </c>
      <c r="C39" s="191"/>
      <c r="D39" s="191"/>
      <c r="E39" s="191"/>
      <c r="F39" s="191"/>
      <c r="G39" s="193"/>
      <c r="H39" s="357">
        <f>'SO06 001 Pol'!F484</f>
        <v>0</v>
      </c>
      <c r="I39" s="32"/>
      <c r="J39" s="32"/>
    </row>
    <row r="40" spans="1:10" ht="12.75" customHeight="1" x14ac:dyDescent="0.2">
      <c r="A40" s="194" t="s">
        <v>106</v>
      </c>
      <c r="B40" s="192" t="s">
        <v>107</v>
      </c>
      <c r="C40" s="191"/>
      <c r="D40" s="191"/>
      <c r="E40" s="191"/>
      <c r="F40" s="191"/>
      <c r="G40" s="193"/>
      <c r="H40" s="357">
        <f>'SO06 001 Pol'!F489</f>
        <v>0</v>
      </c>
      <c r="I40" s="32"/>
      <c r="J40" s="32"/>
    </row>
    <row r="41" spans="1:10" ht="12.75" customHeight="1" x14ac:dyDescent="0.2">
      <c r="A41" s="194" t="s">
        <v>108</v>
      </c>
      <c r="B41" s="192" t="s">
        <v>109</v>
      </c>
      <c r="C41" s="191"/>
      <c r="D41" s="191"/>
      <c r="E41" s="191"/>
      <c r="F41" s="191"/>
      <c r="G41" s="193"/>
      <c r="H41" s="357">
        <f>'SO06 001 Pol'!F495</f>
        <v>0</v>
      </c>
      <c r="I41" s="32"/>
      <c r="J41" s="32"/>
    </row>
    <row r="42" spans="1:10" ht="12.75" customHeight="1" x14ac:dyDescent="0.2">
      <c r="A42" s="194" t="s">
        <v>110</v>
      </c>
      <c r="B42" s="192" t="s">
        <v>111</v>
      </c>
      <c r="C42" s="191"/>
      <c r="D42" s="191"/>
      <c r="E42" s="191"/>
      <c r="F42" s="191"/>
      <c r="G42" s="193"/>
      <c r="H42" s="357">
        <f>'SO06 001 Pol'!F499</f>
        <v>0</v>
      </c>
      <c r="I42" s="32"/>
      <c r="J42" s="32"/>
    </row>
    <row r="43" spans="1:10" ht="12.75" customHeight="1" x14ac:dyDescent="0.2">
      <c r="A43" s="194" t="s">
        <v>112</v>
      </c>
      <c r="B43" s="192" t="s">
        <v>113</v>
      </c>
      <c r="C43" s="191"/>
      <c r="D43" s="191"/>
      <c r="E43" s="191"/>
      <c r="F43" s="191"/>
      <c r="G43" s="193"/>
      <c r="H43" s="357">
        <f>'SO06 001 Pol'!F527</f>
        <v>0</v>
      </c>
      <c r="I43" s="32"/>
      <c r="J43" s="32"/>
    </row>
    <row r="44" spans="1:10" ht="12.75" customHeight="1" x14ac:dyDescent="0.2">
      <c r="A44" s="194" t="s">
        <v>114</v>
      </c>
      <c r="B44" s="192" t="s">
        <v>115</v>
      </c>
      <c r="C44" s="191"/>
      <c r="D44" s="191"/>
      <c r="E44" s="191"/>
      <c r="F44" s="191"/>
      <c r="G44" s="193"/>
      <c r="H44" s="357">
        <f>'SO06 001 Pol'!F533</f>
        <v>0</v>
      </c>
      <c r="I44" s="32"/>
      <c r="J44" s="32"/>
    </row>
    <row r="45" spans="1:10" ht="12.75" customHeight="1" thickBot="1" x14ac:dyDescent="0.25">
      <c r="A45" s="201"/>
      <c r="B45" s="202" t="s">
        <v>696</v>
      </c>
      <c r="C45" s="203"/>
      <c r="D45" s="204" t="str">
        <f>D29</f>
        <v>001</v>
      </c>
      <c r="E45" s="203"/>
      <c r="F45" s="203"/>
      <c r="G45" s="205"/>
      <c r="H45" s="358">
        <f>SUM(H31:H44)</f>
        <v>0</v>
      </c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53</v>
      </c>
      <c r="C3" s="263" t="s">
        <v>54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54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SUMIF(AM8:AM549,AN5,G8:G549)</f>
        <v>0</v>
      </c>
      <c r="AO6">
        <f>SUMIF(AM8:AM549,AO5,G8:G549)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SUM(G10:G141)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141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143</v>
      </c>
      <c r="C11" s="325"/>
      <c r="D11" s="274"/>
      <c r="E11" s="286"/>
      <c r="F11" s="302"/>
      <c r="G11" s="302"/>
      <c r="H11" s="303"/>
      <c r="I11" s="30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144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6"/>
      <c r="B12" s="253" t="s">
        <v>145</v>
      </c>
      <c r="C12" s="325"/>
      <c r="D12" s="274"/>
      <c r="E12" s="286"/>
      <c r="F12" s="302"/>
      <c r="G12" s="302"/>
      <c r="H12" s="303"/>
      <c r="I12" s="30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>
        <v>1</v>
      </c>
      <c r="AD12" s="244"/>
      <c r="AE12" s="244" t="s">
        <v>142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6">
        <v>1</v>
      </c>
      <c r="B13" s="267" t="s">
        <v>146</v>
      </c>
      <c r="C13" s="326" t="s">
        <v>147</v>
      </c>
      <c r="D13" s="275" t="s">
        <v>148</v>
      </c>
      <c r="E13" s="287">
        <v>1.98</v>
      </c>
      <c r="F13" s="305"/>
      <c r="G13" s="306">
        <f>ROUND(E13*F13,2)</f>
        <v>0</v>
      </c>
      <c r="H13" s="306" t="s">
        <v>149</v>
      </c>
      <c r="I13" s="306" t="s">
        <v>150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152</v>
      </c>
      <c r="D14" s="276"/>
      <c r="E14" s="288">
        <v>1.98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2"/>
      <c r="B15" s="251" t="s">
        <v>154</v>
      </c>
      <c r="C15" s="324"/>
      <c r="D15" s="273"/>
      <c r="E15" s="285"/>
      <c r="F15" s="299"/>
      <c r="G15" s="299"/>
      <c r="H15" s="300"/>
      <c r="I15" s="301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>
        <v>0</v>
      </c>
      <c r="AD15" s="244"/>
      <c r="AE15" s="244" t="s">
        <v>142</v>
      </c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4">
        <v>2</v>
      </c>
      <c r="B16" s="268" t="s">
        <v>155</v>
      </c>
      <c r="C16" s="326" t="s">
        <v>156</v>
      </c>
      <c r="D16" s="277" t="s">
        <v>148</v>
      </c>
      <c r="E16" s="289">
        <v>1.98</v>
      </c>
      <c r="F16" s="307"/>
      <c r="G16" s="308">
        <f>ROUND(E16*F16,2)</f>
        <v>0</v>
      </c>
      <c r="H16" s="308" t="s">
        <v>149</v>
      </c>
      <c r="I16" s="308" t="s">
        <v>150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151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7">
        <v>3</v>
      </c>
      <c r="B17" s="267" t="s">
        <v>157</v>
      </c>
      <c r="C17" s="328" t="s">
        <v>158</v>
      </c>
      <c r="D17" s="275" t="s">
        <v>148</v>
      </c>
      <c r="E17" s="287">
        <v>1.32</v>
      </c>
      <c r="F17" s="305"/>
      <c r="G17" s="306">
        <f>ROUND(E17*F17,2)</f>
        <v>0</v>
      </c>
      <c r="H17" s="306" t="s">
        <v>149</v>
      </c>
      <c r="I17" s="306" t="s">
        <v>150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151</v>
      </c>
      <c r="AF17" s="244"/>
      <c r="AG17" s="244"/>
      <c r="AH17" s="244"/>
      <c r="AI17" s="244"/>
      <c r="AJ17" s="244"/>
      <c r="AK17" s="244"/>
      <c r="AL17" s="244"/>
      <c r="AM17" s="244">
        <v>21</v>
      </c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47"/>
      <c r="B18" s="250"/>
      <c r="C18" s="327" t="s">
        <v>159</v>
      </c>
      <c r="D18" s="276"/>
      <c r="E18" s="288">
        <v>1.32</v>
      </c>
      <c r="F18" s="303"/>
      <c r="G18" s="303"/>
      <c r="H18" s="303"/>
      <c r="I18" s="30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153</v>
      </c>
      <c r="AF18" s="244">
        <v>0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8">
        <v>4</v>
      </c>
      <c r="B19" s="269" t="s">
        <v>160</v>
      </c>
      <c r="C19" s="328" t="s">
        <v>161</v>
      </c>
      <c r="D19" s="278" t="s">
        <v>148</v>
      </c>
      <c r="E19" s="290">
        <v>1.32</v>
      </c>
      <c r="F19" s="309"/>
      <c r="G19" s="310">
        <f>ROUND(E19*F19,2)</f>
        <v>0</v>
      </c>
      <c r="H19" s="310" t="s">
        <v>149</v>
      </c>
      <c r="I19" s="311" t="s">
        <v>150</v>
      </c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151</v>
      </c>
      <c r="AF19" s="244"/>
      <c r="AG19" s="244"/>
      <c r="AH19" s="244"/>
      <c r="AI19" s="244"/>
      <c r="AJ19" s="244"/>
      <c r="AK19" s="244"/>
      <c r="AL19" s="244"/>
      <c r="AM19" s="244">
        <v>21</v>
      </c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2"/>
      <c r="B20" s="251" t="s">
        <v>162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0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46"/>
      <c r="B21" s="253" t="s">
        <v>163</v>
      </c>
      <c r="C21" s="325"/>
      <c r="D21" s="274"/>
      <c r="E21" s="286"/>
      <c r="F21" s="302"/>
      <c r="G21" s="302"/>
      <c r="H21" s="303"/>
      <c r="I21" s="30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144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6">
        <v>5</v>
      </c>
      <c r="B22" s="267" t="s">
        <v>164</v>
      </c>
      <c r="C22" s="326" t="s">
        <v>165</v>
      </c>
      <c r="D22" s="275" t="s">
        <v>166</v>
      </c>
      <c r="E22" s="287">
        <v>4</v>
      </c>
      <c r="F22" s="305"/>
      <c r="G22" s="306">
        <f>ROUND(E22*F22,2)</f>
        <v>0</v>
      </c>
      <c r="H22" s="306" t="s">
        <v>149</v>
      </c>
      <c r="I22" s="306" t="s">
        <v>150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151</v>
      </c>
      <c r="AF22" s="244"/>
      <c r="AG22" s="244"/>
      <c r="AH22" s="244"/>
      <c r="AI22" s="244"/>
      <c r="AJ22" s="244"/>
      <c r="AK22" s="244"/>
      <c r="AL22" s="244"/>
      <c r="AM22" s="244">
        <v>21</v>
      </c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33.75" outlineLevel="1" x14ac:dyDescent="0.2">
      <c r="A23" s="247"/>
      <c r="B23" s="250"/>
      <c r="C23" s="329" t="s">
        <v>167</v>
      </c>
      <c r="D23" s="279"/>
      <c r="E23" s="291"/>
      <c r="F23" s="312"/>
      <c r="G23" s="312"/>
      <c r="H23" s="303"/>
      <c r="I23" s="30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168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2"/>
      <c r="B24" s="251" t="s">
        <v>169</v>
      </c>
      <c r="C24" s="324"/>
      <c r="D24" s="273"/>
      <c r="E24" s="285"/>
      <c r="F24" s="299"/>
      <c r="G24" s="299"/>
      <c r="H24" s="300"/>
      <c r="I24" s="301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>
        <v>0</v>
      </c>
      <c r="AD24" s="244"/>
      <c r="AE24" s="244" t="s">
        <v>142</v>
      </c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ht="22.5" outlineLevel="1" x14ac:dyDescent="0.2">
      <c r="A25" s="246"/>
      <c r="B25" s="253" t="s">
        <v>170</v>
      </c>
      <c r="C25" s="325"/>
      <c r="D25" s="274"/>
      <c r="E25" s="286"/>
      <c r="F25" s="302"/>
      <c r="G25" s="302"/>
      <c r="H25" s="303"/>
      <c r="I25" s="30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144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60" t="str">
        <f>B25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46"/>
      <c r="B26" s="253" t="s">
        <v>171</v>
      </c>
      <c r="C26" s="325"/>
      <c r="D26" s="274"/>
      <c r="E26" s="286"/>
      <c r="F26" s="302"/>
      <c r="G26" s="302"/>
      <c r="H26" s="303"/>
      <c r="I26" s="30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>
        <v>1</v>
      </c>
      <c r="AD26" s="244"/>
      <c r="AE26" s="244" t="s">
        <v>142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6">
        <v>6</v>
      </c>
      <c r="B27" s="267" t="s">
        <v>172</v>
      </c>
      <c r="C27" s="326" t="s">
        <v>173</v>
      </c>
      <c r="D27" s="275" t="s">
        <v>166</v>
      </c>
      <c r="E27" s="287">
        <v>8.8000000000000007</v>
      </c>
      <c r="F27" s="305"/>
      <c r="G27" s="306">
        <f>ROUND(E27*F27,2)</f>
        <v>0</v>
      </c>
      <c r="H27" s="306" t="s">
        <v>174</v>
      </c>
      <c r="I27" s="306" t="s">
        <v>150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 t="s">
        <v>151</v>
      </c>
      <c r="AF27" s="244"/>
      <c r="AG27" s="244"/>
      <c r="AH27" s="244"/>
      <c r="AI27" s="244"/>
      <c r="AJ27" s="244"/>
      <c r="AK27" s="244"/>
      <c r="AL27" s="244"/>
      <c r="AM27" s="244">
        <v>21</v>
      </c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ht="33.75" outlineLevel="1" x14ac:dyDescent="0.2">
      <c r="A28" s="247"/>
      <c r="B28" s="250"/>
      <c r="C28" s="329" t="s">
        <v>167</v>
      </c>
      <c r="D28" s="279"/>
      <c r="E28" s="291"/>
      <c r="F28" s="312"/>
      <c r="G28" s="312"/>
      <c r="H28" s="303"/>
      <c r="I28" s="30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168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2"/>
      <c r="B29" s="251" t="s">
        <v>169</v>
      </c>
      <c r="C29" s="324"/>
      <c r="D29" s="273"/>
      <c r="E29" s="285"/>
      <c r="F29" s="299"/>
      <c r="G29" s="299"/>
      <c r="H29" s="300"/>
      <c r="I29" s="301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>
        <v>0</v>
      </c>
      <c r="AD29" s="244"/>
      <c r="AE29" s="244" t="s">
        <v>142</v>
      </c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ht="22.5" outlineLevel="1" x14ac:dyDescent="0.2">
      <c r="A30" s="246"/>
      <c r="B30" s="253" t="s">
        <v>170</v>
      </c>
      <c r="C30" s="325"/>
      <c r="D30" s="274"/>
      <c r="E30" s="286"/>
      <c r="F30" s="302"/>
      <c r="G30" s="302"/>
      <c r="H30" s="303"/>
      <c r="I30" s="30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144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60" t="str">
        <f>B30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46"/>
      <c r="B31" s="253" t="s">
        <v>175</v>
      </c>
      <c r="C31" s="325"/>
      <c r="D31" s="274"/>
      <c r="E31" s="286"/>
      <c r="F31" s="302"/>
      <c r="G31" s="302"/>
      <c r="H31" s="303"/>
      <c r="I31" s="30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>
        <v>1</v>
      </c>
      <c r="AD31" s="244"/>
      <c r="AE31" s="244" t="s">
        <v>142</v>
      </c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6">
        <v>7</v>
      </c>
      <c r="B32" s="267" t="s">
        <v>176</v>
      </c>
      <c r="C32" s="326" t="s">
        <v>177</v>
      </c>
      <c r="D32" s="275" t="s">
        <v>166</v>
      </c>
      <c r="E32" s="287">
        <v>23.1</v>
      </c>
      <c r="F32" s="305"/>
      <c r="G32" s="306">
        <f>ROUND(E32*F32,2)</f>
        <v>0</v>
      </c>
      <c r="H32" s="306" t="s">
        <v>174</v>
      </c>
      <c r="I32" s="306" t="s">
        <v>150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151</v>
      </c>
      <c r="AF32" s="244"/>
      <c r="AG32" s="244"/>
      <c r="AH32" s="244"/>
      <c r="AI32" s="244"/>
      <c r="AJ32" s="244"/>
      <c r="AK32" s="244"/>
      <c r="AL32" s="244"/>
      <c r="AM32" s="244">
        <v>21</v>
      </c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ht="33.75" outlineLevel="1" x14ac:dyDescent="0.2">
      <c r="A33" s="247"/>
      <c r="B33" s="250"/>
      <c r="C33" s="329" t="s">
        <v>167</v>
      </c>
      <c r="D33" s="279"/>
      <c r="E33" s="291"/>
      <c r="F33" s="312"/>
      <c r="G33" s="312"/>
      <c r="H33" s="303"/>
      <c r="I33" s="30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168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2"/>
      <c r="B34" s="251" t="s">
        <v>178</v>
      </c>
      <c r="C34" s="324"/>
      <c r="D34" s="273"/>
      <c r="E34" s="285"/>
      <c r="F34" s="299"/>
      <c r="G34" s="299"/>
      <c r="H34" s="300"/>
      <c r="I34" s="301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0</v>
      </c>
      <c r="AD34" s="244"/>
      <c r="AE34" s="244" t="s">
        <v>142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46"/>
      <c r="B35" s="253" t="s">
        <v>179</v>
      </c>
      <c r="C35" s="325"/>
      <c r="D35" s="274"/>
      <c r="E35" s="286"/>
      <c r="F35" s="302"/>
      <c r="G35" s="302"/>
      <c r="H35" s="303"/>
      <c r="I35" s="30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144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6">
        <v>8</v>
      </c>
      <c r="B36" s="267" t="s">
        <v>180</v>
      </c>
      <c r="C36" s="326" t="s">
        <v>181</v>
      </c>
      <c r="D36" s="275" t="s">
        <v>182</v>
      </c>
      <c r="E36" s="287">
        <v>44.66</v>
      </c>
      <c r="F36" s="305"/>
      <c r="G36" s="306">
        <f>ROUND(E36*F36,2)</f>
        <v>0</v>
      </c>
      <c r="H36" s="306" t="s">
        <v>174</v>
      </c>
      <c r="I36" s="306" t="s">
        <v>150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ht="33.75" outlineLevel="1" x14ac:dyDescent="0.2">
      <c r="A37" s="247"/>
      <c r="B37" s="250"/>
      <c r="C37" s="329" t="s">
        <v>167</v>
      </c>
      <c r="D37" s="279"/>
      <c r="E37" s="291"/>
      <c r="F37" s="312"/>
      <c r="G37" s="312"/>
      <c r="H37" s="303"/>
      <c r="I37" s="30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168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47"/>
      <c r="B38" s="250"/>
      <c r="C38" s="327" t="s">
        <v>183</v>
      </c>
      <c r="D38" s="280"/>
      <c r="E38" s="292">
        <v>44.66</v>
      </c>
      <c r="F38" s="313"/>
      <c r="G38" s="313"/>
      <c r="H38" s="313"/>
      <c r="I38" s="339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153</v>
      </c>
      <c r="AF38" s="244">
        <v>0</v>
      </c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2"/>
      <c r="B39" s="251" t="s">
        <v>184</v>
      </c>
      <c r="C39" s="324"/>
      <c r="D39" s="273"/>
      <c r="E39" s="285"/>
      <c r="F39" s="299"/>
      <c r="G39" s="299"/>
      <c r="H39" s="300"/>
      <c r="I39" s="301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0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ht="22.5" outlineLevel="1" x14ac:dyDescent="0.2">
      <c r="A40" s="246"/>
      <c r="B40" s="253" t="s">
        <v>185</v>
      </c>
      <c r="C40" s="325"/>
      <c r="D40" s="274"/>
      <c r="E40" s="286"/>
      <c r="F40" s="302"/>
      <c r="G40" s="302"/>
      <c r="H40" s="303"/>
      <c r="I40" s="30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144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60" t="str">
        <f>B40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6">
        <v>9</v>
      </c>
      <c r="B41" s="267" t="s">
        <v>186</v>
      </c>
      <c r="C41" s="326" t="s">
        <v>187</v>
      </c>
      <c r="D41" s="275" t="s">
        <v>182</v>
      </c>
      <c r="E41" s="287">
        <v>279.46600000000001</v>
      </c>
      <c r="F41" s="305"/>
      <c r="G41" s="306">
        <f>ROUND(E41*F41,2)</f>
        <v>0</v>
      </c>
      <c r="H41" s="306" t="s">
        <v>174</v>
      </c>
      <c r="I41" s="306" t="s">
        <v>150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151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ht="22.5" outlineLevel="1" x14ac:dyDescent="0.2">
      <c r="A42" s="247"/>
      <c r="B42" s="250"/>
      <c r="C42" s="329" t="s">
        <v>188</v>
      </c>
      <c r="D42" s="279"/>
      <c r="E42" s="291"/>
      <c r="F42" s="312"/>
      <c r="G42" s="312"/>
      <c r="H42" s="303"/>
      <c r="I42" s="30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168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47"/>
      <c r="B43" s="250"/>
      <c r="C43" s="330" t="s">
        <v>189</v>
      </c>
      <c r="D43" s="281"/>
      <c r="E43" s="293">
        <v>9.9</v>
      </c>
      <c r="F43" s="313"/>
      <c r="G43" s="313"/>
      <c r="H43" s="313"/>
      <c r="I43" s="339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153</v>
      </c>
      <c r="AF43" s="244">
        <v>0</v>
      </c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47"/>
      <c r="B44" s="250"/>
      <c r="C44" s="330" t="s">
        <v>190</v>
      </c>
      <c r="D44" s="281"/>
      <c r="E44" s="293">
        <v>238.92</v>
      </c>
      <c r="F44" s="303"/>
      <c r="G44" s="303"/>
      <c r="H44" s="303"/>
      <c r="I44" s="30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153</v>
      </c>
      <c r="AF44" s="244">
        <v>0</v>
      </c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47"/>
      <c r="B45" s="250"/>
      <c r="C45" s="330" t="s">
        <v>191</v>
      </c>
      <c r="D45" s="281"/>
      <c r="E45" s="293">
        <v>2.75</v>
      </c>
      <c r="F45" s="303"/>
      <c r="G45" s="303"/>
      <c r="H45" s="303"/>
      <c r="I45" s="30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153</v>
      </c>
      <c r="AF45" s="244">
        <v>0</v>
      </c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47"/>
      <c r="B46" s="250"/>
      <c r="C46" s="330" t="s">
        <v>192</v>
      </c>
      <c r="D46" s="281"/>
      <c r="E46" s="293">
        <v>22</v>
      </c>
      <c r="F46" s="303"/>
      <c r="G46" s="303"/>
      <c r="H46" s="303"/>
      <c r="I46" s="30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153</v>
      </c>
      <c r="AF46" s="244">
        <v>0</v>
      </c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47"/>
      <c r="B47" s="250"/>
      <c r="C47" s="330" t="s">
        <v>193</v>
      </c>
      <c r="D47" s="281"/>
      <c r="E47" s="293">
        <v>1.1000000000000001</v>
      </c>
      <c r="F47" s="303"/>
      <c r="G47" s="303"/>
      <c r="H47" s="303"/>
      <c r="I47" s="30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153</v>
      </c>
      <c r="AF47" s="244">
        <v>0</v>
      </c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47"/>
      <c r="B48" s="250"/>
      <c r="C48" s="330" t="s">
        <v>194</v>
      </c>
      <c r="D48" s="281"/>
      <c r="E48" s="293">
        <v>6.05</v>
      </c>
      <c r="F48" s="303"/>
      <c r="G48" s="303"/>
      <c r="H48" s="303"/>
      <c r="I48" s="30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153</v>
      </c>
      <c r="AF48" s="244">
        <v>0</v>
      </c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47"/>
      <c r="B49" s="250"/>
      <c r="C49" s="330" t="s">
        <v>195</v>
      </c>
      <c r="D49" s="281"/>
      <c r="E49" s="293">
        <v>-0.59399999999999997</v>
      </c>
      <c r="F49" s="303"/>
      <c r="G49" s="303"/>
      <c r="H49" s="303"/>
      <c r="I49" s="30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153</v>
      </c>
      <c r="AF49" s="244">
        <v>0</v>
      </c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47"/>
      <c r="B50" s="250"/>
      <c r="C50" s="327" t="s">
        <v>196</v>
      </c>
      <c r="D50" s="280"/>
      <c r="E50" s="292">
        <v>-0.66</v>
      </c>
      <c r="F50" s="303"/>
      <c r="G50" s="303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153</v>
      </c>
      <c r="AF50" s="244">
        <v>0</v>
      </c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9">
        <v>10</v>
      </c>
      <c r="B51" s="270" t="s">
        <v>197</v>
      </c>
      <c r="C51" s="328" t="s">
        <v>198</v>
      </c>
      <c r="D51" s="282" t="s">
        <v>182</v>
      </c>
      <c r="E51" s="294">
        <v>111.958</v>
      </c>
      <c r="F51" s="314"/>
      <c r="G51" s="315">
        <f>ROUND(E51*F51,2)</f>
        <v>0</v>
      </c>
      <c r="H51" s="315" t="s">
        <v>174</v>
      </c>
      <c r="I51" s="316" t="s">
        <v>150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151</v>
      </c>
      <c r="AF51" s="244"/>
      <c r="AG51" s="244"/>
      <c r="AH51" s="244"/>
      <c r="AI51" s="244"/>
      <c r="AJ51" s="244"/>
      <c r="AK51" s="244"/>
      <c r="AL51" s="244"/>
      <c r="AM51" s="244">
        <v>21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ht="22.5" outlineLevel="1" x14ac:dyDescent="0.2">
      <c r="A52" s="247"/>
      <c r="B52" s="250"/>
      <c r="C52" s="329" t="s">
        <v>188</v>
      </c>
      <c r="D52" s="279"/>
      <c r="E52" s="291"/>
      <c r="F52" s="312"/>
      <c r="G52" s="312"/>
      <c r="H52" s="303"/>
      <c r="I52" s="30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 t="s">
        <v>168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47"/>
      <c r="B53" s="250"/>
      <c r="C53" s="330" t="s">
        <v>199</v>
      </c>
      <c r="D53" s="281"/>
      <c r="E53" s="293">
        <v>21.460450000000002</v>
      </c>
      <c r="F53" s="313"/>
      <c r="G53" s="313"/>
      <c r="H53" s="313"/>
      <c r="I53" s="339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153</v>
      </c>
      <c r="AF53" s="244">
        <v>0</v>
      </c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47"/>
      <c r="B54" s="250"/>
      <c r="C54" s="330" t="s">
        <v>200</v>
      </c>
      <c r="D54" s="281"/>
      <c r="E54" s="293">
        <v>14.91325</v>
      </c>
      <c r="F54" s="303"/>
      <c r="G54" s="303"/>
      <c r="H54" s="303"/>
      <c r="I54" s="30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153</v>
      </c>
      <c r="AF54" s="244">
        <v>0</v>
      </c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47"/>
      <c r="B55" s="250"/>
      <c r="C55" s="330" t="s">
        <v>201</v>
      </c>
      <c r="D55" s="281"/>
      <c r="E55" s="293">
        <v>30.77525</v>
      </c>
      <c r="F55" s="303"/>
      <c r="G55" s="303"/>
      <c r="H55" s="303"/>
      <c r="I55" s="30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153</v>
      </c>
      <c r="AF55" s="244">
        <v>0</v>
      </c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7"/>
      <c r="B56" s="250"/>
      <c r="C56" s="330" t="s">
        <v>202</v>
      </c>
      <c r="D56" s="281"/>
      <c r="E56" s="293">
        <v>14.592599999999999</v>
      </c>
      <c r="F56" s="303"/>
      <c r="G56" s="303"/>
      <c r="H56" s="303"/>
      <c r="I56" s="30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153</v>
      </c>
      <c r="AF56" s="244">
        <v>0</v>
      </c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47"/>
      <c r="B57" s="250"/>
      <c r="C57" s="330" t="s">
        <v>203</v>
      </c>
      <c r="D57" s="281"/>
      <c r="E57" s="293">
        <v>30.47</v>
      </c>
      <c r="F57" s="303"/>
      <c r="G57" s="303"/>
      <c r="H57" s="303"/>
      <c r="I57" s="30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153</v>
      </c>
      <c r="AF57" s="244">
        <v>0</v>
      </c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47"/>
      <c r="B58" s="250"/>
      <c r="C58" s="330" t="s">
        <v>204</v>
      </c>
      <c r="D58" s="281"/>
      <c r="E58" s="293">
        <v>25.929749999999999</v>
      </c>
      <c r="F58" s="303"/>
      <c r="G58" s="303"/>
      <c r="H58" s="303"/>
      <c r="I58" s="30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153</v>
      </c>
      <c r="AF58" s="244">
        <v>0</v>
      </c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0" t="s">
        <v>205</v>
      </c>
      <c r="D59" s="281"/>
      <c r="E59" s="293">
        <v>29.204999999999998</v>
      </c>
      <c r="F59" s="303"/>
      <c r="G59" s="303"/>
      <c r="H59" s="303"/>
      <c r="I59" s="30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153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0" t="s">
        <v>206</v>
      </c>
      <c r="D60" s="281"/>
      <c r="E60" s="293">
        <v>28.14845</v>
      </c>
      <c r="F60" s="303"/>
      <c r="G60" s="303"/>
      <c r="H60" s="303"/>
      <c r="I60" s="30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153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30" t="s">
        <v>207</v>
      </c>
      <c r="D61" s="281"/>
      <c r="E61" s="293">
        <v>25.150950000000002</v>
      </c>
      <c r="F61" s="303"/>
      <c r="G61" s="303"/>
      <c r="H61" s="303"/>
      <c r="I61" s="30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153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47"/>
      <c r="B62" s="250"/>
      <c r="C62" s="330" t="s">
        <v>208</v>
      </c>
      <c r="D62" s="281"/>
      <c r="E62" s="293">
        <v>35.0702</v>
      </c>
      <c r="F62" s="303"/>
      <c r="G62" s="303"/>
      <c r="H62" s="303"/>
      <c r="I62" s="30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153</v>
      </c>
      <c r="AF62" s="244">
        <v>0</v>
      </c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47"/>
      <c r="B63" s="250"/>
      <c r="C63" s="330" t="s">
        <v>209</v>
      </c>
      <c r="D63" s="281"/>
      <c r="E63" s="293">
        <v>36.9435</v>
      </c>
      <c r="F63" s="303"/>
      <c r="G63" s="303"/>
      <c r="H63" s="303"/>
      <c r="I63" s="30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153</v>
      </c>
      <c r="AF63" s="244">
        <v>0</v>
      </c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47"/>
      <c r="B64" s="250"/>
      <c r="C64" s="330" t="s">
        <v>210</v>
      </c>
      <c r="D64" s="281"/>
      <c r="E64" s="293">
        <v>28.38495</v>
      </c>
      <c r="F64" s="303"/>
      <c r="G64" s="303"/>
      <c r="H64" s="303"/>
      <c r="I64" s="30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153</v>
      </c>
      <c r="AF64" s="244">
        <v>0</v>
      </c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47"/>
      <c r="B65" s="250"/>
      <c r="C65" s="330" t="s">
        <v>211</v>
      </c>
      <c r="D65" s="281"/>
      <c r="E65" s="293">
        <v>11.0374</v>
      </c>
      <c r="F65" s="303"/>
      <c r="G65" s="303"/>
      <c r="H65" s="303"/>
      <c r="I65" s="30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153</v>
      </c>
      <c r="AF65" s="244">
        <v>0</v>
      </c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30" t="s">
        <v>212</v>
      </c>
      <c r="D66" s="281"/>
      <c r="E66" s="293">
        <v>15.702500000000001</v>
      </c>
      <c r="F66" s="303"/>
      <c r="G66" s="303"/>
      <c r="H66" s="303"/>
      <c r="I66" s="30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153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47"/>
      <c r="B67" s="250"/>
      <c r="C67" s="330" t="s">
        <v>213</v>
      </c>
      <c r="D67" s="281"/>
      <c r="E67" s="293">
        <v>4.0837500000000002</v>
      </c>
      <c r="F67" s="303"/>
      <c r="G67" s="303"/>
      <c r="H67" s="303"/>
      <c r="I67" s="30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153</v>
      </c>
      <c r="AF67" s="244">
        <v>0</v>
      </c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30" t="s">
        <v>214</v>
      </c>
      <c r="D68" s="281"/>
      <c r="E68" s="293">
        <v>30.8</v>
      </c>
      <c r="F68" s="303"/>
      <c r="G68" s="303"/>
      <c r="H68" s="303"/>
      <c r="I68" s="30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153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47"/>
      <c r="B69" s="250"/>
      <c r="C69" s="330" t="s">
        <v>215</v>
      </c>
      <c r="D69" s="281"/>
      <c r="E69" s="293">
        <v>1.54</v>
      </c>
      <c r="F69" s="303"/>
      <c r="G69" s="303"/>
      <c r="H69" s="303"/>
      <c r="I69" s="30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153</v>
      </c>
      <c r="AF69" s="244">
        <v>0</v>
      </c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47"/>
      <c r="B70" s="250"/>
      <c r="C70" s="330" t="s">
        <v>216</v>
      </c>
      <c r="D70" s="281"/>
      <c r="E70" s="293">
        <v>8.4700000000000006</v>
      </c>
      <c r="F70" s="303"/>
      <c r="G70" s="303"/>
      <c r="H70" s="303"/>
      <c r="I70" s="30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153</v>
      </c>
      <c r="AF70" s="244">
        <v>0</v>
      </c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47"/>
      <c r="B71" s="250"/>
      <c r="C71" s="327" t="s">
        <v>217</v>
      </c>
      <c r="D71" s="280"/>
      <c r="E71" s="292">
        <v>-280.72000000000003</v>
      </c>
      <c r="F71" s="303"/>
      <c r="G71" s="303"/>
      <c r="H71" s="303"/>
      <c r="I71" s="30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153</v>
      </c>
      <c r="AF71" s="244">
        <v>0</v>
      </c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52"/>
      <c r="B72" s="251" t="s">
        <v>218</v>
      </c>
      <c r="C72" s="324"/>
      <c r="D72" s="273"/>
      <c r="E72" s="285"/>
      <c r="F72" s="299"/>
      <c r="G72" s="299"/>
      <c r="H72" s="300"/>
      <c r="I72" s="301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>
        <v>0</v>
      </c>
      <c r="AD72" s="244"/>
      <c r="AE72" s="244" t="s">
        <v>142</v>
      </c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46"/>
      <c r="B73" s="253" t="s">
        <v>219</v>
      </c>
      <c r="C73" s="325"/>
      <c r="D73" s="274"/>
      <c r="E73" s="286"/>
      <c r="F73" s="302"/>
      <c r="G73" s="302"/>
      <c r="H73" s="303"/>
      <c r="I73" s="30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144</v>
      </c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56">
        <v>11</v>
      </c>
      <c r="B74" s="267" t="s">
        <v>220</v>
      </c>
      <c r="C74" s="326" t="s">
        <v>221</v>
      </c>
      <c r="D74" s="275" t="s">
        <v>148</v>
      </c>
      <c r="E74" s="287">
        <v>707.96</v>
      </c>
      <c r="F74" s="305"/>
      <c r="G74" s="306">
        <f>ROUND(E74*F74,2)</f>
        <v>0</v>
      </c>
      <c r="H74" s="306" t="s">
        <v>174</v>
      </c>
      <c r="I74" s="306" t="s">
        <v>150</v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151</v>
      </c>
      <c r="AF74" s="244"/>
      <c r="AG74" s="244"/>
      <c r="AH74" s="244"/>
      <c r="AI74" s="244"/>
      <c r="AJ74" s="244"/>
      <c r="AK74" s="244"/>
      <c r="AL74" s="244"/>
      <c r="AM74" s="244">
        <v>21</v>
      </c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47"/>
      <c r="B75" s="250"/>
      <c r="C75" s="329" t="s">
        <v>222</v>
      </c>
      <c r="D75" s="279"/>
      <c r="E75" s="291"/>
      <c r="F75" s="312"/>
      <c r="G75" s="312"/>
      <c r="H75" s="303"/>
      <c r="I75" s="30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168</v>
      </c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30" t="s">
        <v>223</v>
      </c>
      <c r="D76" s="281"/>
      <c r="E76" s="293">
        <v>19.509499999999999</v>
      </c>
      <c r="F76" s="313"/>
      <c r="G76" s="313"/>
      <c r="H76" s="313"/>
      <c r="I76" s="339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153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47"/>
      <c r="B77" s="250"/>
      <c r="C77" s="330" t="s">
        <v>224</v>
      </c>
      <c r="D77" s="281"/>
      <c r="E77" s="293">
        <v>13.557499999999999</v>
      </c>
      <c r="F77" s="303"/>
      <c r="G77" s="303"/>
      <c r="H77" s="303"/>
      <c r="I77" s="30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153</v>
      </c>
      <c r="AF77" s="244">
        <v>0</v>
      </c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47"/>
      <c r="B78" s="250"/>
      <c r="C78" s="330" t="s">
        <v>225</v>
      </c>
      <c r="D78" s="281"/>
      <c r="E78" s="293">
        <v>27.977499999999999</v>
      </c>
      <c r="F78" s="303"/>
      <c r="G78" s="303"/>
      <c r="H78" s="303"/>
      <c r="I78" s="30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153</v>
      </c>
      <c r="AF78" s="244">
        <v>0</v>
      </c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47"/>
      <c r="B79" s="250"/>
      <c r="C79" s="330" t="s">
        <v>226</v>
      </c>
      <c r="D79" s="281"/>
      <c r="E79" s="293">
        <v>13.266</v>
      </c>
      <c r="F79" s="303"/>
      <c r="G79" s="303"/>
      <c r="H79" s="303"/>
      <c r="I79" s="30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153</v>
      </c>
      <c r="AF79" s="244">
        <v>0</v>
      </c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outlineLevel="1" x14ac:dyDescent="0.2">
      <c r="A80" s="247"/>
      <c r="B80" s="250"/>
      <c r="C80" s="330" t="s">
        <v>227</v>
      </c>
      <c r="D80" s="281"/>
      <c r="E80" s="293">
        <v>24.7</v>
      </c>
      <c r="F80" s="303"/>
      <c r="G80" s="303"/>
      <c r="H80" s="303"/>
      <c r="I80" s="30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153</v>
      </c>
      <c r="AF80" s="244">
        <v>0</v>
      </c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30" t="s">
        <v>228</v>
      </c>
      <c r="D81" s="281"/>
      <c r="E81" s="293">
        <v>23.572500000000002</v>
      </c>
      <c r="F81" s="303"/>
      <c r="G81" s="303"/>
      <c r="H81" s="303"/>
      <c r="I81" s="30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153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outlineLevel="1" x14ac:dyDescent="0.2">
      <c r="A82" s="247"/>
      <c r="B82" s="250"/>
      <c r="C82" s="330" t="s">
        <v>229</v>
      </c>
      <c r="D82" s="281"/>
      <c r="E82" s="293">
        <v>26.55</v>
      </c>
      <c r="F82" s="303"/>
      <c r="G82" s="303"/>
      <c r="H82" s="303"/>
      <c r="I82" s="30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153</v>
      </c>
      <c r="AF82" s="244">
        <v>0</v>
      </c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30" t="s">
        <v>230</v>
      </c>
      <c r="D83" s="281"/>
      <c r="E83" s="293">
        <v>25.589500000000001</v>
      </c>
      <c r="F83" s="303"/>
      <c r="G83" s="303"/>
      <c r="H83" s="303"/>
      <c r="I83" s="30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153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47"/>
      <c r="B84" s="250"/>
      <c r="C84" s="330" t="s">
        <v>231</v>
      </c>
      <c r="D84" s="281"/>
      <c r="E84" s="293">
        <v>22.8645</v>
      </c>
      <c r="F84" s="303"/>
      <c r="G84" s="303"/>
      <c r="H84" s="303"/>
      <c r="I84" s="30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 t="s">
        <v>153</v>
      </c>
      <c r="AF84" s="244">
        <v>0</v>
      </c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47"/>
      <c r="B85" s="250"/>
      <c r="C85" s="330" t="s">
        <v>232</v>
      </c>
      <c r="D85" s="281"/>
      <c r="E85" s="293">
        <v>31.882000000000001</v>
      </c>
      <c r="F85" s="303"/>
      <c r="G85" s="303"/>
      <c r="H85" s="303"/>
      <c r="I85" s="30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 t="s">
        <v>153</v>
      </c>
      <c r="AF85" s="244">
        <v>0</v>
      </c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47"/>
      <c r="B86" s="250"/>
      <c r="C86" s="330" t="s">
        <v>233</v>
      </c>
      <c r="D86" s="281"/>
      <c r="E86" s="293">
        <v>33.585000000000001</v>
      </c>
      <c r="F86" s="303"/>
      <c r="G86" s="303"/>
      <c r="H86" s="303"/>
      <c r="I86" s="30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153</v>
      </c>
      <c r="AF86" s="244">
        <v>0</v>
      </c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47"/>
      <c r="B87" s="250"/>
      <c r="C87" s="330" t="s">
        <v>234</v>
      </c>
      <c r="D87" s="281"/>
      <c r="E87" s="293">
        <v>25.804500000000001</v>
      </c>
      <c r="F87" s="303"/>
      <c r="G87" s="303"/>
      <c r="H87" s="303"/>
      <c r="I87" s="30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153</v>
      </c>
      <c r="AF87" s="244">
        <v>0</v>
      </c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30" t="s">
        <v>235</v>
      </c>
      <c r="D88" s="281"/>
      <c r="E88" s="293">
        <v>10.034000000000001</v>
      </c>
      <c r="F88" s="303"/>
      <c r="G88" s="303"/>
      <c r="H88" s="303"/>
      <c r="I88" s="30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153</v>
      </c>
      <c r="AF88" s="244">
        <v>0</v>
      </c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47"/>
      <c r="B89" s="250"/>
      <c r="C89" s="330" t="s">
        <v>236</v>
      </c>
      <c r="D89" s="281"/>
      <c r="E89" s="293">
        <v>14.275</v>
      </c>
      <c r="F89" s="303"/>
      <c r="G89" s="303"/>
      <c r="H89" s="303"/>
      <c r="I89" s="30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 t="s">
        <v>153</v>
      </c>
      <c r="AF89" s="244">
        <v>0</v>
      </c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1" x14ac:dyDescent="0.2">
      <c r="A90" s="247"/>
      <c r="B90" s="250"/>
      <c r="C90" s="330" t="s">
        <v>237</v>
      </c>
      <c r="D90" s="281"/>
      <c r="E90" s="293">
        <v>3.7124999999999999</v>
      </c>
      <c r="F90" s="303"/>
      <c r="G90" s="303"/>
      <c r="H90" s="303"/>
      <c r="I90" s="30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 t="s">
        <v>153</v>
      </c>
      <c r="AF90" s="244">
        <v>0</v>
      </c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47"/>
      <c r="B91" s="250"/>
      <c r="C91" s="330" t="s">
        <v>238</v>
      </c>
      <c r="D91" s="281"/>
      <c r="E91" s="293">
        <v>28</v>
      </c>
      <c r="F91" s="303"/>
      <c r="G91" s="303"/>
      <c r="H91" s="303"/>
      <c r="I91" s="30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153</v>
      </c>
      <c r="AF91" s="244">
        <v>0</v>
      </c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1" x14ac:dyDescent="0.2">
      <c r="A92" s="247"/>
      <c r="B92" s="250"/>
      <c r="C92" s="330" t="s">
        <v>239</v>
      </c>
      <c r="D92" s="281"/>
      <c r="E92" s="293">
        <v>1.4</v>
      </c>
      <c r="F92" s="303"/>
      <c r="G92" s="303"/>
      <c r="H92" s="303"/>
      <c r="I92" s="30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 t="s">
        <v>153</v>
      </c>
      <c r="AF92" s="244">
        <v>0</v>
      </c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47"/>
      <c r="B93" s="250"/>
      <c r="C93" s="330" t="s">
        <v>240</v>
      </c>
      <c r="D93" s="281"/>
      <c r="E93" s="293">
        <v>7.7</v>
      </c>
      <c r="F93" s="303"/>
      <c r="G93" s="303"/>
      <c r="H93" s="303"/>
      <c r="I93" s="30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153</v>
      </c>
      <c r="AF93" s="244">
        <v>0</v>
      </c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47"/>
      <c r="B94" s="250"/>
      <c r="C94" s="327" t="s">
        <v>241</v>
      </c>
      <c r="D94" s="280"/>
      <c r="E94" s="292">
        <v>353.98</v>
      </c>
      <c r="F94" s="303"/>
      <c r="G94" s="303"/>
      <c r="H94" s="303"/>
      <c r="I94" s="30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153</v>
      </c>
      <c r="AF94" s="244">
        <v>0</v>
      </c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52"/>
      <c r="B95" s="251" t="s">
        <v>242</v>
      </c>
      <c r="C95" s="324"/>
      <c r="D95" s="273"/>
      <c r="E95" s="285"/>
      <c r="F95" s="299"/>
      <c r="G95" s="299"/>
      <c r="H95" s="300"/>
      <c r="I95" s="301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>
        <v>0</v>
      </c>
      <c r="AD95" s="244"/>
      <c r="AE95" s="244" t="s">
        <v>142</v>
      </c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46"/>
      <c r="B96" s="253" t="s">
        <v>243</v>
      </c>
      <c r="C96" s="325"/>
      <c r="D96" s="274"/>
      <c r="E96" s="286"/>
      <c r="F96" s="302"/>
      <c r="G96" s="302"/>
      <c r="H96" s="303"/>
      <c r="I96" s="30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144</v>
      </c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56">
        <v>12</v>
      </c>
      <c r="B97" s="267" t="s">
        <v>244</v>
      </c>
      <c r="C97" s="326" t="s">
        <v>245</v>
      </c>
      <c r="D97" s="275" t="s">
        <v>148</v>
      </c>
      <c r="E97" s="287">
        <v>707.96</v>
      </c>
      <c r="F97" s="305"/>
      <c r="G97" s="306">
        <f>ROUND(E97*F97,2)</f>
        <v>0</v>
      </c>
      <c r="H97" s="306" t="s">
        <v>174</v>
      </c>
      <c r="I97" s="306" t="s">
        <v>150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151</v>
      </c>
      <c r="AF97" s="244"/>
      <c r="AG97" s="244"/>
      <c r="AH97" s="244"/>
      <c r="AI97" s="244"/>
      <c r="AJ97" s="244"/>
      <c r="AK97" s="244"/>
      <c r="AL97" s="244"/>
      <c r="AM97" s="244">
        <v>21</v>
      </c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47"/>
      <c r="B98" s="250"/>
      <c r="C98" s="329" t="s">
        <v>222</v>
      </c>
      <c r="D98" s="279"/>
      <c r="E98" s="291"/>
      <c r="F98" s="312"/>
      <c r="G98" s="312"/>
      <c r="H98" s="303"/>
      <c r="I98" s="30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168</v>
      </c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outlineLevel="1" x14ac:dyDescent="0.2">
      <c r="A99" s="252"/>
      <c r="B99" s="251" t="s">
        <v>246</v>
      </c>
      <c r="C99" s="324"/>
      <c r="D99" s="273"/>
      <c r="E99" s="285"/>
      <c r="F99" s="299"/>
      <c r="G99" s="299"/>
      <c r="H99" s="300"/>
      <c r="I99" s="301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>
        <v>0</v>
      </c>
      <c r="AD99" s="244"/>
      <c r="AE99" s="244" t="s">
        <v>142</v>
      </c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46"/>
      <c r="B100" s="253" t="s">
        <v>247</v>
      </c>
      <c r="C100" s="325"/>
      <c r="D100" s="274"/>
      <c r="E100" s="286"/>
      <c r="F100" s="302"/>
      <c r="G100" s="302"/>
      <c r="H100" s="303"/>
      <c r="I100" s="30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 t="s">
        <v>144</v>
      </c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56">
        <v>13</v>
      </c>
      <c r="B101" s="267" t="s">
        <v>248</v>
      </c>
      <c r="C101" s="326" t="s">
        <v>249</v>
      </c>
      <c r="D101" s="275" t="s">
        <v>182</v>
      </c>
      <c r="E101" s="287">
        <v>55.978999999999999</v>
      </c>
      <c r="F101" s="305"/>
      <c r="G101" s="306">
        <f>ROUND(E101*F101,2)</f>
        <v>0</v>
      </c>
      <c r="H101" s="306" t="s">
        <v>174</v>
      </c>
      <c r="I101" s="306" t="s">
        <v>150</v>
      </c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151</v>
      </c>
      <c r="AF101" s="244"/>
      <c r="AG101" s="244"/>
      <c r="AH101" s="244"/>
      <c r="AI101" s="244"/>
      <c r="AJ101" s="244"/>
      <c r="AK101" s="244"/>
      <c r="AL101" s="244"/>
      <c r="AM101" s="244">
        <v>21</v>
      </c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47"/>
      <c r="B102" s="250"/>
      <c r="C102" s="329" t="s">
        <v>222</v>
      </c>
      <c r="D102" s="279"/>
      <c r="E102" s="291"/>
      <c r="F102" s="312"/>
      <c r="G102" s="312"/>
      <c r="H102" s="303"/>
      <c r="I102" s="30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168</v>
      </c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1" x14ac:dyDescent="0.2">
      <c r="A103" s="247"/>
      <c r="B103" s="250"/>
      <c r="C103" s="327" t="s">
        <v>250</v>
      </c>
      <c r="D103" s="280"/>
      <c r="E103" s="292">
        <v>55.978999999999999</v>
      </c>
      <c r="F103" s="313"/>
      <c r="G103" s="313"/>
      <c r="H103" s="313"/>
      <c r="I103" s="339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 t="s">
        <v>153</v>
      </c>
      <c r="AF103" s="244">
        <v>0</v>
      </c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52"/>
      <c r="B104" s="251" t="s">
        <v>251</v>
      </c>
      <c r="C104" s="324"/>
      <c r="D104" s="273"/>
      <c r="E104" s="285"/>
      <c r="F104" s="299"/>
      <c r="G104" s="299"/>
      <c r="H104" s="300"/>
      <c r="I104" s="301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>
        <v>0</v>
      </c>
      <c r="AD104" s="244"/>
      <c r="AE104" s="244" t="s">
        <v>142</v>
      </c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6"/>
      <c r="B105" s="253" t="s">
        <v>252</v>
      </c>
      <c r="C105" s="325"/>
      <c r="D105" s="274"/>
      <c r="E105" s="286"/>
      <c r="F105" s="302"/>
      <c r="G105" s="302"/>
      <c r="H105" s="303"/>
      <c r="I105" s="30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144</v>
      </c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outlineLevel="1" x14ac:dyDescent="0.2">
      <c r="A106" s="256">
        <v>14</v>
      </c>
      <c r="B106" s="267" t="s">
        <v>253</v>
      </c>
      <c r="C106" s="326" t="s">
        <v>254</v>
      </c>
      <c r="D106" s="275" t="s">
        <v>182</v>
      </c>
      <c r="E106" s="287">
        <v>167.21860000000001</v>
      </c>
      <c r="F106" s="305"/>
      <c r="G106" s="306">
        <f>ROUND(E106*F106,2)</f>
        <v>0</v>
      </c>
      <c r="H106" s="306" t="s">
        <v>174</v>
      </c>
      <c r="I106" s="306" t="s">
        <v>150</v>
      </c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 t="s">
        <v>151</v>
      </c>
      <c r="AF106" s="244"/>
      <c r="AG106" s="244"/>
      <c r="AH106" s="244"/>
      <c r="AI106" s="244"/>
      <c r="AJ106" s="244"/>
      <c r="AK106" s="244"/>
      <c r="AL106" s="244"/>
      <c r="AM106" s="244">
        <v>21</v>
      </c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1" x14ac:dyDescent="0.2">
      <c r="A107" s="247"/>
      <c r="B107" s="250"/>
      <c r="C107" s="329" t="s">
        <v>222</v>
      </c>
      <c r="D107" s="279"/>
      <c r="E107" s="291"/>
      <c r="F107" s="312"/>
      <c r="G107" s="312"/>
      <c r="H107" s="303"/>
      <c r="I107" s="30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168</v>
      </c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1" x14ac:dyDescent="0.2">
      <c r="A108" s="247"/>
      <c r="B108" s="250"/>
      <c r="C108" s="330" t="s">
        <v>255</v>
      </c>
      <c r="D108" s="281"/>
      <c r="E108" s="293">
        <v>5.6231999999999998</v>
      </c>
      <c r="F108" s="313"/>
      <c r="G108" s="313"/>
      <c r="H108" s="313"/>
      <c r="I108" s="339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 t="s">
        <v>153</v>
      </c>
      <c r="AF108" s="244">
        <v>0</v>
      </c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1" x14ac:dyDescent="0.2">
      <c r="A109" s="247"/>
      <c r="B109" s="250"/>
      <c r="C109" s="330" t="s">
        <v>256</v>
      </c>
      <c r="D109" s="281"/>
      <c r="E109" s="293">
        <v>148.13040000000001</v>
      </c>
      <c r="F109" s="303"/>
      <c r="G109" s="303"/>
      <c r="H109" s="303"/>
      <c r="I109" s="30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 t="s">
        <v>153</v>
      </c>
      <c r="AF109" s="244">
        <v>0</v>
      </c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outlineLevel="1" x14ac:dyDescent="0.2">
      <c r="A110" s="247"/>
      <c r="B110" s="250"/>
      <c r="C110" s="330" t="s">
        <v>257</v>
      </c>
      <c r="D110" s="281"/>
      <c r="E110" s="293">
        <v>0.27500000000000002</v>
      </c>
      <c r="F110" s="303"/>
      <c r="G110" s="303"/>
      <c r="H110" s="303"/>
      <c r="I110" s="30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 t="s">
        <v>153</v>
      </c>
      <c r="AF110" s="244">
        <v>0</v>
      </c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1" x14ac:dyDescent="0.2">
      <c r="A111" s="247"/>
      <c r="B111" s="250"/>
      <c r="C111" s="330" t="s">
        <v>258</v>
      </c>
      <c r="D111" s="281"/>
      <c r="E111" s="293">
        <v>0.23749999999999999</v>
      </c>
      <c r="F111" s="303"/>
      <c r="G111" s="303"/>
      <c r="H111" s="303"/>
      <c r="I111" s="30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 t="s">
        <v>153</v>
      </c>
      <c r="AF111" s="244">
        <v>0</v>
      </c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outlineLevel="1" x14ac:dyDescent="0.2">
      <c r="A112" s="247"/>
      <c r="B112" s="250"/>
      <c r="C112" s="330" t="s">
        <v>259</v>
      </c>
      <c r="D112" s="281"/>
      <c r="E112" s="293">
        <v>9.5039999999999996</v>
      </c>
      <c r="F112" s="303"/>
      <c r="G112" s="303"/>
      <c r="H112" s="303"/>
      <c r="I112" s="30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 t="s">
        <v>153</v>
      </c>
      <c r="AF112" s="244">
        <v>0</v>
      </c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1" x14ac:dyDescent="0.2">
      <c r="A113" s="247"/>
      <c r="B113" s="250"/>
      <c r="C113" s="330" t="s">
        <v>260</v>
      </c>
      <c r="D113" s="281"/>
      <c r="E113" s="293">
        <v>0.48399999999999999</v>
      </c>
      <c r="F113" s="303"/>
      <c r="G113" s="303"/>
      <c r="H113" s="303"/>
      <c r="I113" s="30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 t="s">
        <v>153</v>
      </c>
      <c r="AF113" s="244">
        <v>0</v>
      </c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1" x14ac:dyDescent="0.2">
      <c r="A114" s="247"/>
      <c r="B114" s="250"/>
      <c r="C114" s="327" t="s">
        <v>261</v>
      </c>
      <c r="D114" s="280"/>
      <c r="E114" s="292">
        <v>2.9645000000000001</v>
      </c>
      <c r="F114" s="303"/>
      <c r="G114" s="303"/>
      <c r="H114" s="303"/>
      <c r="I114" s="30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153</v>
      </c>
      <c r="AF114" s="244">
        <v>0</v>
      </c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1" x14ac:dyDescent="0.2">
      <c r="A115" s="252"/>
      <c r="B115" s="251" t="s">
        <v>262</v>
      </c>
      <c r="C115" s="324"/>
      <c r="D115" s="273"/>
      <c r="E115" s="285"/>
      <c r="F115" s="299"/>
      <c r="G115" s="299"/>
      <c r="H115" s="300"/>
      <c r="I115" s="301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>
        <v>0</v>
      </c>
      <c r="AD115" s="244"/>
      <c r="AE115" s="244" t="s">
        <v>142</v>
      </c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56">
        <v>15</v>
      </c>
      <c r="B116" s="267" t="s">
        <v>263</v>
      </c>
      <c r="C116" s="326" t="s">
        <v>264</v>
      </c>
      <c r="D116" s="275" t="s">
        <v>182</v>
      </c>
      <c r="E116" s="287">
        <v>167.21860000000001</v>
      </c>
      <c r="F116" s="305"/>
      <c r="G116" s="306">
        <f>ROUND(E116*F116,2)</f>
        <v>0</v>
      </c>
      <c r="H116" s="306" t="s">
        <v>174</v>
      </c>
      <c r="I116" s="306" t="s">
        <v>150</v>
      </c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 t="s">
        <v>151</v>
      </c>
      <c r="AF116" s="244"/>
      <c r="AG116" s="244"/>
      <c r="AH116" s="244"/>
      <c r="AI116" s="244"/>
      <c r="AJ116" s="244"/>
      <c r="AK116" s="244"/>
      <c r="AL116" s="244"/>
      <c r="AM116" s="244">
        <v>21</v>
      </c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1" x14ac:dyDescent="0.2">
      <c r="A117" s="247"/>
      <c r="B117" s="250"/>
      <c r="C117" s="329" t="s">
        <v>222</v>
      </c>
      <c r="D117" s="279"/>
      <c r="E117" s="291"/>
      <c r="F117" s="312"/>
      <c r="G117" s="312"/>
      <c r="H117" s="303"/>
      <c r="I117" s="30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 t="s">
        <v>168</v>
      </c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outlineLevel="1" x14ac:dyDescent="0.2">
      <c r="A118" s="252"/>
      <c r="B118" s="251" t="s">
        <v>265</v>
      </c>
      <c r="C118" s="324"/>
      <c r="D118" s="273"/>
      <c r="E118" s="285"/>
      <c r="F118" s="299"/>
      <c r="G118" s="299"/>
      <c r="H118" s="300"/>
      <c r="I118" s="301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>
        <v>0</v>
      </c>
      <c r="AD118" s="244"/>
      <c r="AE118" s="244" t="s">
        <v>142</v>
      </c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46"/>
      <c r="B119" s="253" t="s">
        <v>266</v>
      </c>
      <c r="C119" s="325"/>
      <c r="D119" s="274"/>
      <c r="E119" s="286"/>
      <c r="F119" s="302"/>
      <c r="G119" s="302"/>
      <c r="H119" s="303"/>
      <c r="I119" s="30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 t="s">
        <v>144</v>
      </c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6">
        <v>16</v>
      </c>
      <c r="B120" s="267" t="s">
        <v>267</v>
      </c>
      <c r="C120" s="326" t="s">
        <v>268</v>
      </c>
      <c r="D120" s="275" t="s">
        <v>182</v>
      </c>
      <c r="E120" s="287">
        <v>224.2054</v>
      </c>
      <c r="F120" s="305"/>
      <c r="G120" s="306">
        <f>ROUND(E120*F120,2)</f>
        <v>0</v>
      </c>
      <c r="H120" s="306" t="s">
        <v>174</v>
      </c>
      <c r="I120" s="306" t="s">
        <v>150</v>
      </c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 t="s">
        <v>151</v>
      </c>
      <c r="AF120" s="244"/>
      <c r="AG120" s="244"/>
      <c r="AH120" s="244"/>
      <c r="AI120" s="244"/>
      <c r="AJ120" s="244"/>
      <c r="AK120" s="244"/>
      <c r="AL120" s="244"/>
      <c r="AM120" s="244">
        <v>21</v>
      </c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ht="22.5" outlineLevel="1" x14ac:dyDescent="0.2">
      <c r="A121" s="247"/>
      <c r="B121" s="250"/>
      <c r="C121" s="329" t="s">
        <v>269</v>
      </c>
      <c r="D121" s="279"/>
      <c r="E121" s="291"/>
      <c r="F121" s="312"/>
      <c r="G121" s="312"/>
      <c r="H121" s="303"/>
      <c r="I121" s="30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 t="s">
        <v>168</v>
      </c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47"/>
      <c r="B122" s="250"/>
      <c r="C122" s="327" t="s">
        <v>270</v>
      </c>
      <c r="D122" s="280"/>
      <c r="E122" s="292">
        <v>224.2054</v>
      </c>
      <c r="F122" s="313"/>
      <c r="G122" s="313"/>
      <c r="H122" s="313"/>
      <c r="I122" s="339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 t="s">
        <v>153</v>
      </c>
      <c r="AF122" s="244">
        <v>0</v>
      </c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52"/>
      <c r="B123" s="251" t="s">
        <v>271</v>
      </c>
      <c r="C123" s="324"/>
      <c r="D123" s="273"/>
      <c r="E123" s="285"/>
      <c r="F123" s="299"/>
      <c r="G123" s="299"/>
      <c r="H123" s="300"/>
      <c r="I123" s="301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>
        <v>0</v>
      </c>
      <c r="AD123" s="244"/>
      <c r="AE123" s="244" t="s">
        <v>142</v>
      </c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ht="22.5" outlineLevel="1" x14ac:dyDescent="0.2">
      <c r="A124" s="246"/>
      <c r="B124" s="253" t="s">
        <v>272</v>
      </c>
      <c r="C124" s="325"/>
      <c r="D124" s="274"/>
      <c r="E124" s="286"/>
      <c r="F124" s="302"/>
      <c r="G124" s="302"/>
      <c r="H124" s="303"/>
      <c r="I124" s="30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 t="s">
        <v>144</v>
      </c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60" t="str">
        <f>B124</f>
        <v>sypaninou z vhodných hornin tř. 1 - 4 nebo materiálem připraveným podél výkopu ve vzdálenosti do 3 m od jeho kraje, pro jakoukoliv hloubku výkopu a jakoukoliv míru zhutnění,</v>
      </c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1" x14ac:dyDescent="0.2">
      <c r="A125" s="256">
        <v>17</v>
      </c>
      <c r="B125" s="267" t="s">
        <v>273</v>
      </c>
      <c r="C125" s="326" t="s">
        <v>274</v>
      </c>
      <c r="D125" s="275" t="s">
        <v>182</v>
      </c>
      <c r="E125" s="287">
        <v>122.49079999999999</v>
      </c>
      <c r="F125" s="305"/>
      <c r="G125" s="306">
        <f>ROUND(E125*F125,2)</f>
        <v>0</v>
      </c>
      <c r="H125" s="306" t="s">
        <v>174</v>
      </c>
      <c r="I125" s="306" t="s">
        <v>150</v>
      </c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 t="s">
        <v>151</v>
      </c>
      <c r="AF125" s="244"/>
      <c r="AG125" s="244"/>
      <c r="AH125" s="244"/>
      <c r="AI125" s="244"/>
      <c r="AJ125" s="244"/>
      <c r="AK125" s="244"/>
      <c r="AL125" s="244"/>
      <c r="AM125" s="244">
        <v>21</v>
      </c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ht="22.5" outlineLevel="1" x14ac:dyDescent="0.2">
      <c r="A126" s="247"/>
      <c r="B126" s="250"/>
      <c r="C126" s="329" t="s">
        <v>275</v>
      </c>
      <c r="D126" s="279"/>
      <c r="E126" s="291"/>
      <c r="F126" s="312"/>
      <c r="G126" s="312"/>
      <c r="H126" s="303"/>
      <c r="I126" s="30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 t="s">
        <v>168</v>
      </c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47"/>
      <c r="B127" s="250"/>
      <c r="C127" s="330" t="s">
        <v>276</v>
      </c>
      <c r="D127" s="281"/>
      <c r="E127" s="293">
        <v>4.0400999999999998</v>
      </c>
      <c r="F127" s="313"/>
      <c r="G127" s="313"/>
      <c r="H127" s="313"/>
      <c r="I127" s="339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 t="s">
        <v>153</v>
      </c>
      <c r="AF127" s="244">
        <v>0</v>
      </c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outlineLevel="1" x14ac:dyDescent="0.2">
      <c r="A128" s="247"/>
      <c r="B128" s="250"/>
      <c r="C128" s="330" t="s">
        <v>277</v>
      </c>
      <c r="D128" s="281"/>
      <c r="E128" s="293">
        <v>107.36196</v>
      </c>
      <c r="F128" s="303"/>
      <c r="G128" s="303"/>
      <c r="H128" s="303"/>
      <c r="I128" s="30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 t="s">
        <v>153</v>
      </c>
      <c r="AF128" s="244">
        <v>0</v>
      </c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47"/>
      <c r="B129" s="250"/>
      <c r="C129" s="330" t="s">
        <v>278</v>
      </c>
      <c r="D129" s="281"/>
      <c r="E129" s="293">
        <v>1.10375</v>
      </c>
      <c r="F129" s="303"/>
      <c r="G129" s="303"/>
      <c r="H129" s="303"/>
      <c r="I129" s="30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 t="s">
        <v>153</v>
      </c>
      <c r="AF129" s="244">
        <v>0</v>
      </c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47"/>
      <c r="B130" s="250"/>
      <c r="C130" s="330" t="s">
        <v>279</v>
      </c>
      <c r="D130" s="281"/>
      <c r="E130" s="293">
        <v>7.2880000000000003</v>
      </c>
      <c r="F130" s="303"/>
      <c r="G130" s="303"/>
      <c r="H130" s="303"/>
      <c r="I130" s="30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 t="s">
        <v>153</v>
      </c>
      <c r="AF130" s="244">
        <v>0</v>
      </c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47"/>
      <c r="B131" s="250"/>
      <c r="C131" s="330" t="s">
        <v>280</v>
      </c>
      <c r="D131" s="281"/>
      <c r="E131" s="293">
        <v>0.37269999999999998</v>
      </c>
      <c r="F131" s="303"/>
      <c r="G131" s="303"/>
      <c r="H131" s="303"/>
      <c r="I131" s="30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 t="s">
        <v>153</v>
      </c>
      <c r="AF131" s="244">
        <v>0</v>
      </c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47"/>
      <c r="B132" s="250"/>
      <c r="C132" s="327" t="s">
        <v>281</v>
      </c>
      <c r="D132" s="280"/>
      <c r="E132" s="292">
        <v>2.3243</v>
      </c>
      <c r="F132" s="303"/>
      <c r="G132" s="303"/>
      <c r="H132" s="303"/>
      <c r="I132" s="30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 t="s">
        <v>153</v>
      </c>
      <c r="AF132" s="244">
        <v>0</v>
      </c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52"/>
      <c r="B133" s="251" t="s">
        <v>282</v>
      </c>
      <c r="C133" s="324"/>
      <c r="D133" s="273"/>
      <c r="E133" s="285"/>
      <c r="F133" s="299"/>
      <c r="G133" s="299"/>
      <c r="H133" s="300"/>
      <c r="I133" s="301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>
        <v>1</v>
      </c>
      <c r="AD133" s="244"/>
      <c r="AE133" s="244" t="s">
        <v>142</v>
      </c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56">
        <v>18</v>
      </c>
      <c r="B134" s="267" t="s">
        <v>283</v>
      </c>
      <c r="C134" s="326" t="s">
        <v>284</v>
      </c>
      <c r="D134" s="275" t="s">
        <v>182</v>
      </c>
      <c r="E134" s="287">
        <v>0.27500000000000002</v>
      </c>
      <c r="F134" s="305"/>
      <c r="G134" s="306">
        <f>ROUND(E134*F134,2)</f>
        <v>0</v>
      </c>
      <c r="H134" s="306" t="s">
        <v>174</v>
      </c>
      <c r="I134" s="306" t="s">
        <v>150</v>
      </c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 t="s">
        <v>151</v>
      </c>
      <c r="AF134" s="244"/>
      <c r="AG134" s="244"/>
      <c r="AH134" s="244"/>
      <c r="AI134" s="244"/>
      <c r="AJ134" s="244"/>
      <c r="AK134" s="244"/>
      <c r="AL134" s="244"/>
      <c r="AM134" s="244">
        <v>21</v>
      </c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ht="22.5" outlineLevel="1" x14ac:dyDescent="0.2">
      <c r="A135" s="247"/>
      <c r="B135" s="250"/>
      <c r="C135" s="329" t="s">
        <v>275</v>
      </c>
      <c r="D135" s="279"/>
      <c r="E135" s="291"/>
      <c r="F135" s="312"/>
      <c r="G135" s="312"/>
      <c r="H135" s="303"/>
      <c r="I135" s="30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 t="s">
        <v>168</v>
      </c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outlineLevel="1" x14ac:dyDescent="0.2">
      <c r="A136" s="252"/>
      <c r="B136" s="251" t="s">
        <v>285</v>
      </c>
      <c r="C136" s="324"/>
      <c r="D136" s="273"/>
      <c r="E136" s="285"/>
      <c r="F136" s="299"/>
      <c r="G136" s="299"/>
      <c r="H136" s="300"/>
      <c r="I136" s="301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>
        <v>0</v>
      </c>
      <c r="AD136" s="244"/>
      <c r="AE136" s="244" t="s">
        <v>142</v>
      </c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1" x14ac:dyDescent="0.2">
      <c r="A137" s="254">
        <v>19</v>
      </c>
      <c r="B137" s="268" t="s">
        <v>286</v>
      </c>
      <c r="C137" s="326" t="s">
        <v>287</v>
      </c>
      <c r="D137" s="277" t="s">
        <v>182</v>
      </c>
      <c r="E137" s="289">
        <v>167.21860000000001</v>
      </c>
      <c r="F137" s="307"/>
      <c r="G137" s="308">
        <f>ROUND(E137*F137,2)</f>
        <v>0</v>
      </c>
      <c r="H137" s="308" t="s">
        <v>174</v>
      </c>
      <c r="I137" s="308" t="s">
        <v>150</v>
      </c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 t="s">
        <v>151</v>
      </c>
      <c r="AF137" s="244"/>
      <c r="AG137" s="244"/>
      <c r="AH137" s="244"/>
      <c r="AI137" s="244"/>
      <c r="AJ137" s="244"/>
      <c r="AK137" s="244"/>
      <c r="AL137" s="244"/>
      <c r="AM137" s="244">
        <v>21</v>
      </c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outlineLevel="1" x14ac:dyDescent="0.2">
      <c r="A138" s="257">
        <v>20</v>
      </c>
      <c r="B138" s="267" t="s">
        <v>288</v>
      </c>
      <c r="C138" s="328" t="s">
        <v>289</v>
      </c>
      <c r="D138" s="275" t="s">
        <v>166</v>
      </c>
      <c r="E138" s="287">
        <v>257</v>
      </c>
      <c r="F138" s="305"/>
      <c r="G138" s="306">
        <f>ROUND(E138*F138,2)</f>
        <v>0</v>
      </c>
      <c r="H138" s="306"/>
      <c r="I138" s="306" t="s">
        <v>290</v>
      </c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 t="s">
        <v>151</v>
      </c>
      <c r="AF138" s="244"/>
      <c r="AG138" s="244"/>
      <c r="AH138" s="244"/>
      <c r="AI138" s="244"/>
      <c r="AJ138" s="244"/>
      <c r="AK138" s="244"/>
      <c r="AL138" s="244"/>
      <c r="AM138" s="244">
        <v>21</v>
      </c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ht="22.5" outlineLevel="1" x14ac:dyDescent="0.2">
      <c r="A139" s="247"/>
      <c r="B139" s="250"/>
      <c r="C139" s="329" t="s">
        <v>188</v>
      </c>
      <c r="D139" s="279"/>
      <c r="E139" s="291"/>
      <c r="F139" s="312"/>
      <c r="G139" s="312"/>
      <c r="H139" s="303"/>
      <c r="I139" s="30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 t="s">
        <v>168</v>
      </c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outlineLevel="1" x14ac:dyDescent="0.2">
      <c r="A140" s="259">
        <v>21</v>
      </c>
      <c r="B140" s="270" t="s">
        <v>291</v>
      </c>
      <c r="C140" s="328" t="s">
        <v>292</v>
      </c>
      <c r="D140" s="282" t="s">
        <v>293</v>
      </c>
      <c r="E140" s="294">
        <v>209.84450000000001</v>
      </c>
      <c r="F140" s="314"/>
      <c r="G140" s="315">
        <f>ROUND(E140*F140,2)</f>
        <v>0</v>
      </c>
      <c r="H140" s="315" t="s">
        <v>294</v>
      </c>
      <c r="I140" s="316" t="s">
        <v>150</v>
      </c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 t="s">
        <v>295</v>
      </c>
      <c r="AF140" s="244"/>
      <c r="AG140" s="244"/>
      <c r="AH140" s="244"/>
      <c r="AI140" s="244"/>
      <c r="AJ140" s="244"/>
      <c r="AK140" s="244"/>
      <c r="AL140" s="244"/>
      <c r="AM140" s="244">
        <v>21</v>
      </c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1" x14ac:dyDescent="0.2">
      <c r="A141" s="247"/>
      <c r="B141" s="250"/>
      <c r="C141" s="327" t="s">
        <v>296</v>
      </c>
      <c r="D141" s="276"/>
      <c r="E141" s="288">
        <v>209.84452999999999</v>
      </c>
      <c r="F141" s="303"/>
      <c r="G141" s="303"/>
      <c r="H141" s="303"/>
      <c r="I141" s="30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 t="s">
        <v>153</v>
      </c>
      <c r="AF141" s="244">
        <v>0</v>
      </c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x14ac:dyDescent="0.2">
      <c r="A142" s="249" t="s">
        <v>139</v>
      </c>
      <c r="B142" s="266" t="s">
        <v>80</v>
      </c>
      <c r="C142" s="323" t="s">
        <v>81</v>
      </c>
      <c r="D142" s="272"/>
      <c r="E142" s="284"/>
      <c r="F142" s="296">
        <f>SUM(G143:G170)</f>
        <v>0</v>
      </c>
      <c r="G142" s="296"/>
      <c r="H142" s="297"/>
      <c r="I142" s="298"/>
      <c r="AE142" t="s">
        <v>140</v>
      </c>
    </row>
    <row r="143" spans="1:60" outlineLevel="1" x14ac:dyDescent="0.2">
      <c r="A143" s="252"/>
      <c r="B143" s="251" t="s">
        <v>297</v>
      </c>
      <c r="C143" s="324"/>
      <c r="D143" s="273"/>
      <c r="E143" s="285"/>
      <c r="F143" s="299"/>
      <c r="G143" s="299"/>
      <c r="H143" s="300"/>
      <c r="I143" s="301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>
        <v>0</v>
      </c>
      <c r="AD143" s="244"/>
      <c r="AE143" s="244" t="s">
        <v>142</v>
      </c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1" x14ac:dyDescent="0.2">
      <c r="A144" s="246"/>
      <c r="B144" s="253" t="s">
        <v>298</v>
      </c>
      <c r="C144" s="325"/>
      <c r="D144" s="274"/>
      <c r="E144" s="286"/>
      <c r="F144" s="302"/>
      <c r="G144" s="302"/>
      <c r="H144" s="303"/>
      <c r="I144" s="30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 t="s">
        <v>144</v>
      </c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1" x14ac:dyDescent="0.2">
      <c r="A145" s="256">
        <v>22</v>
      </c>
      <c r="B145" s="267" t="s">
        <v>299</v>
      </c>
      <c r="C145" s="326" t="s">
        <v>300</v>
      </c>
      <c r="D145" s="275" t="s">
        <v>182</v>
      </c>
      <c r="E145" s="287">
        <v>40.512999999999998</v>
      </c>
      <c r="F145" s="305"/>
      <c r="G145" s="306">
        <f>ROUND(E145*F145,2)</f>
        <v>0</v>
      </c>
      <c r="H145" s="306" t="s">
        <v>301</v>
      </c>
      <c r="I145" s="306" t="s">
        <v>150</v>
      </c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 t="s">
        <v>151</v>
      </c>
      <c r="AF145" s="244"/>
      <c r="AG145" s="244"/>
      <c r="AH145" s="244"/>
      <c r="AI145" s="244"/>
      <c r="AJ145" s="244"/>
      <c r="AK145" s="244"/>
      <c r="AL145" s="244"/>
      <c r="AM145" s="244">
        <v>21</v>
      </c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ht="22.5" outlineLevel="1" x14ac:dyDescent="0.2">
      <c r="A146" s="247"/>
      <c r="B146" s="250"/>
      <c r="C146" s="329" t="s">
        <v>302</v>
      </c>
      <c r="D146" s="279"/>
      <c r="E146" s="291"/>
      <c r="F146" s="312"/>
      <c r="G146" s="312"/>
      <c r="H146" s="303"/>
      <c r="I146" s="30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 t="s">
        <v>168</v>
      </c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1" x14ac:dyDescent="0.2">
      <c r="A147" s="247"/>
      <c r="B147" s="250"/>
      <c r="C147" s="330" t="s">
        <v>303</v>
      </c>
      <c r="D147" s="281"/>
      <c r="E147" s="293">
        <v>1.4850000000000001</v>
      </c>
      <c r="F147" s="313"/>
      <c r="G147" s="313"/>
      <c r="H147" s="313"/>
      <c r="I147" s="339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 t="s">
        <v>153</v>
      </c>
      <c r="AF147" s="244">
        <v>0</v>
      </c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outlineLevel="1" x14ac:dyDescent="0.2">
      <c r="A148" s="247"/>
      <c r="B148" s="250"/>
      <c r="C148" s="330" t="s">
        <v>304</v>
      </c>
      <c r="D148" s="281"/>
      <c r="E148" s="293">
        <v>35.838000000000001</v>
      </c>
      <c r="F148" s="303"/>
      <c r="G148" s="303"/>
      <c r="H148" s="303"/>
      <c r="I148" s="30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 t="s">
        <v>153</v>
      </c>
      <c r="AF148" s="244">
        <v>0</v>
      </c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outlineLevel="1" x14ac:dyDescent="0.2">
      <c r="A149" s="247"/>
      <c r="B149" s="250"/>
      <c r="C149" s="330" t="s">
        <v>305</v>
      </c>
      <c r="D149" s="281"/>
      <c r="E149" s="293">
        <v>0.27500000000000002</v>
      </c>
      <c r="F149" s="303"/>
      <c r="G149" s="303"/>
      <c r="H149" s="303"/>
      <c r="I149" s="30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 t="s">
        <v>153</v>
      </c>
      <c r="AF149" s="244">
        <v>0</v>
      </c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1" x14ac:dyDescent="0.2">
      <c r="A150" s="247"/>
      <c r="B150" s="250"/>
      <c r="C150" s="330" t="s">
        <v>306</v>
      </c>
      <c r="D150" s="281"/>
      <c r="E150" s="293">
        <v>2.2000000000000002</v>
      </c>
      <c r="F150" s="303"/>
      <c r="G150" s="303"/>
      <c r="H150" s="303"/>
      <c r="I150" s="30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 t="s">
        <v>153</v>
      </c>
      <c r="AF150" s="244">
        <v>0</v>
      </c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47"/>
      <c r="B151" s="250"/>
      <c r="C151" s="330" t="s">
        <v>307</v>
      </c>
      <c r="D151" s="281"/>
      <c r="E151" s="293">
        <v>0.11</v>
      </c>
      <c r="F151" s="303"/>
      <c r="G151" s="303"/>
      <c r="H151" s="303"/>
      <c r="I151" s="30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 t="s">
        <v>153</v>
      </c>
      <c r="AF151" s="244">
        <v>0</v>
      </c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47"/>
      <c r="B152" s="250"/>
      <c r="C152" s="327" t="s">
        <v>308</v>
      </c>
      <c r="D152" s="280"/>
      <c r="E152" s="292">
        <v>0.60499999999999998</v>
      </c>
      <c r="F152" s="303"/>
      <c r="G152" s="303"/>
      <c r="H152" s="303"/>
      <c r="I152" s="30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 t="s">
        <v>153</v>
      </c>
      <c r="AF152" s="244">
        <v>0</v>
      </c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outlineLevel="1" x14ac:dyDescent="0.2">
      <c r="A153" s="252"/>
      <c r="B153" s="251" t="s">
        <v>309</v>
      </c>
      <c r="C153" s="324"/>
      <c r="D153" s="273"/>
      <c r="E153" s="285"/>
      <c r="F153" s="299"/>
      <c r="G153" s="299"/>
      <c r="H153" s="300"/>
      <c r="I153" s="301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>
        <v>0</v>
      </c>
      <c r="AD153" s="244"/>
      <c r="AE153" s="244" t="s">
        <v>142</v>
      </c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</row>
    <row r="154" spans="1:60" outlineLevel="1" x14ac:dyDescent="0.2">
      <c r="A154" s="246"/>
      <c r="B154" s="253" t="s">
        <v>310</v>
      </c>
      <c r="C154" s="325"/>
      <c r="D154" s="274"/>
      <c r="E154" s="286"/>
      <c r="F154" s="302"/>
      <c r="G154" s="302"/>
      <c r="H154" s="303"/>
      <c r="I154" s="30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 t="s">
        <v>144</v>
      </c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outlineLevel="1" x14ac:dyDescent="0.2">
      <c r="A155" s="256">
        <v>23</v>
      </c>
      <c r="B155" s="267" t="s">
        <v>311</v>
      </c>
      <c r="C155" s="326" t="s">
        <v>312</v>
      </c>
      <c r="D155" s="275" t="s">
        <v>182</v>
      </c>
      <c r="E155" s="287">
        <v>2.6749000000000001</v>
      </c>
      <c r="F155" s="305"/>
      <c r="G155" s="306">
        <f>ROUND(E155*F155,2)</f>
        <v>0</v>
      </c>
      <c r="H155" s="306" t="s">
        <v>301</v>
      </c>
      <c r="I155" s="306" t="s">
        <v>150</v>
      </c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 t="s">
        <v>151</v>
      </c>
      <c r="AF155" s="244"/>
      <c r="AG155" s="244"/>
      <c r="AH155" s="244"/>
      <c r="AI155" s="244"/>
      <c r="AJ155" s="244"/>
      <c r="AK155" s="244"/>
      <c r="AL155" s="244"/>
      <c r="AM155" s="244">
        <v>21</v>
      </c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ht="22.5" outlineLevel="1" x14ac:dyDescent="0.2">
      <c r="A156" s="247"/>
      <c r="B156" s="250"/>
      <c r="C156" s="329" t="s">
        <v>313</v>
      </c>
      <c r="D156" s="279"/>
      <c r="E156" s="291"/>
      <c r="F156" s="312"/>
      <c r="G156" s="312"/>
      <c r="H156" s="303"/>
      <c r="I156" s="30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 t="s">
        <v>168</v>
      </c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outlineLevel="1" x14ac:dyDescent="0.2">
      <c r="A157" s="247"/>
      <c r="B157" s="250"/>
      <c r="C157" s="330" t="s">
        <v>314</v>
      </c>
      <c r="D157" s="281"/>
      <c r="E157" s="293">
        <v>0.29635</v>
      </c>
      <c r="F157" s="313"/>
      <c r="G157" s="313"/>
      <c r="H157" s="313"/>
      <c r="I157" s="339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 t="s">
        <v>153</v>
      </c>
      <c r="AF157" s="244">
        <v>0</v>
      </c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1" x14ac:dyDescent="0.2">
      <c r="A158" s="247"/>
      <c r="B158" s="250"/>
      <c r="C158" s="330" t="s">
        <v>315</v>
      </c>
      <c r="D158" s="281"/>
      <c r="E158" s="293">
        <v>0.02</v>
      </c>
      <c r="F158" s="303"/>
      <c r="G158" s="303"/>
      <c r="H158" s="303"/>
      <c r="I158" s="30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 t="s">
        <v>153</v>
      </c>
      <c r="AF158" s="244">
        <v>0</v>
      </c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outlineLevel="1" x14ac:dyDescent="0.2">
      <c r="A159" s="247"/>
      <c r="B159" s="250"/>
      <c r="C159" s="330" t="s">
        <v>316</v>
      </c>
      <c r="D159" s="281"/>
      <c r="E159" s="293">
        <v>1.9847600000000001</v>
      </c>
      <c r="F159" s="303"/>
      <c r="G159" s="303"/>
      <c r="H159" s="303"/>
      <c r="I159" s="30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 t="s">
        <v>153</v>
      </c>
      <c r="AF159" s="244">
        <v>0</v>
      </c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47"/>
      <c r="B160" s="250"/>
      <c r="C160" s="330" t="s">
        <v>317</v>
      </c>
      <c r="D160" s="281"/>
      <c r="E160" s="293">
        <v>0.24259</v>
      </c>
      <c r="F160" s="303"/>
      <c r="G160" s="303"/>
      <c r="H160" s="303"/>
      <c r="I160" s="30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 t="s">
        <v>153</v>
      </c>
      <c r="AF160" s="244">
        <v>0</v>
      </c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247"/>
      <c r="B161" s="250"/>
      <c r="C161" s="327" t="s">
        <v>318</v>
      </c>
      <c r="D161" s="280"/>
      <c r="E161" s="292">
        <v>0.13120000000000001</v>
      </c>
      <c r="F161" s="303"/>
      <c r="G161" s="303"/>
      <c r="H161" s="303"/>
      <c r="I161" s="30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 t="s">
        <v>153</v>
      </c>
      <c r="AF161" s="244">
        <v>0</v>
      </c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outlineLevel="1" x14ac:dyDescent="0.2">
      <c r="A162" s="252"/>
      <c r="B162" s="251" t="s">
        <v>319</v>
      </c>
      <c r="C162" s="324"/>
      <c r="D162" s="273"/>
      <c r="E162" s="285"/>
      <c r="F162" s="299"/>
      <c r="G162" s="299"/>
      <c r="H162" s="300"/>
      <c r="I162" s="301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>
        <v>0</v>
      </c>
      <c r="AD162" s="244"/>
      <c r="AE162" s="244" t="s">
        <v>142</v>
      </c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</row>
    <row r="163" spans="1:60" outlineLevel="1" x14ac:dyDescent="0.2">
      <c r="A163" s="246"/>
      <c r="B163" s="253" t="s">
        <v>298</v>
      </c>
      <c r="C163" s="325"/>
      <c r="D163" s="274"/>
      <c r="E163" s="286"/>
      <c r="F163" s="302"/>
      <c r="G163" s="302"/>
      <c r="H163" s="303"/>
      <c r="I163" s="30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 t="s">
        <v>144</v>
      </c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outlineLevel="1" x14ac:dyDescent="0.2">
      <c r="A164" s="256">
        <v>24</v>
      </c>
      <c r="B164" s="267" t="s">
        <v>320</v>
      </c>
      <c r="C164" s="326" t="s">
        <v>321</v>
      </c>
      <c r="D164" s="275" t="s">
        <v>148</v>
      </c>
      <c r="E164" s="287">
        <v>15.582000000000001</v>
      </c>
      <c r="F164" s="305"/>
      <c r="G164" s="306">
        <f>ROUND(E164*F164,2)</f>
        <v>0</v>
      </c>
      <c r="H164" s="306" t="s">
        <v>301</v>
      </c>
      <c r="I164" s="306" t="s">
        <v>150</v>
      </c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 t="s">
        <v>151</v>
      </c>
      <c r="AF164" s="244"/>
      <c r="AG164" s="244"/>
      <c r="AH164" s="244"/>
      <c r="AI164" s="244"/>
      <c r="AJ164" s="244"/>
      <c r="AK164" s="244"/>
      <c r="AL164" s="244"/>
      <c r="AM164" s="244">
        <v>21</v>
      </c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ht="33.75" outlineLevel="1" x14ac:dyDescent="0.2">
      <c r="A165" s="247"/>
      <c r="B165" s="250"/>
      <c r="C165" s="329" t="s">
        <v>322</v>
      </c>
      <c r="D165" s="279"/>
      <c r="E165" s="291"/>
      <c r="F165" s="312"/>
      <c r="G165" s="312"/>
      <c r="H165" s="303"/>
      <c r="I165" s="30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 t="s">
        <v>168</v>
      </c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1" x14ac:dyDescent="0.2">
      <c r="A166" s="247"/>
      <c r="B166" s="250"/>
      <c r="C166" s="330" t="s">
        <v>323</v>
      </c>
      <c r="D166" s="281"/>
      <c r="E166" s="293">
        <v>2.1168</v>
      </c>
      <c r="F166" s="313"/>
      <c r="G166" s="313"/>
      <c r="H166" s="313"/>
      <c r="I166" s="339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 t="s">
        <v>153</v>
      </c>
      <c r="AF166" s="244">
        <v>0</v>
      </c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47"/>
      <c r="B167" s="250"/>
      <c r="C167" s="330" t="s">
        <v>324</v>
      </c>
      <c r="D167" s="281"/>
      <c r="E167" s="293">
        <v>0.3</v>
      </c>
      <c r="F167" s="303"/>
      <c r="G167" s="303"/>
      <c r="H167" s="303"/>
      <c r="I167" s="30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 t="s">
        <v>153</v>
      </c>
      <c r="AF167" s="244">
        <v>0</v>
      </c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1" x14ac:dyDescent="0.2">
      <c r="A168" s="247"/>
      <c r="B168" s="250"/>
      <c r="C168" s="330" t="s">
        <v>325</v>
      </c>
      <c r="D168" s="281"/>
      <c r="E168" s="293">
        <v>10.266</v>
      </c>
      <c r="F168" s="303"/>
      <c r="G168" s="303"/>
      <c r="H168" s="303"/>
      <c r="I168" s="30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 t="s">
        <v>153</v>
      </c>
      <c r="AF168" s="244">
        <v>0</v>
      </c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outlineLevel="1" x14ac:dyDescent="0.2">
      <c r="A169" s="247"/>
      <c r="B169" s="250"/>
      <c r="C169" s="330" t="s">
        <v>326</v>
      </c>
      <c r="D169" s="281"/>
      <c r="E169" s="293">
        <v>1.9152</v>
      </c>
      <c r="F169" s="303"/>
      <c r="G169" s="303"/>
      <c r="H169" s="303"/>
      <c r="I169" s="30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 t="s">
        <v>153</v>
      </c>
      <c r="AF169" s="244">
        <v>0</v>
      </c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1" x14ac:dyDescent="0.2">
      <c r="A170" s="247"/>
      <c r="B170" s="250"/>
      <c r="C170" s="327" t="s">
        <v>327</v>
      </c>
      <c r="D170" s="280"/>
      <c r="E170" s="292">
        <v>0.98399999999999999</v>
      </c>
      <c r="F170" s="303"/>
      <c r="G170" s="303"/>
      <c r="H170" s="303"/>
      <c r="I170" s="30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 t="s">
        <v>153</v>
      </c>
      <c r="AF170" s="244">
        <v>0</v>
      </c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x14ac:dyDescent="0.2">
      <c r="A171" s="249" t="s">
        <v>139</v>
      </c>
      <c r="B171" s="266" t="s">
        <v>84</v>
      </c>
      <c r="C171" s="323" t="s">
        <v>85</v>
      </c>
      <c r="D171" s="272"/>
      <c r="E171" s="284"/>
      <c r="F171" s="296">
        <f>SUM(G172:G184)</f>
        <v>0</v>
      </c>
      <c r="G171" s="296"/>
      <c r="H171" s="297"/>
      <c r="I171" s="298"/>
      <c r="AE171" t="s">
        <v>140</v>
      </c>
    </row>
    <row r="172" spans="1:60" outlineLevel="1" x14ac:dyDescent="0.2">
      <c r="A172" s="252"/>
      <c r="B172" s="251" t="s">
        <v>328</v>
      </c>
      <c r="C172" s="324"/>
      <c r="D172" s="273"/>
      <c r="E172" s="285"/>
      <c r="F172" s="299"/>
      <c r="G172" s="299"/>
      <c r="H172" s="300"/>
      <c r="I172" s="301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>
        <v>0</v>
      </c>
      <c r="AD172" s="244"/>
      <c r="AE172" s="244" t="s">
        <v>142</v>
      </c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outlineLevel="1" x14ac:dyDescent="0.2">
      <c r="A173" s="246"/>
      <c r="B173" s="253" t="s">
        <v>329</v>
      </c>
      <c r="C173" s="325"/>
      <c r="D173" s="274"/>
      <c r="E173" s="286"/>
      <c r="F173" s="302"/>
      <c r="G173" s="302"/>
      <c r="H173" s="303"/>
      <c r="I173" s="30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 t="s">
        <v>144</v>
      </c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1" x14ac:dyDescent="0.2">
      <c r="A174" s="256">
        <v>25</v>
      </c>
      <c r="B174" s="267" t="s">
        <v>330</v>
      </c>
      <c r="C174" s="326" t="s">
        <v>331</v>
      </c>
      <c r="D174" s="275" t="s">
        <v>182</v>
      </c>
      <c r="E174" s="287">
        <v>0.495</v>
      </c>
      <c r="F174" s="305"/>
      <c r="G174" s="306">
        <f>ROUND(E174*F174,2)</f>
        <v>0</v>
      </c>
      <c r="H174" s="306" t="s">
        <v>149</v>
      </c>
      <c r="I174" s="306" t="s">
        <v>150</v>
      </c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 t="s">
        <v>151</v>
      </c>
      <c r="AF174" s="244"/>
      <c r="AG174" s="244"/>
      <c r="AH174" s="244"/>
      <c r="AI174" s="244"/>
      <c r="AJ174" s="244"/>
      <c r="AK174" s="244"/>
      <c r="AL174" s="244"/>
      <c r="AM174" s="244">
        <v>21</v>
      </c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ht="33.75" outlineLevel="1" x14ac:dyDescent="0.2">
      <c r="A175" s="247"/>
      <c r="B175" s="250"/>
      <c r="C175" s="329" t="s">
        <v>322</v>
      </c>
      <c r="D175" s="279"/>
      <c r="E175" s="291"/>
      <c r="F175" s="312"/>
      <c r="G175" s="312"/>
      <c r="H175" s="303"/>
      <c r="I175" s="30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 t="s">
        <v>168</v>
      </c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1" x14ac:dyDescent="0.2">
      <c r="A176" s="247"/>
      <c r="B176" s="250"/>
      <c r="C176" s="330" t="s">
        <v>332</v>
      </c>
      <c r="D176" s="281"/>
      <c r="E176" s="293">
        <v>0.29699999999999999</v>
      </c>
      <c r="F176" s="313"/>
      <c r="G176" s="313"/>
      <c r="H176" s="313"/>
      <c r="I176" s="339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 t="s">
        <v>153</v>
      </c>
      <c r="AF176" s="244">
        <v>0</v>
      </c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outlineLevel="1" x14ac:dyDescent="0.2">
      <c r="A177" s="247"/>
      <c r="B177" s="250"/>
      <c r="C177" s="327" t="s">
        <v>333</v>
      </c>
      <c r="D177" s="280"/>
      <c r="E177" s="292">
        <v>0.19800000000000001</v>
      </c>
      <c r="F177" s="303"/>
      <c r="G177" s="303"/>
      <c r="H177" s="303"/>
      <c r="I177" s="30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 t="s">
        <v>153</v>
      </c>
      <c r="AF177" s="244">
        <v>0</v>
      </c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1" x14ac:dyDescent="0.2">
      <c r="A178" s="259">
        <v>26</v>
      </c>
      <c r="B178" s="270" t="s">
        <v>334</v>
      </c>
      <c r="C178" s="328" t="s">
        <v>335</v>
      </c>
      <c r="D178" s="282" t="s">
        <v>293</v>
      </c>
      <c r="E178" s="294">
        <v>0.78539999999999999</v>
      </c>
      <c r="F178" s="314"/>
      <c r="G178" s="315">
        <f>ROUND(E178*F178,2)</f>
        <v>0</v>
      </c>
      <c r="H178" s="315" t="s">
        <v>149</v>
      </c>
      <c r="I178" s="316" t="s">
        <v>150</v>
      </c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 t="s">
        <v>151</v>
      </c>
      <c r="AF178" s="244"/>
      <c r="AG178" s="244"/>
      <c r="AH178" s="244"/>
      <c r="AI178" s="244"/>
      <c r="AJ178" s="244"/>
      <c r="AK178" s="244"/>
      <c r="AL178" s="244"/>
      <c r="AM178" s="244">
        <v>21</v>
      </c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outlineLevel="1" x14ac:dyDescent="0.2">
      <c r="A179" s="247"/>
      <c r="B179" s="250"/>
      <c r="C179" s="329" t="s">
        <v>336</v>
      </c>
      <c r="D179" s="279"/>
      <c r="E179" s="291"/>
      <c r="F179" s="312"/>
      <c r="G179" s="312"/>
      <c r="H179" s="303"/>
      <c r="I179" s="30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 t="s">
        <v>168</v>
      </c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1" x14ac:dyDescent="0.2">
      <c r="A180" s="247"/>
      <c r="B180" s="250"/>
      <c r="C180" s="330" t="s">
        <v>337</v>
      </c>
      <c r="D180" s="281"/>
      <c r="E180" s="293">
        <v>0.33660000000000001</v>
      </c>
      <c r="F180" s="313"/>
      <c r="G180" s="313"/>
      <c r="H180" s="313"/>
      <c r="I180" s="339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 t="s">
        <v>153</v>
      </c>
      <c r="AF180" s="244">
        <v>0</v>
      </c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outlineLevel="1" x14ac:dyDescent="0.2">
      <c r="A181" s="247"/>
      <c r="B181" s="250"/>
      <c r="C181" s="327" t="s">
        <v>338</v>
      </c>
      <c r="D181" s="280"/>
      <c r="E181" s="292">
        <v>0.44879999999999998</v>
      </c>
      <c r="F181" s="303"/>
      <c r="G181" s="303"/>
      <c r="H181" s="303"/>
      <c r="I181" s="30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 t="s">
        <v>153</v>
      </c>
      <c r="AF181" s="244">
        <v>0</v>
      </c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outlineLevel="1" x14ac:dyDescent="0.2">
      <c r="A182" s="259">
        <v>27</v>
      </c>
      <c r="B182" s="270" t="s">
        <v>339</v>
      </c>
      <c r="C182" s="328" t="s">
        <v>340</v>
      </c>
      <c r="D182" s="282" t="s">
        <v>293</v>
      </c>
      <c r="E182" s="294">
        <v>0.17949999999999999</v>
      </c>
      <c r="F182" s="314"/>
      <c r="G182" s="315">
        <f>ROUND(E182*F182,2)</f>
        <v>0</v>
      </c>
      <c r="H182" s="315" t="s">
        <v>149</v>
      </c>
      <c r="I182" s="316" t="s">
        <v>150</v>
      </c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 t="s">
        <v>151</v>
      </c>
      <c r="AF182" s="244"/>
      <c r="AG182" s="244"/>
      <c r="AH182" s="244"/>
      <c r="AI182" s="244"/>
      <c r="AJ182" s="244"/>
      <c r="AK182" s="244"/>
      <c r="AL182" s="244"/>
      <c r="AM182" s="244">
        <v>21</v>
      </c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outlineLevel="1" x14ac:dyDescent="0.2">
      <c r="A183" s="247"/>
      <c r="B183" s="250"/>
      <c r="C183" s="329" t="s">
        <v>336</v>
      </c>
      <c r="D183" s="279"/>
      <c r="E183" s="291"/>
      <c r="F183" s="312"/>
      <c r="G183" s="312"/>
      <c r="H183" s="303"/>
      <c r="I183" s="30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 t="s">
        <v>168</v>
      </c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outlineLevel="1" x14ac:dyDescent="0.2">
      <c r="A184" s="247"/>
      <c r="B184" s="250"/>
      <c r="C184" s="327" t="s">
        <v>341</v>
      </c>
      <c r="D184" s="280"/>
      <c r="E184" s="292">
        <v>0.17952000000000001</v>
      </c>
      <c r="F184" s="313"/>
      <c r="G184" s="313"/>
      <c r="H184" s="313"/>
      <c r="I184" s="339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 t="s">
        <v>153</v>
      </c>
      <c r="AF184" s="244">
        <v>0</v>
      </c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x14ac:dyDescent="0.2">
      <c r="A185" s="249" t="s">
        <v>139</v>
      </c>
      <c r="B185" s="266" t="s">
        <v>86</v>
      </c>
      <c r="C185" s="323" t="s">
        <v>87</v>
      </c>
      <c r="D185" s="272"/>
      <c r="E185" s="284"/>
      <c r="F185" s="296">
        <f>SUM(G186:G188)</f>
        <v>0</v>
      </c>
      <c r="G185" s="296"/>
      <c r="H185" s="297"/>
      <c r="I185" s="298"/>
      <c r="AE185" t="s">
        <v>140</v>
      </c>
    </row>
    <row r="186" spans="1:60" outlineLevel="1" x14ac:dyDescent="0.2">
      <c r="A186" s="252"/>
      <c r="B186" s="251" t="s">
        <v>342</v>
      </c>
      <c r="C186" s="324"/>
      <c r="D186" s="273"/>
      <c r="E186" s="285"/>
      <c r="F186" s="299"/>
      <c r="G186" s="299"/>
      <c r="H186" s="300"/>
      <c r="I186" s="301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>
        <v>0</v>
      </c>
      <c r="AD186" s="244"/>
      <c r="AE186" s="244" t="s">
        <v>142</v>
      </c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outlineLevel="1" x14ac:dyDescent="0.2">
      <c r="A187" s="256">
        <v>28</v>
      </c>
      <c r="B187" s="267" t="s">
        <v>343</v>
      </c>
      <c r="C187" s="326" t="s">
        <v>344</v>
      </c>
      <c r="D187" s="275" t="s">
        <v>148</v>
      </c>
      <c r="E187" s="287">
        <v>1.32</v>
      </c>
      <c r="F187" s="305"/>
      <c r="G187" s="306">
        <f>ROUND(E187*F187,2)</f>
        <v>0</v>
      </c>
      <c r="H187" s="306" t="s">
        <v>149</v>
      </c>
      <c r="I187" s="306" t="s">
        <v>150</v>
      </c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 t="s">
        <v>151</v>
      </c>
      <c r="AF187" s="244"/>
      <c r="AG187" s="244"/>
      <c r="AH187" s="244"/>
      <c r="AI187" s="244"/>
      <c r="AJ187" s="244"/>
      <c r="AK187" s="244"/>
      <c r="AL187" s="244"/>
      <c r="AM187" s="244">
        <v>21</v>
      </c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outlineLevel="1" x14ac:dyDescent="0.2">
      <c r="A188" s="247"/>
      <c r="B188" s="250"/>
      <c r="C188" s="329" t="s">
        <v>345</v>
      </c>
      <c r="D188" s="279"/>
      <c r="E188" s="291"/>
      <c r="F188" s="312"/>
      <c r="G188" s="312"/>
      <c r="H188" s="303"/>
      <c r="I188" s="30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 t="s">
        <v>168</v>
      </c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x14ac:dyDescent="0.2">
      <c r="A189" s="249" t="s">
        <v>139</v>
      </c>
      <c r="B189" s="266" t="s">
        <v>88</v>
      </c>
      <c r="C189" s="323" t="s">
        <v>89</v>
      </c>
      <c r="D189" s="272"/>
      <c r="E189" s="284"/>
      <c r="F189" s="296">
        <f>SUM(G190:G193)</f>
        <v>0</v>
      </c>
      <c r="G189" s="296"/>
      <c r="H189" s="297"/>
      <c r="I189" s="298"/>
      <c r="AE189" t="s">
        <v>140</v>
      </c>
    </row>
    <row r="190" spans="1:60" outlineLevel="1" x14ac:dyDescent="0.2">
      <c r="A190" s="252"/>
      <c r="B190" s="251" t="s">
        <v>346</v>
      </c>
      <c r="C190" s="324"/>
      <c r="D190" s="273"/>
      <c r="E190" s="285"/>
      <c r="F190" s="299"/>
      <c r="G190" s="299"/>
      <c r="H190" s="300"/>
      <c r="I190" s="301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>
        <v>0</v>
      </c>
      <c r="AD190" s="244"/>
      <c r="AE190" s="244" t="s">
        <v>142</v>
      </c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ht="22.5" outlineLevel="1" x14ac:dyDescent="0.2">
      <c r="A191" s="246"/>
      <c r="B191" s="253" t="s">
        <v>347</v>
      </c>
      <c r="C191" s="325"/>
      <c r="D191" s="274"/>
      <c r="E191" s="286"/>
      <c r="F191" s="302"/>
      <c r="G191" s="302"/>
      <c r="H191" s="303"/>
      <c r="I191" s="30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 t="s">
        <v>144</v>
      </c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60" t="str">
        <f>B191</f>
        <v>s provedením lože z kameniva drceného, s vyplněním spár, s dvojitým hutněním a se smetením přebytečného materiálu na krajnici. S dodáním hmot pro lože a výplň spár.</v>
      </c>
      <c r="BA191" s="244"/>
      <c r="BB191" s="244"/>
      <c r="BC191" s="244"/>
      <c r="BD191" s="244"/>
      <c r="BE191" s="244"/>
      <c r="BF191" s="244"/>
      <c r="BG191" s="244"/>
      <c r="BH191" s="244"/>
    </row>
    <row r="192" spans="1:60" outlineLevel="1" x14ac:dyDescent="0.2">
      <c r="A192" s="256">
        <v>29</v>
      </c>
      <c r="B192" s="267" t="s">
        <v>348</v>
      </c>
      <c r="C192" s="326" t="s">
        <v>349</v>
      </c>
      <c r="D192" s="275" t="s">
        <v>148</v>
      </c>
      <c r="E192" s="287">
        <v>1.98</v>
      </c>
      <c r="F192" s="305"/>
      <c r="G192" s="306">
        <f>ROUND(E192*F192,2)</f>
        <v>0</v>
      </c>
      <c r="H192" s="306" t="s">
        <v>149</v>
      </c>
      <c r="I192" s="306" t="s">
        <v>150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 t="s">
        <v>151</v>
      </c>
      <c r="AF192" s="244"/>
      <c r="AG192" s="244"/>
      <c r="AH192" s="244"/>
      <c r="AI192" s="244"/>
      <c r="AJ192" s="244"/>
      <c r="AK192" s="244"/>
      <c r="AL192" s="244"/>
      <c r="AM192" s="244">
        <v>21</v>
      </c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ht="56.25" outlineLevel="1" x14ac:dyDescent="0.2">
      <c r="A193" s="247"/>
      <c r="B193" s="250"/>
      <c r="C193" s="329" t="s">
        <v>350</v>
      </c>
      <c r="D193" s="279"/>
      <c r="E193" s="291"/>
      <c r="F193" s="312"/>
      <c r="G193" s="312"/>
      <c r="H193" s="303"/>
      <c r="I193" s="30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 t="s">
        <v>168</v>
      </c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x14ac:dyDescent="0.2">
      <c r="A194" s="249" t="s">
        <v>139</v>
      </c>
      <c r="B194" s="266" t="s">
        <v>92</v>
      </c>
      <c r="C194" s="323" t="s">
        <v>93</v>
      </c>
      <c r="D194" s="272"/>
      <c r="E194" s="284"/>
      <c r="F194" s="296">
        <f>SUM(G195:G470)</f>
        <v>0</v>
      </c>
      <c r="G194" s="296"/>
      <c r="H194" s="297"/>
      <c r="I194" s="298"/>
      <c r="AE194" t="s">
        <v>140</v>
      </c>
    </row>
    <row r="195" spans="1:60" outlineLevel="1" x14ac:dyDescent="0.2">
      <c r="A195" s="252"/>
      <c r="B195" s="251" t="s">
        <v>351</v>
      </c>
      <c r="C195" s="324"/>
      <c r="D195" s="273"/>
      <c r="E195" s="285"/>
      <c r="F195" s="299"/>
      <c r="G195" s="299"/>
      <c r="H195" s="300"/>
      <c r="I195" s="301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>
        <v>0</v>
      </c>
      <c r="AD195" s="244"/>
      <c r="AE195" s="244" t="s">
        <v>142</v>
      </c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</row>
    <row r="196" spans="1:60" ht="22.5" outlineLevel="1" x14ac:dyDescent="0.2">
      <c r="A196" s="246"/>
      <c r="B196" s="253" t="s">
        <v>352</v>
      </c>
      <c r="C196" s="325"/>
      <c r="D196" s="274"/>
      <c r="E196" s="286"/>
      <c r="F196" s="302"/>
      <c r="G196" s="302"/>
      <c r="H196" s="303"/>
      <c r="I196" s="30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 t="s">
        <v>144</v>
      </c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60" t="str">
        <f>B196</f>
        <v>ohlášení uzavírání vody, uzavření a otevření šoupat, vypuštění a napuštění vody, odvzdušnění potrubí, strojní nebo ruční výřez potrubí, nutné úpravy výkopu v prostoru provádění,</v>
      </c>
      <c r="BA196" s="244"/>
      <c r="BB196" s="244"/>
      <c r="BC196" s="244"/>
      <c r="BD196" s="244"/>
      <c r="BE196" s="244"/>
      <c r="BF196" s="244"/>
      <c r="BG196" s="244"/>
      <c r="BH196" s="244"/>
    </row>
    <row r="197" spans="1:60" outlineLevel="1" x14ac:dyDescent="0.2">
      <c r="A197" s="256">
        <v>30</v>
      </c>
      <c r="B197" s="267" t="s">
        <v>353</v>
      </c>
      <c r="C197" s="326" t="s">
        <v>354</v>
      </c>
      <c r="D197" s="275" t="s">
        <v>355</v>
      </c>
      <c r="E197" s="287">
        <v>2</v>
      </c>
      <c r="F197" s="305"/>
      <c r="G197" s="306">
        <f>ROUND(E197*F197,2)</f>
        <v>0</v>
      </c>
      <c r="H197" s="306" t="s">
        <v>301</v>
      </c>
      <c r="I197" s="306" t="s">
        <v>150</v>
      </c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 t="s">
        <v>151</v>
      </c>
      <c r="AF197" s="244"/>
      <c r="AG197" s="244"/>
      <c r="AH197" s="244"/>
      <c r="AI197" s="244"/>
      <c r="AJ197" s="244"/>
      <c r="AK197" s="244"/>
      <c r="AL197" s="244"/>
      <c r="AM197" s="244">
        <v>21</v>
      </c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ht="56.25" outlineLevel="1" x14ac:dyDescent="0.2">
      <c r="A198" s="247"/>
      <c r="B198" s="250"/>
      <c r="C198" s="329" t="s">
        <v>350</v>
      </c>
      <c r="D198" s="279"/>
      <c r="E198" s="291"/>
      <c r="F198" s="312"/>
      <c r="G198" s="312"/>
      <c r="H198" s="303"/>
      <c r="I198" s="30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 t="s">
        <v>168</v>
      </c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outlineLevel="1" x14ac:dyDescent="0.2">
      <c r="A199" s="252"/>
      <c r="B199" s="251" t="s">
        <v>356</v>
      </c>
      <c r="C199" s="324"/>
      <c r="D199" s="273"/>
      <c r="E199" s="285"/>
      <c r="F199" s="299"/>
      <c r="G199" s="299"/>
      <c r="H199" s="300"/>
      <c r="I199" s="301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>
        <v>0</v>
      </c>
      <c r="AD199" s="244"/>
      <c r="AE199" s="244" t="s">
        <v>142</v>
      </c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</row>
    <row r="200" spans="1:60" outlineLevel="1" x14ac:dyDescent="0.2">
      <c r="A200" s="246"/>
      <c r="B200" s="253" t="s">
        <v>357</v>
      </c>
      <c r="C200" s="325"/>
      <c r="D200" s="274"/>
      <c r="E200" s="286"/>
      <c r="F200" s="302"/>
      <c r="G200" s="302"/>
      <c r="H200" s="303"/>
      <c r="I200" s="30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 t="s">
        <v>144</v>
      </c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outlineLevel="1" x14ac:dyDescent="0.2">
      <c r="A201" s="246"/>
      <c r="B201" s="253" t="s">
        <v>358</v>
      </c>
      <c r="C201" s="325"/>
      <c r="D201" s="274"/>
      <c r="E201" s="286"/>
      <c r="F201" s="302"/>
      <c r="G201" s="302"/>
      <c r="H201" s="303"/>
      <c r="I201" s="30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>
        <v>1</v>
      </c>
      <c r="AD201" s="244"/>
      <c r="AE201" s="244" t="s">
        <v>142</v>
      </c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1" x14ac:dyDescent="0.2">
      <c r="A202" s="254">
        <v>31</v>
      </c>
      <c r="B202" s="268" t="s">
        <v>359</v>
      </c>
      <c r="C202" s="326" t="s">
        <v>354</v>
      </c>
      <c r="D202" s="277" t="s">
        <v>166</v>
      </c>
      <c r="E202" s="289">
        <v>9</v>
      </c>
      <c r="F202" s="307"/>
      <c r="G202" s="308">
        <f>ROUND(E202*F202,2)</f>
        <v>0</v>
      </c>
      <c r="H202" s="308" t="s">
        <v>301</v>
      </c>
      <c r="I202" s="308" t="s">
        <v>150</v>
      </c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 t="s">
        <v>151</v>
      </c>
      <c r="AF202" s="244"/>
      <c r="AG202" s="244"/>
      <c r="AH202" s="244"/>
      <c r="AI202" s="244"/>
      <c r="AJ202" s="244"/>
      <c r="AK202" s="244"/>
      <c r="AL202" s="244"/>
      <c r="AM202" s="244">
        <v>21</v>
      </c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outlineLevel="1" x14ac:dyDescent="0.2">
      <c r="A203" s="252"/>
      <c r="B203" s="251" t="s">
        <v>356</v>
      </c>
      <c r="C203" s="324"/>
      <c r="D203" s="273"/>
      <c r="E203" s="285"/>
      <c r="F203" s="299"/>
      <c r="G203" s="299"/>
      <c r="H203" s="300"/>
      <c r="I203" s="301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>
        <v>0</v>
      </c>
      <c r="AD203" s="244"/>
      <c r="AE203" s="244" t="s">
        <v>142</v>
      </c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</row>
    <row r="204" spans="1:60" outlineLevel="1" x14ac:dyDescent="0.2">
      <c r="A204" s="246"/>
      <c r="B204" s="253" t="s">
        <v>357</v>
      </c>
      <c r="C204" s="325"/>
      <c r="D204" s="274"/>
      <c r="E204" s="286"/>
      <c r="F204" s="302"/>
      <c r="G204" s="302"/>
      <c r="H204" s="303"/>
      <c r="I204" s="30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 t="s">
        <v>144</v>
      </c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1" x14ac:dyDescent="0.2">
      <c r="A205" s="246"/>
      <c r="B205" s="253" t="s">
        <v>358</v>
      </c>
      <c r="C205" s="325"/>
      <c r="D205" s="274"/>
      <c r="E205" s="286"/>
      <c r="F205" s="302"/>
      <c r="G205" s="302"/>
      <c r="H205" s="303"/>
      <c r="I205" s="30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>
        <v>1</v>
      </c>
      <c r="AD205" s="244"/>
      <c r="AE205" s="244" t="s">
        <v>142</v>
      </c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outlineLevel="1" x14ac:dyDescent="0.2">
      <c r="A206" s="256">
        <v>32</v>
      </c>
      <c r="B206" s="267" t="s">
        <v>360</v>
      </c>
      <c r="C206" s="326" t="s">
        <v>361</v>
      </c>
      <c r="D206" s="275" t="s">
        <v>166</v>
      </c>
      <c r="E206" s="287">
        <v>217.2</v>
      </c>
      <c r="F206" s="305"/>
      <c r="G206" s="306">
        <f>ROUND(E206*F206,2)</f>
        <v>0</v>
      </c>
      <c r="H206" s="306" t="s">
        <v>301</v>
      </c>
      <c r="I206" s="306" t="s">
        <v>150</v>
      </c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 t="s">
        <v>151</v>
      </c>
      <c r="AF206" s="244"/>
      <c r="AG206" s="244"/>
      <c r="AH206" s="244"/>
      <c r="AI206" s="244"/>
      <c r="AJ206" s="244"/>
      <c r="AK206" s="244"/>
      <c r="AL206" s="244"/>
      <c r="AM206" s="244">
        <v>21</v>
      </c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ht="56.25" outlineLevel="1" x14ac:dyDescent="0.2">
      <c r="A207" s="247"/>
      <c r="B207" s="250"/>
      <c r="C207" s="329" t="s">
        <v>350</v>
      </c>
      <c r="D207" s="279"/>
      <c r="E207" s="291"/>
      <c r="F207" s="312"/>
      <c r="G207" s="312"/>
      <c r="H207" s="303"/>
      <c r="I207" s="30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 t="s">
        <v>168</v>
      </c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outlineLevel="1" x14ac:dyDescent="0.2">
      <c r="A208" s="252"/>
      <c r="B208" s="251" t="s">
        <v>362</v>
      </c>
      <c r="C208" s="324"/>
      <c r="D208" s="273"/>
      <c r="E208" s="285"/>
      <c r="F208" s="299"/>
      <c r="G208" s="299"/>
      <c r="H208" s="300"/>
      <c r="I208" s="301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>
        <v>0</v>
      </c>
      <c r="AD208" s="244"/>
      <c r="AE208" s="244" t="s">
        <v>142</v>
      </c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outlineLevel="1" x14ac:dyDescent="0.2">
      <c r="A209" s="256">
        <v>33</v>
      </c>
      <c r="B209" s="267" t="s">
        <v>363</v>
      </c>
      <c r="C209" s="326" t="s">
        <v>364</v>
      </c>
      <c r="D209" s="275" t="s">
        <v>355</v>
      </c>
      <c r="E209" s="287">
        <v>1</v>
      </c>
      <c r="F209" s="305"/>
      <c r="G209" s="306">
        <f>ROUND(E209*F209,2)</f>
        <v>0</v>
      </c>
      <c r="H209" s="306" t="s">
        <v>301</v>
      </c>
      <c r="I209" s="306" t="s">
        <v>150</v>
      </c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 t="s">
        <v>151</v>
      </c>
      <c r="AF209" s="244"/>
      <c r="AG209" s="244"/>
      <c r="AH209" s="244"/>
      <c r="AI209" s="244"/>
      <c r="AJ209" s="244"/>
      <c r="AK209" s="244"/>
      <c r="AL209" s="244"/>
      <c r="AM209" s="244">
        <v>21</v>
      </c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ht="56.25" outlineLevel="1" x14ac:dyDescent="0.2">
      <c r="A210" s="247"/>
      <c r="B210" s="250"/>
      <c r="C210" s="329" t="s">
        <v>350</v>
      </c>
      <c r="D210" s="279"/>
      <c r="E210" s="291"/>
      <c r="F210" s="312"/>
      <c r="G210" s="312"/>
      <c r="H210" s="303"/>
      <c r="I210" s="30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 t="s">
        <v>168</v>
      </c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outlineLevel="1" x14ac:dyDescent="0.2">
      <c r="A211" s="252"/>
      <c r="B211" s="251" t="s">
        <v>365</v>
      </c>
      <c r="C211" s="324"/>
      <c r="D211" s="273"/>
      <c r="E211" s="285"/>
      <c r="F211" s="299"/>
      <c r="G211" s="299"/>
      <c r="H211" s="300"/>
      <c r="I211" s="301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>
        <v>0</v>
      </c>
      <c r="AD211" s="244"/>
      <c r="AE211" s="244" t="s">
        <v>142</v>
      </c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ht="22.5" outlineLevel="1" x14ac:dyDescent="0.2">
      <c r="A212" s="256">
        <v>34</v>
      </c>
      <c r="B212" s="267" t="s">
        <v>366</v>
      </c>
      <c r="C212" s="326" t="s">
        <v>367</v>
      </c>
      <c r="D212" s="275" t="s">
        <v>355</v>
      </c>
      <c r="E212" s="287">
        <v>3</v>
      </c>
      <c r="F212" s="305"/>
      <c r="G212" s="306">
        <f>ROUND(E212*F212,2)</f>
        <v>0</v>
      </c>
      <c r="H212" s="306" t="s">
        <v>301</v>
      </c>
      <c r="I212" s="306" t="s">
        <v>150</v>
      </c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 t="s">
        <v>151</v>
      </c>
      <c r="AF212" s="244"/>
      <c r="AG212" s="244"/>
      <c r="AH212" s="244"/>
      <c r="AI212" s="244"/>
      <c r="AJ212" s="244"/>
      <c r="AK212" s="244"/>
      <c r="AL212" s="244"/>
      <c r="AM212" s="244">
        <v>21</v>
      </c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</row>
    <row r="213" spans="1:60" ht="45" outlineLevel="1" x14ac:dyDescent="0.2">
      <c r="A213" s="247"/>
      <c r="B213" s="250"/>
      <c r="C213" s="329" t="s">
        <v>368</v>
      </c>
      <c r="D213" s="279"/>
      <c r="E213" s="291"/>
      <c r="F213" s="312"/>
      <c r="G213" s="312"/>
      <c r="H213" s="303"/>
      <c r="I213" s="30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 t="s">
        <v>168</v>
      </c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ht="22.5" outlineLevel="1" x14ac:dyDescent="0.2">
      <c r="A214" s="259">
        <v>35</v>
      </c>
      <c r="B214" s="270" t="s">
        <v>369</v>
      </c>
      <c r="C214" s="328" t="s">
        <v>370</v>
      </c>
      <c r="D214" s="282" t="s">
        <v>355</v>
      </c>
      <c r="E214" s="294">
        <v>1</v>
      </c>
      <c r="F214" s="314"/>
      <c r="G214" s="315">
        <f>ROUND(E214*F214,2)</f>
        <v>0</v>
      </c>
      <c r="H214" s="315" t="s">
        <v>301</v>
      </c>
      <c r="I214" s="316" t="s">
        <v>150</v>
      </c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 t="s">
        <v>151</v>
      </c>
      <c r="AF214" s="244"/>
      <c r="AG214" s="244"/>
      <c r="AH214" s="244"/>
      <c r="AI214" s="244"/>
      <c r="AJ214" s="244"/>
      <c r="AK214" s="244"/>
      <c r="AL214" s="244"/>
      <c r="AM214" s="244">
        <v>21</v>
      </c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ht="45" outlineLevel="1" x14ac:dyDescent="0.2">
      <c r="A215" s="247"/>
      <c r="B215" s="250"/>
      <c r="C215" s="329" t="s">
        <v>368</v>
      </c>
      <c r="D215" s="279"/>
      <c r="E215" s="291"/>
      <c r="F215" s="312"/>
      <c r="G215" s="312"/>
      <c r="H215" s="303"/>
      <c r="I215" s="30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 t="s">
        <v>168</v>
      </c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ht="22.5" outlineLevel="1" x14ac:dyDescent="0.2">
      <c r="A216" s="259">
        <v>36</v>
      </c>
      <c r="B216" s="270" t="s">
        <v>371</v>
      </c>
      <c r="C216" s="328" t="s">
        <v>372</v>
      </c>
      <c r="D216" s="282" t="s">
        <v>355</v>
      </c>
      <c r="E216" s="294">
        <v>3</v>
      </c>
      <c r="F216" s="314"/>
      <c r="G216" s="315">
        <f>ROUND(E216*F216,2)</f>
        <v>0</v>
      </c>
      <c r="H216" s="315" t="s">
        <v>301</v>
      </c>
      <c r="I216" s="316" t="s">
        <v>150</v>
      </c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 t="s">
        <v>151</v>
      </c>
      <c r="AF216" s="244"/>
      <c r="AG216" s="244"/>
      <c r="AH216" s="244"/>
      <c r="AI216" s="244"/>
      <c r="AJ216" s="244"/>
      <c r="AK216" s="244"/>
      <c r="AL216" s="244"/>
      <c r="AM216" s="244">
        <v>21</v>
      </c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ht="45" outlineLevel="1" x14ac:dyDescent="0.2">
      <c r="A217" s="247"/>
      <c r="B217" s="250"/>
      <c r="C217" s="329" t="s">
        <v>368</v>
      </c>
      <c r="D217" s="279"/>
      <c r="E217" s="291"/>
      <c r="F217" s="312"/>
      <c r="G217" s="312"/>
      <c r="H217" s="303"/>
      <c r="I217" s="30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 t="s">
        <v>168</v>
      </c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ht="22.5" outlineLevel="1" x14ac:dyDescent="0.2">
      <c r="A218" s="259">
        <v>37</v>
      </c>
      <c r="B218" s="270" t="s">
        <v>373</v>
      </c>
      <c r="C218" s="328" t="s">
        <v>374</v>
      </c>
      <c r="D218" s="282" t="s">
        <v>355</v>
      </c>
      <c r="E218" s="294">
        <v>1</v>
      </c>
      <c r="F218" s="314"/>
      <c r="G218" s="315">
        <f>ROUND(E218*F218,2)</f>
        <v>0</v>
      </c>
      <c r="H218" s="315" t="s">
        <v>301</v>
      </c>
      <c r="I218" s="316" t="s">
        <v>150</v>
      </c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 t="s">
        <v>151</v>
      </c>
      <c r="AF218" s="244"/>
      <c r="AG218" s="244"/>
      <c r="AH218" s="244"/>
      <c r="AI218" s="244"/>
      <c r="AJ218" s="244"/>
      <c r="AK218" s="244"/>
      <c r="AL218" s="244"/>
      <c r="AM218" s="244">
        <v>21</v>
      </c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ht="45" outlineLevel="1" x14ac:dyDescent="0.2">
      <c r="A219" s="247"/>
      <c r="B219" s="250"/>
      <c r="C219" s="329" t="s">
        <v>368</v>
      </c>
      <c r="D219" s="279"/>
      <c r="E219" s="291"/>
      <c r="F219" s="312"/>
      <c r="G219" s="312"/>
      <c r="H219" s="303"/>
      <c r="I219" s="30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 t="s">
        <v>168</v>
      </c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ht="22.5" outlineLevel="1" x14ac:dyDescent="0.2">
      <c r="A220" s="259">
        <v>38</v>
      </c>
      <c r="B220" s="270" t="s">
        <v>375</v>
      </c>
      <c r="C220" s="328" t="s">
        <v>376</v>
      </c>
      <c r="D220" s="282" t="s">
        <v>355</v>
      </c>
      <c r="E220" s="294">
        <v>5</v>
      </c>
      <c r="F220" s="314"/>
      <c r="G220" s="315">
        <f>ROUND(E220*F220,2)</f>
        <v>0</v>
      </c>
      <c r="H220" s="315" t="s">
        <v>301</v>
      </c>
      <c r="I220" s="316" t="s">
        <v>150</v>
      </c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 t="s">
        <v>151</v>
      </c>
      <c r="AF220" s="244"/>
      <c r="AG220" s="244"/>
      <c r="AH220" s="244"/>
      <c r="AI220" s="244"/>
      <c r="AJ220" s="244"/>
      <c r="AK220" s="244"/>
      <c r="AL220" s="244"/>
      <c r="AM220" s="244">
        <v>21</v>
      </c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ht="45" outlineLevel="1" x14ac:dyDescent="0.2">
      <c r="A221" s="247"/>
      <c r="B221" s="250"/>
      <c r="C221" s="329" t="s">
        <v>368</v>
      </c>
      <c r="D221" s="279"/>
      <c r="E221" s="291"/>
      <c r="F221" s="312"/>
      <c r="G221" s="312"/>
      <c r="H221" s="303"/>
      <c r="I221" s="30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 t="s">
        <v>168</v>
      </c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ht="22.5" outlineLevel="1" x14ac:dyDescent="0.2">
      <c r="A222" s="259">
        <v>39</v>
      </c>
      <c r="B222" s="270" t="s">
        <v>377</v>
      </c>
      <c r="C222" s="328" t="s">
        <v>378</v>
      </c>
      <c r="D222" s="282" t="s">
        <v>355</v>
      </c>
      <c r="E222" s="294">
        <v>1</v>
      </c>
      <c r="F222" s="314"/>
      <c r="G222" s="315">
        <f>ROUND(E222*F222,2)</f>
        <v>0</v>
      </c>
      <c r="H222" s="315" t="s">
        <v>301</v>
      </c>
      <c r="I222" s="316" t="s">
        <v>150</v>
      </c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 t="s">
        <v>151</v>
      </c>
      <c r="AF222" s="244"/>
      <c r="AG222" s="244"/>
      <c r="AH222" s="244"/>
      <c r="AI222" s="244"/>
      <c r="AJ222" s="244"/>
      <c r="AK222" s="244"/>
      <c r="AL222" s="244"/>
      <c r="AM222" s="244">
        <v>21</v>
      </c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ht="45" outlineLevel="1" x14ac:dyDescent="0.2">
      <c r="A223" s="247"/>
      <c r="B223" s="250"/>
      <c r="C223" s="329" t="s">
        <v>368</v>
      </c>
      <c r="D223" s="279"/>
      <c r="E223" s="291"/>
      <c r="F223" s="312"/>
      <c r="G223" s="312"/>
      <c r="H223" s="303"/>
      <c r="I223" s="30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 t="s">
        <v>168</v>
      </c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</row>
    <row r="224" spans="1:60" ht="22.5" outlineLevel="1" x14ac:dyDescent="0.2">
      <c r="A224" s="259">
        <v>40</v>
      </c>
      <c r="B224" s="270" t="s">
        <v>379</v>
      </c>
      <c r="C224" s="328" t="s">
        <v>380</v>
      </c>
      <c r="D224" s="282" t="s">
        <v>355</v>
      </c>
      <c r="E224" s="294">
        <v>4</v>
      </c>
      <c r="F224" s="314"/>
      <c r="G224" s="315">
        <f>ROUND(E224*F224,2)</f>
        <v>0</v>
      </c>
      <c r="H224" s="315" t="s">
        <v>301</v>
      </c>
      <c r="I224" s="316" t="s">
        <v>150</v>
      </c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 t="s">
        <v>151</v>
      </c>
      <c r="AF224" s="244"/>
      <c r="AG224" s="244"/>
      <c r="AH224" s="244"/>
      <c r="AI224" s="244"/>
      <c r="AJ224" s="244"/>
      <c r="AK224" s="244"/>
      <c r="AL224" s="244"/>
      <c r="AM224" s="244">
        <v>21</v>
      </c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ht="45" outlineLevel="1" x14ac:dyDescent="0.2">
      <c r="A225" s="247"/>
      <c r="B225" s="250"/>
      <c r="C225" s="329" t="s">
        <v>368</v>
      </c>
      <c r="D225" s="279"/>
      <c r="E225" s="291"/>
      <c r="F225" s="312"/>
      <c r="G225" s="312"/>
      <c r="H225" s="303"/>
      <c r="I225" s="30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 t="s">
        <v>168</v>
      </c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outlineLevel="1" x14ac:dyDescent="0.2">
      <c r="A226" s="252"/>
      <c r="B226" s="251" t="s">
        <v>381</v>
      </c>
      <c r="C226" s="324"/>
      <c r="D226" s="273"/>
      <c r="E226" s="285"/>
      <c r="F226" s="299"/>
      <c r="G226" s="299"/>
      <c r="H226" s="300"/>
      <c r="I226" s="301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>
        <v>0</v>
      </c>
      <c r="AD226" s="244"/>
      <c r="AE226" s="244" t="s">
        <v>142</v>
      </c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</row>
    <row r="227" spans="1:60" outlineLevel="1" x14ac:dyDescent="0.2">
      <c r="A227" s="246"/>
      <c r="B227" s="253" t="s">
        <v>298</v>
      </c>
      <c r="C227" s="325"/>
      <c r="D227" s="274"/>
      <c r="E227" s="286"/>
      <c r="F227" s="302"/>
      <c r="G227" s="302"/>
      <c r="H227" s="303"/>
      <c r="I227" s="30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 t="s">
        <v>144</v>
      </c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1" x14ac:dyDescent="0.2">
      <c r="A228" s="254">
        <v>41</v>
      </c>
      <c r="B228" s="268" t="s">
        <v>382</v>
      </c>
      <c r="C228" s="326" t="s">
        <v>383</v>
      </c>
      <c r="D228" s="277" t="s">
        <v>166</v>
      </c>
      <c r="E228" s="289">
        <v>20</v>
      </c>
      <c r="F228" s="307"/>
      <c r="G228" s="308">
        <f>ROUND(E228*F228,2)</f>
        <v>0</v>
      </c>
      <c r="H228" s="308" t="s">
        <v>301</v>
      </c>
      <c r="I228" s="308" t="s">
        <v>150</v>
      </c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 t="s">
        <v>151</v>
      </c>
      <c r="AF228" s="244"/>
      <c r="AG228" s="244"/>
      <c r="AH228" s="244"/>
      <c r="AI228" s="244"/>
      <c r="AJ228" s="244"/>
      <c r="AK228" s="244"/>
      <c r="AL228" s="244"/>
      <c r="AM228" s="244">
        <v>21</v>
      </c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1" x14ac:dyDescent="0.2">
      <c r="A229" s="255">
        <v>42</v>
      </c>
      <c r="B229" s="268" t="s">
        <v>384</v>
      </c>
      <c r="C229" s="328" t="s">
        <v>385</v>
      </c>
      <c r="D229" s="277" t="s">
        <v>166</v>
      </c>
      <c r="E229" s="289">
        <v>1</v>
      </c>
      <c r="F229" s="307"/>
      <c r="G229" s="308">
        <f>ROUND(E229*F229,2)</f>
        <v>0</v>
      </c>
      <c r="H229" s="308" t="s">
        <v>301</v>
      </c>
      <c r="I229" s="308" t="s">
        <v>150</v>
      </c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 t="s">
        <v>151</v>
      </c>
      <c r="AF229" s="244"/>
      <c r="AG229" s="244"/>
      <c r="AH229" s="244"/>
      <c r="AI229" s="244"/>
      <c r="AJ229" s="244"/>
      <c r="AK229" s="244"/>
      <c r="AL229" s="244"/>
      <c r="AM229" s="244">
        <v>21</v>
      </c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1" x14ac:dyDescent="0.2">
      <c r="A230" s="255">
        <v>43</v>
      </c>
      <c r="B230" s="268" t="s">
        <v>386</v>
      </c>
      <c r="C230" s="328" t="s">
        <v>387</v>
      </c>
      <c r="D230" s="277" t="s">
        <v>166</v>
      </c>
      <c r="E230" s="289">
        <v>5.5</v>
      </c>
      <c r="F230" s="307"/>
      <c r="G230" s="308">
        <f>ROUND(E230*F230,2)</f>
        <v>0</v>
      </c>
      <c r="H230" s="308" t="s">
        <v>301</v>
      </c>
      <c r="I230" s="308" t="s">
        <v>150</v>
      </c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 t="s">
        <v>151</v>
      </c>
      <c r="AF230" s="244"/>
      <c r="AG230" s="244"/>
      <c r="AH230" s="244"/>
      <c r="AI230" s="244"/>
      <c r="AJ230" s="244"/>
      <c r="AK230" s="244"/>
      <c r="AL230" s="244"/>
      <c r="AM230" s="244">
        <v>21</v>
      </c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outlineLevel="1" x14ac:dyDescent="0.2">
      <c r="A231" s="255">
        <v>44</v>
      </c>
      <c r="B231" s="268" t="s">
        <v>388</v>
      </c>
      <c r="C231" s="328" t="s">
        <v>389</v>
      </c>
      <c r="D231" s="277" t="s">
        <v>166</v>
      </c>
      <c r="E231" s="289">
        <v>2.5</v>
      </c>
      <c r="F231" s="307"/>
      <c r="G231" s="308">
        <f>ROUND(E231*F231,2)</f>
        <v>0</v>
      </c>
      <c r="H231" s="308" t="s">
        <v>301</v>
      </c>
      <c r="I231" s="308" t="s">
        <v>150</v>
      </c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 t="s">
        <v>151</v>
      </c>
      <c r="AF231" s="244"/>
      <c r="AG231" s="244"/>
      <c r="AH231" s="244"/>
      <c r="AI231" s="244"/>
      <c r="AJ231" s="244"/>
      <c r="AK231" s="244"/>
      <c r="AL231" s="244"/>
      <c r="AM231" s="244">
        <v>21</v>
      </c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outlineLevel="1" x14ac:dyDescent="0.2">
      <c r="A232" s="252"/>
      <c r="B232" s="251" t="s">
        <v>390</v>
      </c>
      <c r="C232" s="324"/>
      <c r="D232" s="273"/>
      <c r="E232" s="285"/>
      <c r="F232" s="299"/>
      <c r="G232" s="299"/>
      <c r="H232" s="300"/>
      <c r="I232" s="301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>
        <v>0</v>
      </c>
      <c r="AD232" s="244"/>
      <c r="AE232" s="244" t="s">
        <v>142</v>
      </c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outlineLevel="1" x14ac:dyDescent="0.2">
      <c r="A233" s="246"/>
      <c r="B233" s="253" t="s">
        <v>298</v>
      </c>
      <c r="C233" s="325"/>
      <c r="D233" s="274"/>
      <c r="E233" s="286"/>
      <c r="F233" s="302"/>
      <c r="G233" s="302"/>
      <c r="H233" s="303"/>
      <c r="I233" s="30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 t="s">
        <v>144</v>
      </c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outlineLevel="1" x14ac:dyDescent="0.2">
      <c r="A234" s="254">
        <v>45</v>
      </c>
      <c r="B234" s="268" t="s">
        <v>391</v>
      </c>
      <c r="C234" s="326" t="s">
        <v>392</v>
      </c>
      <c r="D234" s="277" t="s">
        <v>355</v>
      </c>
      <c r="E234" s="289">
        <v>4</v>
      </c>
      <c r="F234" s="307"/>
      <c r="G234" s="308">
        <f>ROUND(E234*F234,2)</f>
        <v>0</v>
      </c>
      <c r="H234" s="308" t="s">
        <v>301</v>
      </c>
      <c r="I234" s="308" t="s">
        <v>150</v>
      </c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 t="s">
        <v>151</v>
      </c>
      <c r="AF234" s="244"/>
      <c r="AG234" s="244"/>
      <c r="AH234" s="244"/>
      <c r="AI234" s="244"/>
      <c r="AJ234" s="244"/>
      <c r="AK234" s="244"/>
      <c r="AL234" s="244"/>
      <c r="AM234" s="244">
        <v>21</v>
      </c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outlineLevel="1" x14ac:dyDescent="0.2">
      <c r="A235" s="255">
        <v>46</v>
      </c>
      <c r="B235" s="268" t="s">
        <v>393</v>
      </c>
      <c r="C235" s="328" t="s">
        <v>394</v>
      </c>
      <c r="D235" s="277" t="s">
        <v>355</v>
      </c>
      <c r="E235" s="289">
        <v>4</v>
      </c>
      <c r="F235" s="307"/>
      <c r="G235" s="308">
        <f>ROUND(E235*F235,2)</f>
        <v>0</v>
      </c>
      <c r="H235" s="308" t="s">
        <v>301</v>
      </c>
      <c r="I235" s="308" t="s">
        <v>150</v>
      </c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 t="s">
        <v>151</v>
      </c>
      <c r="AF235" s="244"/>
      <c r="AG235" s="244"/>
      <c r="AH235" s="244"/>
      <c r="AI235" s="244"/>
      <c r="AJ235" s="244"/>
      <c r="AK235" s="244"/>
      <c r="AL235" s="244"/>
      <c r="AM235" s="244">
        <v>21</v>
      </c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outlineLevel="1" x14ac:dyDescent="0.2">
      <c r="A236" s="252"/>
      <c r="B236" s="251" t="s">
        <v>395</v>
      </c>
      <c r="C236" s="324"/>
      <c r="D236" s="273"/>
      <c r="E236" s="285"/>
      <c r="F236" s="299"/>
      <c r="G236" s="299"/>
      <c r="H236" s="300"/>
      <c r="I236" s="301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>
        <v>0</v>
      </c>
      <c r="AD236" s="244"/>
      <c r="AE236" s="244" t="s">
        <v>142</v>
      </c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56">
        <v>47</v>
      </c>
      <c r="B237" s="267" t="s">
        <v>396</v>
      </c>
      <c r="C237" s="326" t="s">
        <v>397</v>
      </c>
      <c r="D237" s="275" t="s">
        <v>355</v>
      </c>
      <c r="E237" s="287">
        <v>8</v>
      </c>
      <c r="F237" s="305"/>
      <c r="G237" s="306">
        <f>ROUND(E237*F237,2)</f>
        <v>0</v>
      </c>
      <c r="H237" s="306" t="s">
        <v>301</v>
      </c>
      <c r="I237" s="306" t="s">
        <v>150</v>
      </c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 t="s">
        <v>151</v>
      </c>
      <c r="AF237" s="244"/>
      <c r="AG237" s="244"/>
      <c r="AH237" s="244"/>
      <c r="AI237" s="244"/>
      <c r="AJ237" s="244"/>
      <c r="AK237" s="244"/>
      <c r="AL237" s="244"/>
      <c r="AM237" s="244">
        <v>21</v>
      </c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ht="22.5" outlineLevel="1" x14ac:dyDescent="0.2">
      <c r="A238" s="247"/>
      <c r="B238" s="250"/>
      <c r="C238" s="329" t="s">
        <v>398</v>
      </c>
      <c r="D238" s="279"/>
      <c r="E238" s="291"/>
      <c r="F238" s="312"/>
      <c r="G238" s="312"/>
      <c r="H238" s="303"/>
      <c r="I238" s="30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 t="s">
        <v>168</v>
      </c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outlineLevel="1" x14ac:dyDescent="0.2">
      <c r="A239" s="252"/>
      <c r="B239" s="251" t="s">
        <v>399</v>
      </c>
      <c r="C239" s="324"/>
      <c r="D239" s="273"/>
      <c r="E239" s="285"/>
      <c r="F239" s="299"/>
      <c r="G239" s="299"/>
      <c r="H239" s="300"/>
      <c r="I239" s="301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>
        <v>0</v>
      </c>
      <c r="AD239" s="244"/>
      <c r="AE239" s="244" t="s">
        <v>142</v>
      </c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ht="22.5" outlineLevel="1" x14ac:dyDescent="0.2">
      <c r="A240" s="254">
        <v>48</v>
      </c>
      <c r="B240" s="268" t="s">
        <v>400</v>
      </c>
      <c r="C240" s="326" t="s">
        <v>401</v>
      </c>
      <c r="D240" s="277" t="s">
        <v>355</v>
      </c>
      <c r="E240" s="289">
        <v>7</v>
      </c>
      <c r="F240" s="307"/>
      <c r="G240" s="308">
        <f>ROUND(E240*F240,2)</f>
        <v>0</v>
      </c>
      <c r="H240" s="308" t="s">
        <v>301</v>
      </c>
      <c r="I240" s="308" t="s">
        <v>150</v>
      </c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 t="s">
        <v>151</v>
      </c>
      <c r="AF240" s="244"/>
      <c r="AG240" s="244"/>
      <c r="AH240" s="244"/>
      <c r="AI240" s="244"/>
      <c r="AJ240" s="244"/>
      <c r="AK240" s="244"/>
      <c r="AL240" s="244"/>
      <c r="AM240" s="244">
        <v>21</v>
      </c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ht="22.5" outlineLevel="1" x14ac:dyDescent="0.2">
      <c r="A241" s="257">
        <v>49</v>
      </c>
      <c r="B241" s="267" t="s">
        <v>402</v>
      </c>
      <c r="C241" s="328" t="s">
        <v>403</v>
      </c>
      <c r="D241" s="275" t="s">
        <v>355</v>
      </c>
      <c r="E241" s="287">
        <v>3</v>
      </c>
      <c r="F241" s="305"/>
      <c r="G241" s="306">
        <f>ROUND(E241*F241,2)</f>
        <v>0</v>
      </c>
      <c r="H241" s="306" t="s">
        <v>301</v>
      </c>
      <c r="I241" s="306" t="s">
        <v>150</v>
      </c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 t="s">
        <v>151</v>
      </c>
      <c r="AF241" s="244"/>
      <c r="AG241" s="244"/>
      <c r="AH241" s="244"/>
      <c r="AI241" s="244"/>
      <c r="AJ241" s="244"/>
      <c r="AK241" s="244"/>
      <c r="AL241" s="244"/>
      <c r="AM241" s="244">
        <v>21</v>
      </c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</row>
    <row r="242" spans="1:60" ht="22.5" outlineLevel="1" x14ac:dyDescent="0.2">
      <c r="A242" s="247"/>
      <c r="B242" s="250"/>
      <c r="C242" s="329" t="s">
        <v>398</v>
      </c>
      <c r="D242" s="279"/>
      <c r="E242" s="291"/>
      <c r="F242" s="312"/>
      <c r="G242" s="312"/>
      <c r="H242" s="303"/>
      <c r="I242" s="30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 t="s">
        <v>168</v>
      </c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outlineLevel="1" x14ac:dyDescent="0.2">
      <c r="A243" s="259">
        <v>50</v>
      </c>
      <c r="B243" s="270" t="s">
        <v>404</v>
      </c>
      <c r="C243" s="328" t="s">
        <v>405</v>
      </c>
      <c r="D243" s="282" t="s">
        <v>355</v>
      </c>
      <c r="E243" s="294">
        <v>2</v>
      </c>
      <c r="F243" s="314"/>
      <c r="G243" s="315">
        <f>ROUND(E243*F243,2)</f>
        <v>0</v>
      </c>
      <c r="H243" s="315" t="s">
        <v>301</v>
      </c>
      <c r="I243" s="316" t="s">
        <v>150</v>
      </c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 t="s">
        <v>151</v>
      </c>
      <c r="AF243" s="244"/>
      <c r="AG243" s="244"/>
      <c r="AH243" s="244"/>
      <c r="AI243" s="244"/>
      <c r="AJ243" s="244"/>
      <c r="AK243" s="244"/>
      <c r="AL243" s="244"/>
      <c r="AM243" s="244">
        <v>21</v>
      </c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1" x14ac:dyDescent="0.2">
      <c r="A244" s="247"/>
      <c r="B244" s="250"/>
      <c r="C244" s="329" t="s">
        <v>406</v>
      </c>
      <c r="D244" s="279"/>
      <c r="E244" s="291"/>
      <c r="F244" s="312"/>
      <c r="G244" s="312"/>
      <c r="H244" s="303"/>
      <c r="I244" s="30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 t="s">
        <v>168</v>
      </c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1" x14ac:dyDescent="0.2">
      <c r="A245" s="247"/>
      <c r="B245" s="250"/>
      <c r="C245" s="331" t="s">
        <v>407</v>
      </c>
      <c r="D245" s="279"/>
      <c r="E245" s="291"/>
      <c r="F245" s="312"/>
      <c r="G245" s="312"/>
      <c r="H245" s="303"/>
      <c r="I245" s="30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 t="s">
        <v>168</v>
      </c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ht="22.5" outlineLevel="1" x14ac:dyDescent="0.2">
      <c r="A246" s="247"/>
      <c r="B246" s="250"/>
      <c r="C246" s="331" t="s">
        <v>408</v>
      </c>
      <c r="D246" s="279"/>
      <c r="E246" s="291"/>
      <c r="F246" s="312"/>
      <c r="G246" s="312"/>
      <c r="H246" s="303"/>
      <c r="I246" s="30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 t="s">
        <v>168</v>
      </c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ht="22.5" outlineLevel="1" x14ac:dyDescent="0.2">
      <c r="A247" s="247"/>
      <c r="B247" s="250"/>
      <c r="C247" s="331" t="s">
        <v>409</v>
      </c>
      <c r="D247" s="279"/>
      <c r="E247" s="291"/>
      <c r="F247" s="312"/>
      <c r="G247" s="312"/>
      <c r="H247" s="303"/>
      <c r="I247" s="30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 t="s">
        <v>168</v>
      </c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ht="33.75" outlineLevel="1" x14ac:dyDescent="0.2">
      <c r="A248" s="247"/>
      <c r="B248" s="250"/>
      <c r="C248" s="331" t="s">
        <v>410</v>
      </c>
      <c r="D248" s="279"/>
      <c r="E248" s="291"/>
      <c r="F248" s="312"/>
      <c r="G248" s="312"/>
      <c r="H248" s="303"/>
      <c r="I248" s="30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 t="s">
        <v>168</v>
      </c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ht="22.5" outlineLevel="1" x14ac:dyDescent="0.2">
      <c r="A249" s="247"/>
      <c r="B249" s="250"/>
      <c r="C249" s="331" t="s">
        <v>411</v>
      </c>
      <c r="D249" s="279"/>
      <c r="E249" s="291"/>
      <c r="F249" s="312"/>
      <c r="G249" s="312"/>
      <c r="H249" s="303"/>
      <c r="I249" s="30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 t="s">
        <v>168</v>
      </c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</row>
    <row r="250" spans="1:60" ht="22.5" outlineLevel="1" x14ac:dyDescent="0.2">
      <c r="A250" s="259">
        <v>51</v>
      </c>
      <c r="B250" s="270" t="s">
        <v>412</v>
      </c>
      <c r="C250" s="328" t="s">
        <v>413</v>
      </c>
      <c r="D250" s="282" t="s">
        <v>355</v>
      </c>
      <c r="E250" s="294">
        <v>1</v>
      </c>
      <c r="F250" s="314"/>
      <c r="G250" s="315">
        <f>ROUND(E250*F250,2)</f>
        <v>0</v>
      </c>
      <c r="H250" s="315" t="s">
        <v>301</v>
      </c>
      <c r="I250" s="316" t="s">
        <v>150</v>
      </c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 t="s">
        <v>151</v>
      </c>
      <c r="AF250" s="244"/>
      <c r="AG250" s="244"/>
      <c r="AH250" s="244"/>
      <c r="AI250" s="244"/>
      <c r="AJ250" s="244"/>
      <c r="AK250" s="244"/>
      <c r="AL250" s="244"/>
      <c r="AM250" s="244">
        <v>21</v>
      </c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1" x14ac:dyDescent="0.2">
      <c r="A251" s="247"/>
      <c r="B251" s="250"/>
      <c r="C251" s="329" t="s">
        <v>406</v>
      </c>
      <c r="D251" s="279"/>
      <c r="E251" s="291"/>
      <c r="F251" s="312"/>
      <c r="G251" s="312"/>
      <c r="H251" s="303"/>
      <c r="I251" s="30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 t="s">
        <v>168</v>
      </c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47"/>
      <c r="B252" s="250"/>
      <c r="C252" s="331" t="s">
        <v>407</v>
      </c>
      <c r="D252" s="279"/>
      <c r="E252" s="291"/>
      <c r="F252" s="312"/>
      <c r="G252" s="312"/>
      <c r="H252" s="303"/>
      <c r="I252" s="30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 t="s">
        <v>168</v>
      </c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ht="22.5" outlineLevel="1" x14ac:dyDescent="0.2">
      <c r="A253" s="247"/>
      <c r="B253" s="250"/>
      <c r="C253" s="331" t="s">
        <v>408</v>
      </c>
      <c r="D253" s="279"/>
      <c r="E253" s="291"/>
      <c r="F253" s="312"/>
      <c r="G253" s="312"/>
      <c r="H253" s="303"/>
      <c r="I253" s="30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 t="s">
        <v>168</v>
      </c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ht="22.5" outlineLevel="1" x14ac:dyDescent="0.2">
      <c r="A254" s="247"/>
      <c r="B254" s="250"/>
      <c r="C254" s="331" t="s">
        <v>409</v>
      </c>
      <c r="D254" s="279"/>
      <c r="E254" s="291"/>
      <c r="F254" s="312"/>
      <c r="G254" s="312"/>
      <c r="H254" s="303"/>
      <c r="I254" s="30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 t="s">
        <v>168</v>
      </c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</row>
    <row r="255" spans="1:60" ht="33.75" outlineLevel="1" x14ac:dyDescent="0.2">
      <c r="A255" s="247"/>
      <c r="B255" s="250"/>
      <c r="C255" s="331" t="s">
        <v>410</v>
      </c>
      <c r="D255" s="279"/>
      <c r="E255" s="291"/>
      <c r="F255" s="312"/>
      <c r="G255" s="312"/>
      <c r="H255" s="303"/>
      <c r="I255" s="30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 t="s">
        <v>168</v>
      </c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ht="22.5" outlineLevel="1" x14ac:dyDescent="0.2">
      <c r="A256" s="247"/>
      <c r="B256" s="250"/>
      <c r="C256" s="331" t="s">
        <v>411</v>
      </c>
      <c r="D256" s="279"/>
      <c r="E256" s="291"/>
      <c r="F256" s="312"/>
      <c r="G256" s="312"/>
      <c r="H256" s="303"/>
      <c r="I256" s="30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 t="s">
        <v>168</v>
      </c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ht="22.5" outlineLevel="1" x14ac:dyDescent="0.2">
      <c r="A257" s="259">
        <v>52</v>
      </c>
      <c r="B257" s="270" t="s">
        <v>414</v>
      </c>
      <c r="C257" s="328" t="s">
        <v>415</v>
      </c>
      <c r="D257" s="282" t="s">
        <v>355</v>
      </c>
      <c r="E257" s="294">
        <v>3</v>
      </c>
      <c r="F257" s="314"/>
      <c r="G257" s="315">
        <f>ROUND(E257*F257,2)</f>
        <v>0</v>
      </c>
      <c r="H257" s="315" t="s">
        <v>301</v>
      </c>
      <c r="I257" s="316" t="s">
        <v>150</v>
      </c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 t="s">
        <v>151</v>
      </c>
      <c r="AF257" s="244"/>
      <c r="AG257" s="244"/>
      <c r="AH257" s="244"/>
      <c r="AI257" s="244"/>
      <c r="AJ257" s="244"/>
      <c r="AK257" s="244"/>
      <c r="AL257" s="244"/>
      <c r="AM257" s="244">
        <v>21</v>
      </c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outlineLevel="1" x14ac:dyDescent="0.2">
      <c r="A258" s="247"/>
      <c r="B258" s="250"/>
      <c r="C258" s="329" t="s">
        <v>406</v>
      </c>
      <c r="D258" s="279"/>
      <c r="E258" s="291"/>
      <c r="F258" s="312"/>
      <c r="G258" s="312"/>
      <c r="H258" s="303"/>
      <c r="I258" s="30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 t="s">
        <v>168</v>
      </c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outlineLevel="1" x14ac:dyDescent="0.2">
      <c r="A259" s="247"/>
      <c r="B259" s="250"/>
      <c r="C259" s="331" t="s">
        <v>407</v>
      </c>
      <c r="D259" s="279"/>
      <c r="E259" s="291"/>
      <c r="F259" s="312"/>
      <c r="G259" s="312"/>
      <c r="H259" s="303"/>
      <c r="I259" s="30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 t="s">
        <v>168</v>
      </c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ht="22.5" outlineLevel="1" x14ac:dyDescent="0.2">
      <c r="A260" s="247"/>
      <c r="B260" s="250"/>
      <c r="C260" s="331" t="s">
        <v>408</v>
      </c>
      <c r="D260" s="279"/>
      <c r="E260" s="291"/>
      <c r="F260" s="312"/>
      <c r="G260" s="312"/>
      <c r="H260" s="303"/>
      <c r="I260" s="30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 t="s">
        <v>168</v>
      </c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</row>
    <row r="261" spans="1:60" ht="22.5" outlineLevel="1" x14ac:dyDescent="0.2">
      <c r="A261" s="247"/>
      <c r="B261" s="250"/>
      <c r="C261" s="331" t="s">
        <v>409</v>
      </c>
      <c r="D261" s="279"/>
      <c r="E261" s="291"/>
      <c r="F261" s="312"/>
      <c r="G261" s="312"/>
      <c r="H261" s="303"/>
      <c r="I261" s="30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 t="s">
        <v>168</v>
      </c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ht="33.75" outlineLevel="1" x14ac:dyDescent="0.2">
      <c r="A262" s="247"/>
      <c r="B262" s="250"/>
      <c r="C262" s="331" t="s">
        <v>410</v>
      </c>
      <c r="D262" s="279"/>
      <c r="E262" s="291"/>
      <c r="F262" s="312"/>
      <c r="G262" s="312"/>
      <c r="H262" s="303"/>
      <c r="I262" s="30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 t="s">
        <v>168</v>
      </c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ht="22.5" outlineLevel="1" x14ac:dyDescent="0.2">
      <c r="A263" s="247"/>
      <c r="B263" s="250"/>
      <c r="C263" s="331" t="s">
        <v>411</v>
      </c>
      <c r="D263" s="279"/>
      <c r="E263" s="291"/>
      <c r="F263" s="312"/>
      <c r="G263" s="312"/>
      <c r="H263" s="303"/>
      <c r="I263" s="30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 t="s">
        <v>168</v>
      </c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</row>
    <row r="264" spans="1:60" ht="22.5" outlineLevel="1" x14ac:dyDescent="0.2">
      <c r="A264" s="259">
        <v>53</v>
      </c>
      <c r="B264" s="270" t="s">
        <v>416</v>
      </c>
      <c r="C264" s="328" t="s">
        <v>417</v>
      </c>
      <c r="D264" s="282" t="s">
        <v>355</v>
      </c>
      <c r="E264" s="294">
        <v>7</v>
      </c>
      <c r="F264" s="314"/>
      <c r="G264" s="315">
        <f>ROUND(E264*F264,2)</f>
        <v>0</v>
      </c>
      <c r="H264" s="315" t="s">
        <v>301</v>
      </c>
      <c r="I264" s="316" t="s">
        <v>150</v>
      </c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 t="s">
        <v>151</v>
      </c>
      <c r="AF264" s="244"/>
      <c r="AG264" s="244"/>
      <c r="AH264" s="244"/>
      <c r="AI264" s="244"/>
      <c r="AJ264" s="244"/>
      <c r="AK264" s="244"/>
      <c r="AL264" s="244"/>
      <c r="AM264" s="244">
        <v>21</v>
      </c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outlineLevel="1" x14ac:dyDescent="0.2">
      <c r="A265" s="247"/>
      <c r="B265" s="250"/>
      <c r="C265" s="329" t="s">
        <v>406</v>
      </c>
      <c r="D265" s="279"/>
      <c r="E265" s="291"/>
      <c r="F265" s="312"/>
      <c r="G265" s="312"/>
      <c r="H265" s="303"/>
      <c r="I265" s="30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 t="s">
        <v>168</v>
      </c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outlineLevel="1" x14ac:dyDescent="0.2">
      <c r="A266" s="247"/>
      <c r="B266" s="250"/>
      <c r="C266" s="331" t="s">
        <v>407</v>
      </c>
      <c r="D266" s="279"/>
      <c r="E266" s="291"/>
      <c r="F266" s="312"/>
      <c r="G266" s="312"/>
      <c r="H266" s="303"/>
      <c r="I266" s="30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 t="s">
        <v>168</v>
      </c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ht="22.5" outlineLevel="1" x14ac:dyDescent="0.2">
      <c r="A267" s="247"/>
      <c r="B267" s="250"/>
      <c r="C267" s="331" t="s">
        <v>408</v>
      </c>
      <c r="D267" s="279"/>
      <c r="E267" s="291"/>
      <c r="F267" s="312"/>
      <c r="G267" s="312"/>
      <c r="H267" s="303"/>
      <c r="I267" s="30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 t="s">
        <v>168</v>
      </c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</row>
    <row r="268" spans="1:60" ht="22.5" outlineLevel="1" x14ac:dyDescent="0.2">
      <c r="A268" s="247"/>
      <c r="B268" s="250"/>
      <c r="C268" s="331" t="s">
        <v>409</v>
      </c>
      <c r="D268" s="279"/>
      <c r="E268" s="291"/>
      <c r="F268" s="312"/>
      <c r="G268" s="312"/>
      <c r="H268" s="303"/>
      <c r="I268" s="30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 t="s">
        <v>168</v>
      </c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ht="33.75" outlineLevel="1" x14ac:dyDescent="0.2">
      <c r="A269" s="247"/>
      <c r="B269" s="250"/>
      <c r="C269" s="331" t="s">
        <v>410</v>
      </c>
      <c r="D269" s="279"/>
      <c r="E269" s="291"/>
      <c r="F269" s="312"/>
      <c r="G269" s="312"/>
      <c r="H269" s="303"/>
      <c r="I269" s="30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 t="s">
        <v>168</v>
      </c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ht="22.5" outlineLevel="1" x14ac:dyDescent="0.2">
      <c r="A270" s="247"/>
      <c r="B270" s="250"/>
      <c r="C270" s="331" t="s">
        <v>411</v>
      </c>
      <c r="D270" s="279"/>
      <c r="E270" s="291"/>
      <c r="F270" s="312"/>
      <c r="G270" s="312"/>
      <c r="H270" s="303"/>
      <c r="I270" s="30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 t="s">
        <v>168</v>
      </c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outlineLevel="1" x14ac:dyDescent="0.2">
      <c r="A271" s="252"/>
      <c r="B271" s="251" t="s">
        <v>418</v>
      </c>
      <c r="C271" s="324"/>
      <c r="D271" s="273"/>
      <c r="E271" s="285"/>
      <c r="F271" s="299"/>
      <c r="G271" s="299"/>
      <c r="H271" s="300"/>
      <c r="I271" s="301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>
        <v>0</v>
      </c>
      <c r="AD271" s="244"/>
      <c r="AE271" s="244" t="s">
        <v>142</v>
      </c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outlineLevel="1" x14ac:dyDescent="0.2">
      <c r="A272" s="246"/>
      <c r="B272" s="253" t="s">
        <v>419</v>
      </c>
      <c r="C272" s="325"/>
      <c r="D272" s="274"/>
      <c r="E272" s="286"/>
      <c r="F272" s="302"/>
      <c r="G272" s="302"/>
      <c r="H272" s="303"/>
      <c r="I272" s="30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 t="s">
        <v>144</v>
      </c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outlineLevel="1" x14ac:dyDescent="0.2">
      <c r="A273" s="256">
        <v>54</v>
      </c>
      <c r="B273" s="267" t="s">
        <v>420</v>
      </c>
      <c r="C273" s="326" t="s">
        <v>421</v>
      </c>
      <c r="D273" s="275" t="s">
        <v>166</v>
      </c>
      <c r="E273" s="287">
        <v>26.5</v>
      </c>
      <c r="F273" s="305"/>
      <c r="G273" s="306">
        <f>ROUND(E273*F273,2)</f>
        <v>0</v>
      </c>
      <c r="H273" s="306" t="s">
        <v>301</v>
      </c>
      <c r="I273" s="306" t="s">
        <v>150</v>
      </c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 t="s">
        <v>151</v>
      </c>
      <c r="AF273" s="244"/>
      <c r="AG273" s="244"/>
      <c r="AH273" s="244"/>
      <c r="AI273" s="244"/>
      <c r="AJ273" s="244"/>
      <c r="AK273" s="244"/>
      <c r="AL273" s="244"/>
      <c r="AM273" s="244">
        <v>21</v>
      </c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ht="22.5" outlineLevel="1" x14ac:dyDescent="0.2">
      <c r="A274" s="247"/>
      <c r="B274" s="250"/>
      <c r="C274" s="329" t="s">
        <v>422</v>
      </c>
      <c r="D274" s="279"/>
      <c r="E274" s="291"/>
      <c r="F274" s="312"/>
      <c r="G274" s="312"/>
      <c r="H274" s="303"/>
      <c r="I274" s="30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 t="s">
        <v>168</v>
      </c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outlineLevel="1" x14ac:dyDescent="0.2">
      <c r="A275" s="259">
        <v>55</v>
      </c>
      <c r="B275" s="270" t="s">
        <v>423</v>
      </c>
      <c r="C275" s="328" t="s">
        <v>424</v>
      </c>
      <c r="D275" s="282" t="s">
        <v>166</v>
      </c>
      <c r="E275" s="294">
        <v>11.5</v>
      </c>
      <c r="F275" s="314"/>
      <c r="G275" s="315">
        <f>ROUND(E275*F275,2)</f>
        <v>0</v>
      </c>
      <c r="H275" s="315" t="s">
        <v>301</v>
      </c>
      <c r="I275" s="316" t="s">
        <v>150</v>
      </c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 t="s">
        <v>151</v>
      </c>
      <c r="AF275" s="244"/>
      <c r="AG275" s="244"/>
      <c r="AH275" s="244"/>
      <c r="AI275" s="244"/>
      <c r="AJ275" s="244"/>
      <c r="AK275" s="244"/>
      <c r="AL275" s="244"/>
      <c r="AM275" s="244">
        <v>21</v>
      </c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ht="22.5" outlineLevel="1" x14ac:dyDescent="0.2">
      <c r="A276" s="247"/>
      <c r="B276" s="250"/>
      <c r="C276" s="329" t="s">
        <v>422</v>
      </c>
      <c r="D276" s="279"/>
      <c r="E276" s="291"/>
      <c r="F276" s="312"/>
      <c r="G276" s="312"/>
      <c r="H276" s="303"/>
      <c r="I276" s="30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 t="s">
        <v>168</v>
      </c>
      <c r="AF276" s="244"/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1" x14ac:dyDescent="0.2">
      <c r="A277" s="259">
        <v>56</v>
      </c>
      <c r="B277" s="270" t="s">
        <v>425</v>
      </c>
      <c r="C277" s="328" t="s">
        <v>426</v>
      </c>
      <c r="D277" s="282" t="s">
        <v>166</v>
      </c>
      <c r="E277" s="294">
        <v>217.2</v>
      </c>
      <c r="F277" s="314"/>
      <c r="G277" s="315">
        <f>ROUND(E277*F277,2)</f>
        <v>0</v>
      </c>
      <c r="H277" s="315" t="s">
        <v>301</v>
      </c>
      <c r="I277" s="316" t="s">
        <v>150</v>
      </c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 t="s">
        <v>151</v>
      </c>
      <c r="AF277" s="244"/>
      <c r="AG277" s="244"/>
      <c r="AH277" s="244"/>
      <c r="AI277" s="244"/>
      <c r="AJ277" s="244"/>
      <c r="AK277" s="244"/>
      <c r="AL277" s="244"/>
      <c r="AM277" s="244">
        <v>21</v>
      </c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ht="22.5" outlineLevel="1" x14ac:dyDescent="0.2">
      <c r="A278" s="247"/>
      <c r="B278" s="250"/>
      <c r="C278" s="329" t="s">
        <v>427</v>
      </c>
      <c r="D278" s="279"/>
      <c r="E278" s="291"/>
      <c r="F278" s="312"/>
      <c r="G278" s="312"/>
      <c r="H278" s="303"/>
      <c r="I278" s="30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 t="s">
        <v>168</v>
      </c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outlineLevel="1" x14ac:dyDescent="0.2">
      <c r="A279" s="252"/>
      <c r="B279" s="251" t="s">
        <v>428</v>
      </c>
      <c r="C279" s="324"/>
      <c r="D279" s="273"/>
      <c r="E279" s="285"/>
      <c r="F279" s="299"/>
      <c r="G279" s="299"/>
      <c r="H279" s="300"/>
      <c r="I279" s="301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>
        <v>0</v>
      </c>
      <c r="AD279" s="244"/>
      <c r="AE279" s="244" t="s">
        <v>142</v>
      </c>
      <c r="AF279" s="244"/>
      <c r="AG279" s="244"/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ht="22.5" outlineLevel="1" x14ac:dyDescent="0.2">
      <c r="A280" s="246"/>
      <c r="B280" s="253" t="s">
        <v>429</v>
      </c>
      <c r="C280" s="325"/>
      <c r="D280" s="274"/>
      <c r="E280" s="286"/>
      <c r="F280" s="302"/>
      <c r="G280" s="302"/>
      <c r="H280" s="303"/>
      <c r="I280" s="30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 t="s">
        <v>144</v>
      </c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60" t="str">
        <f>B280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A280" s="244"/>
      <c r="BB280" s="244"/>
      <c r="BC280" s="244"/>
      <c r="BD280" s="244"/>
      <c r="BE280" s="244"/>
      <c r="BF280" s="244"/>
      <c r="BG280" s="244"/>
      <c r="BH280" s="244"/>
    </row>
    <row r="281" spans="1:60" outlineLevel="1" x14ac:dyDescent="0.2">
      <c r="A281" s="256">
        <v>57</v>
      </c>
      <c r="B281" s="267" t="s">
        <v>430</v>
      </c>
      <c r="C281" s="326" t="s">
        <v>431</v>
      </c>
      <c r="D281" s="275" t="s">
        <v>355</v>
      </c>
      <c r="E281" s="287">
        <v>2</v>
      </c>
      <c r="F281" s="305"/>
      <c r="G281" s="306">
        <f>ROUND(E281*F281,2)</f>
        <v>0</v>
      </c>
      <c r="H281" s="306" t="s">
        <v>301</v>
      </c>
      <c r="I281" s="306" t="s">
        <v>150</v>
      </c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 t="s">
        <v>151</v>
      </c>
      <c r="AF281" s="244"/>
      <c r="AG281" s="244"/>
      <c r="AH281" s="244"/>
      <c r="AI281" s="244"/>
      <c r="AJ281" s="244"/>
      <c r="AK281" s="244"/>
      <c r="AL281" s="244"/>
      <c r="AM281" s="244">
        <v>21</v>
      </c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ht="22.5" outlineLevel="1" x14ac:dyDescent="0.2">
      <c r="A282" s="247"/>
      <c r="B282" s="250"/>
      <c r="C282" s="329" t="s">
        <v>427</v>
      </c>
      <c r="D282" s="279"/>
      <c r="E282" s="291"/>
      <c r="F282" s="312"/>
      <c r="G282" s="312"/>
      <c r="H282" s="303"/>
      <c r="I282" s="30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 t="s">
        <v>168</v>
      </c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outlineLevel="1" x14ac:dyDescent="0.2">
      <c r="A283" s="252"/>
      <c r="B283" s="251" t="s">
        <v>432</v>
      </c>
      <c r="C283" s="324"/>
      <c r="D283" s="273"/>
      <c r="E283" s="285"/>
      <c r="F283" s="299"/>
      <c r="G283" s="299"/>
      <c r="H283" s="300"/>
      <c r="I283" s="301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>
        <v>0</v>
      </c>
      <c r="AD283" s="244"/>
      <c r="AE283" s="244" t="s">
        <v>142</v>
      </c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1" x14ac:dyDescent="0.2">
      <c r="A284" s="246"/>
      <c r="B284" s="253" t="s">
        <v>433</v>
      </c>
      <c r="C284" s="325"/>
      <c r="D284" s="274"/>
      <c r="E284" s="286"/>
      <c r="F284" s="302"/>
      <c r="G284" s="302"/>
      <c r="H284" s="303"/>
      <c r="I284" s="30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 t="s">
        <v>144</v>
      </c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outlineLevel="1" x14ac:dyDescent="0.2">
      <c r="A285" s="256">
        <v>58</v>
      </c>
      <c r="B285" s="267" t="s">
        <v>434</v>
      </c>
      <c r="C285" s="326" t="s">
        <v>435</v>
      </c>
      <c r="D285" s="275" t="s">
        <v>166</v>
      </c>
      <c r="E285" s="287">
        <v>21</v>
      </c>
      <c r="F285" s="305"/>
      <c r="G285" s="306">
        <f>ROUND(E285*F285,2)</f>
        <v>0</v>
      </c>
      <c r="H285" s="306" t="s">
        <v>301</v>
      </c>
      <c r="I285" s="306" t="s">
        <v>150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 t="s">
        <v>151</v>
      </c>
      <c r="AF285" s="244"/>
      <c r="AG285" s="244"/>
      <c r="AH285" s="244"/>
      <c r="AI285" s="244"/>
      <c r="AJ285" s="244"/>
      <c r="AK285" s="244"/>
      <c r="AL285" s="244"/>
      <c r="AM285" s="244">
        <v>21</v>
      </c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ht="22.5" outlineLevel="1" x14ac:dyDescent="0.2">
      <c r="A286" s="247"/>
      <c r="B286" s="250"/>
      <c r="C286" s="329" t="s">
        <v>427</v>
      </c>
      <c r="D286" s="279"/>
      <c r="E286" s="291"/>
      <c r="F286" s="312"/>
      <c r="G286" s="312"/>
      <c r="H286" s="303"/>
      <c r="I286" s="30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 t="s">
        <v>168</v>
      </c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outlineLevel="1" x14ac:dyDescent="0.2">
      <c r="A287" s="259">
        <v>59</v>
      </c>
      <c r="B287" s="270" t="s">
        <v>436</v>
      </c>
      <c r="C287" s="328" t="s">
        <v>437</v>
      </c>
      <c r="D287" s="282" t="s">
        <v>166</v>
      </c>
      <c r="E287" s="294">
        <v>17</v>
      </c>
      <c r="F287" s="314"/>
      <c r="G287" s="315">
        <f>ROUND(E287*F287,2)</f>
        <v>0</v>
      </c>
      <c r="H287" s="315" t="s">
        <v>301</v>
      </c>
      <c r="I287" s="316" t="s">
        <v>150</v>
      </c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 t="s">
        <v>151</v>
      </c>
      <c r="AF287" s="244"/>
      <c r="AG287" s="244"/>
      <c r="AH287" s="244"/>
      <c r="AI287" s="244"/>
      <c r="AJ287" s="244"/>
      <c r="AK287" s="244"/>
      <c r="AL287" s="244"/>
      <c r="AM287" s="244">
        <v>21</v>
      </c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</row>
    <row r="288" spans="1:60" ht="22.5" outlineLevel="1" x14ac:dyDescent="0.2">
      <c r="A288" s="247"/>
      <c r="B288" s="250"/>
      <c r="C288" s="329" t="s">
        <v>427</v>
      </c>
      <c r="D288" s="279"/>
      <c r="E288" s="291"/>
      <c r="F288" s="312"/>
      <c r="G288" s="312"/>
      <c r="H288" s="303"/>
      <c r="I288" s="30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 t="s">
        <v>168</v>
      </c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</row>
    <row r="289" spans="1:60" outlineLevel="1" x14ac:dyDescent="0.2">
      <c r="A289" s="259">
        <v>60</v>
      </c>
      <c r="B289" s="270" t="s">
        <v>438</v>
      </c>
      <c r="C289" s="328" t="s">
        <v>426</v>
      </c>
      <c r="D289" s="282" t="s">
        <v>166</v>
      </c>
      <c r="E289" s="294">
        <v>217.2</v>
      </c>
      <c r="F289" s="314"/>
      <c r="G289" s="315">
        <f>ROUND(E289*F289,2)</f>
        <v>0</v>
      </c>
      <c r="H289" s="315" t="s">
        <v>301</v>
      </c>
      <c r="I289" s="316" t="s">
        <v>150</v>
      </c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 t="s">
        <v>151</v>
      </c>
      <c r="AF289" s="244"/>
      <c r="AG289" s="244"/>
      <c r="AH289" s="244"/>
      <c r="AI289" s="244"/>
      <c r="AJ289" s="244"/>
      <c r="AK289" s="244"/>
      <c r="AL289" s="244"/>
      <c r="AM289" s="244">
        <v>21</v>
      </c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ht="22.5" outlineLevel="1" x14ac:dyDescent="0.2">
      <c r="A290" s="247"/>
      <c r="B290" s="250"/>
      <c r="C290" s="329" t="s">
        <v>427</v>
      </c>
      <c r="D290" s="279"/>
      <c r="E290" s="291"/>
      <c r="F290" s="312"/>
      <c r="G290" s="312"/>
      <c r="H290" s="303"/>
      <c r="I290" s="30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 t="s">
        <v>168</v>
      </c>
      <c r="AF290" s="244"/>
      <c r="AG290" s="244"/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outlineLevel="1" x14ac:dyDescent="0.2">
      <c r="A291" s="252"/>
      <c r="B291" s="251" t="s">
        <v>439</v>
      </c>
      <c r="C291" s="324"/>
      <c r="D291" s="273"/>
      <c r="E291" s="285"/>
      <c r="F291" s="299"/>
      <c r="G291" s="299"/>
      <c r="H291" s="300"/>
      <c r="I291" s="301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>
        <v>0</v>
      </c>
      <c r="AD291" s="244"/>
      <c r="AE291" s="244" t="s">
        <v>142</v>
      </c>
      <c r="AF291" s="244"/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</row>
    <row r="292" spans="1:60" outlineLevel="1" x14ac:dyDescent="0.2">
      <c r="A292" s="246"/>
      <c r="B292" s="253" t="s">
        <v>440</v>
      </c>
      <c r="C292" s="325"/>
      <c r="D292" s="274"/>
      <c r="E292" s="286"/>
      <c r="F292" s="302"/>
      <c r="G292" s="302"/>
      <c r="H292" s="303"/>
      <c r="I292" s="30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 t="s">
        <v>144</v>
      </c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</row>
    <row r="293" spans="1:60" outlineLevel="1" x14ac:dyDescent="0.2">
      <c r="A293" s="256">
        <v>61</v>
      </c>
      <c r="B293" s="267" t="s">
        <v>441</v>
      </c>
      <c r="C293" s="326" t="s">
        <v>442</v>
      </c>
      <c r="D293" s="275" t="s">
        <v>355</v>
      </c>
      <c r="E293" s="287">
        <v>14</v>
      </c>
      <c r="F293" s="305"/>
      <c r="G293" s="306">
        <f>ROUND(E293*F293,2)</f>
        <v>0</v>
      </c>
      <c r="H293" s="306" t="s">
        <v>301</v>
      </c>
      <c r="I293" s="306" t="s">
        <v>150</v>
      </c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 t="s">
        <v>151</v>
      </c>
      <c r="AF293" s="244"/>
      <c r="AG293" s="244"/>
      <c r="AH293" s="244"/>
      <c r="AI293" s="244"/>
      <c r="AJ293" s="244"/>
      <c r="AK293" s="244"/>
      <c r="AL293" s="244"/>
      <c r="AM293" s="244">
        <v>21</v>
      </c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</row>
    <row r="294" spans="1:60" ht="33.75" outlineLevel="1" x14ac:dyDescent="0.2">
      <c r="A294" s="247"/>
      <c r="B294" s="250"/>
      <c r="C294" s="329" t="s">
        <v>443</v>
      </c>
      <c r="D294" s="279"/>
      <c r="E294" s="291"/>
      <c r="F294" s="312"/>
      <c r="G294" s="312"/>
      <c r="H294" s="303"/>
      <c r="I294" s="30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 t="s">
        <v>168</v>
      </c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1" x14ac:dyDescent="0.2">
      <c r="A295" s="259">
        <v>62</v>
      </c>
      <c r="B295" s="270" t="s">
        <v>444</v>
      </c>
      <c r="C295" s="328" t="s">
        <v>445</v>
      </c>
      <c r="D295" s="282" t="s">
        <v>355</v>
      </c>
      <c r="E295" s="294">
        <v>2</v>
      </c>
      <c r="F295" s="314"/>
      <c r="G295" s="315">
        <f>ROUND(E295*F295,2)</f>
        <v>0</v>
      </c>
      <c r="H295" s="315" t="s">
        <v>301</v>
      </c>
      <c r="I295" s="316" t="s">
        <v>150</v>
      </c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 t="s">
        <v>151</v>
      </c>
      <c r="AF295" s="244"/>
      <c r="AG295" s="244"/>
      <c r="AH295" s="244"/>
      <c r="AI295" s="244"/>
      <c r="AJ295" s="244"/>
      <c r="AK295" s="244"/>
      <c r="AL295" s="244"/>
      <c r="AM295" s="244">
        <v>21</v>
      </c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ht="33.75" outlineLevel="1" x14ac:dyDescent="0.2">
      <c r="A296" s="247"/>
      <c r="B296" s="250"/>
      <c r="C296" s="329" t="s">
        <v>443</v>
      </c>
      <c r="D296" s="279"/>
      <c r="E296" s="291"/>
      <c r="F296" s="312"/>
      <c r="G296" s="312"/>
      <c r="H296" s="303"/>
      <c r="I296" s="30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 t="s">
        <v>168</v>
      </c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1" x14ac:dyDescent="0.2">
      <c r="A297" s="252"/>
      <c r="B297" s="251" t="s">
        <v>446</v>
      </c>
      <c r="C297" s="324"/>
      <c r="D297" s="273"/>
      <c r="E297" s="285"/>
      <c r="F297" s="299"/>
      <c r="G297" s="299"/>
      <c r="H297" s="300"/>
      <c r="I297" s="301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>
        <v>0</v>
      </c>
      <c r="AD297" s="244"/>
      <c r="AE297" s="244" t="s">
        <v>142</v>
      </c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1" x14ac:dyDescent="0.2">
      <c r="A298" s="256">
        <v>63</v>
      </c>
      <c r="B298" s="267" t="s">
        <v>447</v>
      </c>
      <c r="C298" s="326" t="s">
        <v>448</v>
      </c>
      <c r="D298" s="275" t="s">
        <v>355</v>
      </c>
      <c r="E298" s="287">
        <v>13</v>
      </c>
      <c r="F298" s="305"/>
      <c r="G298" s="306">
        <f>ROUND(E298*F298,2)</f>
        <v>0</v>
      </c>
      <c r="H298" s="306" t="s">
        <v>301</v>
      </c>
      <c r="I298" s="306" t="s">
        <v>150</v>
      </c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 t="s">
        <v>151</v>
      </c>
      <c r="AF298" s="244"/>
      <c r="AG298" s="244"/>
      <c r="AH298" s="244"/>
      <c r="AI298" s="244"/>
      <c r="AJ298" s="244"/>
      <c r="AK298" s="244"/>
      <c r="AL298" s="244"/>
      <c r="AM298" s="244">
        <v>21</v>
      </c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1" x14ac:dyDescent="0.2">
      <c r="A299" s="247"/>
      <c r="B299" s="250"/>
      <c r="C299" s="329" t="s">
        <v>449</v>
      </c>
      <c r="D299" s="279"/>
      <c r="E299" s="291"/>
      <c r="F299" s="312"/>
      <c r="G299" s="312"/>
      <c r="H299" s="303"/>
      <c r="I299" s="30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 t="s">
        <v>168</v>
      </c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1" x14ac:dyDescent="0.2">
      <c r="A300" s="259">
        <v>64</v>
      </c>
      <c r="B300" s="270" t="s">
        <v>450</v>
      </c>
      <c r="C300" s="328" t="s">
        <v>451</v>
      </c>
      <c r="D300" s="282" t="s">
        <v>355</v>
      </c>
      <c r="E300" s="294">
        <v>1</v>
      </c>
      <c r="F300" s="314"/>
      <c r="G300" s="315">
        <f>ROUND(E300*F300,2)</f>
        <v>0</v>
      </c>
      <c r="H300" s="315"/>
      <c r="I300" s="316" t="s">
        <v>290</v>
      </c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 t="s">
        <v>151</v>
      </c>
      <c r="AF300" s="244"/>
      <c r="AG300" s="244"/>
      <c r="AH300" s="244"/>
      <c r="AI300" s="244"/>
      <c r="AJ300" s="244"/>
      <c r="AK300" s="244"/>
      <c r="AL300" s="244"/>
      <c r="AM300" s="244">
        <v>21</v>
      </c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ht="56.25" outlineLevel="1" x14ac:dyDescent="0.2">
      <c r="A301" s="247"/>
      <c r="B301" s="250"/>
      <c r="C301" s="329" t="s">
        <v>350</v>
      </c>
      <c r="D301" s="279"/>
      <c r="E301" s="291"/>
      <c r="F301" s="312"/>
      <c r="G301" s="312"/>
      <c r="H301" s="303"/>
      <c r="I301" s="30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 t="s">
        <v>168</v>
      </c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</row>
    <row r="302" spans="1:60" outlineLevel="1" x14ac:dyDescent="0.2">
      <c r="A302" s="258">
        <v>65</v>
      </c>
      <c r="B302" s="269" t="s">
        <v>452</v>
      </c>
      <c r="C302" s="328" t="s">
        <v>453</v>
      </c>
      <c r="D302" s="278" t="s">
        <v>355</v>
      </c>
      <c r="E302" s="290">
        <v>1</v>
      </c>
      <c r="F302" s="309"/>
      <c r="G302" s="310">
        <f>ROUND(E302*F302,2)</f>
        <v>0</v>
      </c>
      <c r="H302" s="310"/>
      <c r="I302" s="311" t="s">
        <v>290</v>
      </c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 t="s">
        <v>151</v>
      </c>
      <c r="AF302" s="244"/>
      <c r="AG302" s="244"/>
      <c r="AH302" s="244"/>
      <c r="AI302" s="244"/>
      <c r="AJ302" s="244"/>
      <c r="AK302" s="244"/>
      <c r="AL302" s="244"/>
      <c r="AM302" s="244">
        <v>21</v>
      </c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1" x14ac:dyDescent="0.2">
      <c r="A303" s="259">
        <v>66</v>
      </c>
      <c r="B303" s="270" t="s">
        <v>454</v>
      </c>
      <c r="C303" s="328" t="s">
        <v>455</v>
      </c>
      <c r="D303" s="282" t="s">
        <v>355</v>
      </c>
      <c r="E303" s="294">
        <v>2</v>
      </c>
      <c r="F303" s="314"/>
      <c r="G303" s="315">
        <f>ROUND(E303*F303,2)</f>
        <v>0</v>
      </c>
      <c r="H303" s="315"/>
      <c r="I303" s="316" t="s">
        <v>290</v>
      </c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 t="s">
        <v>151</v>
      </c>
      <c r="AF303" s="244"/>
      <c r="AG303" s="244"/>
      <c r="AH303" s="244"/>
      <c r="AI303" s="244"/>
      <c r="AJ303" s="244"/>
      <c r="AK303" s="244"/>
      <c r="AL303" s="244"/>
      <c r="AM303" s="244">
        <v>21</v>
      </c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ht="45" outlineLevel="1" x14ac:dyDescent="0.2">
      <c r="A304" s="247"/>
      <c r="B304" s="250"/>
      <c r="C304" s="329" t="s">
        <v>368</v>
      </c>
      <c r="D304" s="279"/>
      <c r="E304" s="291"/>
      <c r="F304" s="312"/>
      <c r="G304" s="312"/>
      <c r="H304" s="303"/>
      <c r="I304" s="30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 t="s">
        <v>168</v>
      </c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</row>
    <row r="305" spans="1:60" outlineLevel="1" x14ac:dyDescent="0.2">
      <c r="A305" s="258">
        <v>67</v>
      </c>
      <c r="B305" s="269" t="s">
        <v>456</v>
      </c>
      <c r="C305" s="328" t="s">
        <v>457</v>
      </c>
      <c r="D305" s="278" t="s">
        <v>458</v>
      </c>
      <c r="E305" s="290">
        <v>1</v>
      </c>
      <c r="F305" s="309"/>
      <c r="G305" s="310">
        <f>ROUND(E305*F305,2)</f>
        <v>0</v>
      </c>
      <c r="H305" s="310"/>
      <c r="I305" s="311" t="s">
        <v>290</v>
      </c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 t="s">
        <v>151</v>
      </c>
      <c r="AF305" s="244"/>
      <c r="AG305" s="244"/>
      <c r="AH305" s="244"/>
      <c r="AI305" s="244"/>
      <c r="AJ305" s="244"/>
      <c r="AK305" s="244"/>
      <c r="AL305" s="244"/>
      <c r="AM305" s="244">
        <v>21</v>
      </c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</row>
    <row r="306" spans="1:60" outlineLevel="1" x14ac:dyDescent="0.2">
      <c r="A306" s="259">
        <v>68</v>
      </c>
      <c r="B306" s="270" t="s">
        <v>459</v>
      </c>
      <c r="C306" s="328" t="s">
        <v>460</v>
      </c>
      <c r="D306" s="282" t="s">
        <v>355</v>
      </c>
      <c r="E306" s="294">
        <v>10</v>
      </c>
      <c r="F306" s="314"/>
      <c r="G306" s="315">
        <f>ROUND(E306*F306,2)</f>
        <v>0</v>
      </c>
      <c r="H306" s="315"/>
      <c r="I306" s="316" t="s">
        <v>290</v>
      </c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 t="s">
        <v>461</v>
      </c>
      <c r="AF306" s="244"/>
      <c r="AG306" s="244"/>
      <c r="AH306" s="244"/>
      <c r="AI306" s="244"/>
      <c r="AJ306" s="244"/>
      <c r="AK306" s="244"/>
      <c r="AL306" s="244"/>
      <c r="AM306" s="244">
        <v>21</v>
      </c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ht="22.5" outlineLevel="1" x14ac:dyDescent="0.2">
      <c r="A307" s="247"/>
      <c r="B307" s="250"/>
      <c r="C307" s="329" t="s">
        <v>398</v>
      </c>
      <c r="D307" s="279"/>
      <c r="E307" s="291"/>
      <c r="F307" s="312"/>
      <c r="G307" s="312"/>
      <c r="H307" s="303"/>
      <c r="I307" s="30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 t="s">
        <v>168</v>
      </c>
      <c r="AF307" s="244"/>
      <c r="AG307" s="244"/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outlineLevel="1" x14ac:dyDescent="0.2">
      <c r="A308" s="259">
        <v>69</v>
      </c>
      <c r="B308" s="270" t="s">
        <v>462</v>
      </c>
      <c r="C308" s="328" t="s">
        <v>463</v>
      </c>
      <c r="D308" s="282" t="s">
        <v>355</v>
      </c>
      <c r="E308" s="294">
        <v>1.0149999999999999</v>
      </c>
      <c r="F308" s="314"/>
      <c r="G308" s="315">
        <f>ROUND(E308*F308,2)</f>
        <v>0</v>
      </c>
      <c r="H308" s="315" t="s">
        <v>294</v>
      </c>
      <c r="I308" s="316" t="s">
        <v>150</v>
      </c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 t="s">
        <v>295</v>
      </c>
      <c r="AF308" s="244"/>
      <c r="AG308" s="244"/>
      <c r="AH308" s="244"/>
      <c r="AI308" s="244"/>
      <c r="AJ308" s="244"/>
      <c r="AK308" s="244"/>
      <c r="AL308" s="244"/>
      <c r="AM308" s="244">
        <v>21</v>
      </c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outlineLevel="1" x14ac:dyDescent="0.2">
      <c r="A309" s="247"/>
      <c r="B309" s="250"/>
      <c r="C309" s="327" t="s">
        <v>464</v>
      </c>
      <c r="D309" s="276"/>
      <c r="E309" s="288">
        <v>1.0149999999999999</v>
      </c>
      <c r="F309" s="303"/>
      <c r="G309" s="303"/>
      <c r="H309" s="303"/>
      <c r="I309" s="30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 t="s">
        <v>153</v>
      </c>
      <c r="AF309" s="244">
        <v>0</v>
      </c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</row>
    <row r="310" spans="1:60" outlineLevel="1" x14ac:dyDescent="0.2">
      <c r="A310" s="259">
        <v>70</v>
      </c>
      <c r="B310" s="270" t="s">
        <v>465</v>
      </c>
      <c r="C310" s="328" t="s">
        <v>466</v>
      </c>
      <c r="D310" s="282" t="s">
        <v>355</v>
      </c>
      <c r="E310" s="294">
        <v>1.0149999999999999</v>
      </c>
      <c r="F310" s="314"/>
      <c r="G310" s="315">
        <f>ROUND(E310*F310,2)</f>
        <v>0</v>
      </c>
      <c r="H310" s="315" t="s">
        <v>294</v>
      </c>
      <c r="I310" s="316" t="s">
        <v>150</v>
      </c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 t="s">
        <v>295</v>
      </c>
      <c r="AF310" s="244"/>
      <c r="AG310" s="244"/>
      <c r="AH310" s="244"/>
      <c r="AI310" s="244"/>
      <c r="AJ310" s="244"/>
      <c r="AK310" s="244"/>
      <c r="AL310" s="244"/>
      <c r="AM310" s="244">
        <v>21</v>
      </c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47"/>
      <c r="B311" s="250"/>
      <c r="C311" s="327" t="s">
        <v>464</v>
      </c>
      <c r="D311" s="276"/>
      <c r="E311" s="288">
        <v>1.0149999999999999</v>
      </c>
      <c r="F311" s="303"/>
      <c r="G311" s="303"/>
      <c r="H311" s="303"/>
      <c r="I311" s="30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 t="s">
        <v>153</v>
      </c>
      <c r="AF311" s="244">
        <v>0</v>
      </c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ht="22.5" outlineLevel="1" x14ac:dyDescent="0.2">
      <c r="A312" s="259">
        <v>71</v>
      </c>
      <c r="B312" s="270" t="s">
        <v>467</v>
      </c>
      <c r="C312" s="328" t="s">
        <v>468</v>
      </c>
      <c r="D312" s="282" t="s">
        <v>166</v>
      </c>
      <c r="E312" s="294">
        <v>5.5824999999999996</v>
      </c>
      <c r="F312" s="314"/>
      <c r="G312" s="315">
        <f>ROUND(E312*F312,2)</f>
        <v>0</v>
      </c>
      <c r="H312" s="315" t="s">
        <v>294</v>
      </c>
      <c r="I312" s="316" t="s">
        <v>150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 t="s">
        <v>295</v>
      </c>
      <c r="AF312" s="244"/>
      <c r="AG312" s="244"/>
      <c r="AH312" s="244"/>
      <c r="AI312" s="244"/>
      <c r="AJ312" s="244"/>
      <c r="AK312" s="244"/>
      <c r="AL312" s="244"/>
      <c r="AM312" s="244">
        <v>21</v>
      </c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</row>
    <row r="313" spans="1:60" outlineLevel="1" x14ac:dyDescent="0.2">
      <c r="A313" s="247"/>
      <c r="B313" s="250"/>
      <c r="C313" s="327" t="s">
        <v>469</v>
      </c>
      <c r="D313" s="276"/>
      <c r="E313" s="288">
        <v>5.5824999999999996</v>
      </c>
      <c r="F313" s="303"/>
      <c r="G313" s="303"/>
      <c r="H313" s="303"/>
      <c r="I313" s="30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 t="s">
        <v>153</v>
      </c>
      <c r="AF313" s="244">
        <v>0</v>
      </c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ht="22.5" outlineLevel="1" x14ac:dyDescent="0.2">
      <c r="A314" s="259">
        <v>72</v>
      </c>
      <c r="B314" s="270" t="s">
        <v>470</v>
      </c>
      <c r="C314" s="328" t="s">
        <v>471</v>
      </c>
      <c r="D314" s="282" t="s">
        <v>166</v>
      </c>
      <c r="E314" s="294">
        <v>20.3</v>
      </c>
      <c r="F314" s="314"/>
      <c r="G314" s="315">
        <f>ROUND(E314*F314,2)</f>
        <v>0</v>
      </c>
      <c r="H314" s="315" t="s">
        <v>294</v>
      </c>
      <c r="I314" s="316" t="s">
        <v>150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 t="s">
        <v>295</v>
      </c>
      <c r="AF314" s="244"/>
      <c r="AG314" s="244"/>
      <c r="AH314" s="244"/>
      <c r="AI314" s="244"/>
      <c r="AJ314" s="244"/>
      <c r="AK314" s="244"/>
      <c r="AL314" s="244"/>
      <c r="AM314" s="244">
        <v>21</v>
      </c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</row>
    <row r="315" spans="1:60" outlineLevel="1" x14ac:dyDescent="0.2">
      <c r="A315" s="247"/>
      <c r="B315" s="250"/>
      <c r="C315" s="327" t="s">
        <v>472</v>
      </c>
      <c r="D315" s="276"/>
      <c r="E315" s="288">
        <v>20.3</v>
      </c>
      <c r="F315" s="303"/>
      <c r="G315" s="303"/>
      <c r="H315" s="303"/>
      <c r="I315" s="30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 t="s">
        <v>153</v>
      </c>
      <c r="AF315" s="244">
        <v>0</v>
      </c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ht="22.5" outlineLevel="1" x14ac:dyDescent="0.2">
      <c r="A316" s="259">
        <v>73</v>
      </c>
      <c r="B316" s="270" t="s">
        <v>473</v>
      </c>
      <c r="C316" s="328" t="s">
        <v>474</v>
      </c>
      <c r="D316" s="282" t="s">
        <v>166</v>
      </c>
      <c r="E316" s="294">
        <v>1.0149999999999999</v>
      </c>
      <c r="F316" s="314"/>
      <c r="G316" s="315">
        <f>ROUND(E316*F316,2)</f>
        <v>0</v>
      </c>
      <c r="H316" s="315" t="s">
        <v>294</v>
      </c>
      <c r="I316" s="316" t="s">
        <v>150</v>
      </c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 t="s">
        <v>295</v>
      </c>
      <c r="AF316" s="244"/>
      <c r="AG316" s="244"/>
      <c r="AH316" s="244"/>
      <c r="AI316" s="244"/>
      <c r="AJ316" s="244"/>
      <c r="AK316" s="244"/>
      <c r="AL316" s="244"/>
      <c r="AM316" s="244">
        <v>21</v>
      </c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</row>
    <row r="317" spans="1:60" outlineLevel="1" x14ac:dyDescent="0.2">
      <c r="A317" s="247"/>
      <c r="B317" s="250"/>
      <c r="C317" s="327" t="s">
        <v>464</v>
      </c>
      <c r="D317" s="276"/>
      <c r="E317" s="288">
        <v>1.0149999999999999</v>
      </c>
      <c r="F317" s="303"/>
      <c r="G317" s="303"/>
      <c r="H317" s="303"/>
      <c r="I317" s="30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 t="s">
        <v>153</v>
      </c>
      <c r="AF317" s="244">
        <v>0</v>
      </c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ht="22.5" outlineLevel="1" x14ac:dyDescent="0.2">
      <c r="A318" s="259">
        <v>74</v>
      </c>
      <c r="B318" s="270" t="s">
        <v>475</v>
      </c>
      <c r="C318" s="328" t="s">
        <v>476</v>
      </c>
      <c r="D318" s="282" t="s">
        <v>166</v>
      </c>
      <c r="E318" s="294">
        <v>2.5375000000000001</v>
      </c>
      <c r="F318" s="314"/>
      <c r="G318" s="315">
        <f>ROUND(E318*F318,2)</f>
        <v>0</v>
      </c>
      <c r="H318" s="315" t="s">
        <v>294</v>
      </c>
      <c r="I318" s="316" t="s">
        <v>150</v>
      </c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 t="s">
        <v>295</v>
      </c>
      <c r="AF318" s="244"/>
      <c r="AG318" s="244"/>
      <c r="AH318" s="244"/>
      <c r="AI318" s="244"/>
      <c r="AJ318" s="244"/>
      <c r="AK318" s="244"/>
      <c r="AL318" s="244"/>
      <c r="AM318" s="244">
        <v>21</v>
      </c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47"/>
      <c r="B319" s="250"/>
      <c r="C319" s="327" t="s">
        <v>477</v>
      </c>
      <c r="D319" s="276"/>
      <c r="E319" s="288">
        <v>2.5375000000000001</v>
      </c>
      <c r="F319" s="303"/>
      <c r="G319" s="303"/>
      <c r="H319" s="303"/>
      <c r="I319" s="30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 t="s">
        <v>153</v>
      </c>
      <c r="AF319" s="244">
        <v>0</v>
      </c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outlineLevel="1" x14ac:dyDescent="0.2">
      <c r="A320" s="259">
        <v>75</v>
      </c>
      <c r="B320" s="270" t="s">
        <v>478</v>
      </c>
      <c r="C320" s="328" t="s">
        <v>479</v>
      </c>
      <c r="D320" s="282" t="s">
        <v>355</v>
      </c>
      <c r="E320" s="294">
        <v>3</v>
      </c>
      <c r="F320" s="314"/>
      <c r="G320" s="315">
        <f>ROUND(E320*F320,2)</f>
        <v>0</v>
      </c>
      <c r="H320" s="315"/>
      <c r="I320" s="316" t="s">
        <v>290</v>
      </c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 t="s">
        <v>295</v>
      </c>
      <c r="AF320" s="244"/>
      <c r="AG320" s="244"/>
      <c r="AH320" s="244"/>
      <c r="AI320" s="244"/>
      <c r="AJ320" s="244"/>
      <c r="AK320" s="244"/>
      <c r="AL320" s="244"/>
      <c r="AM320" s="244">
        <v>21</v>
      </c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</row>
    <row r="321" spans="1:60" ht="22.5" outlineLevel="1" x14ac:dyDescent="0.2">
      <c r="A321" s="247"/>
      <c r="B321" s="250"/>
      <c r="C321" s="329" t="s">
        <v>480</v>
      </c>
      <c r="D321" s="279"/>
      <c r="E321" s="291"/>
      <c r="F321" s="312"/>
      <c r="G321" s="312"/>
      <c r="H321" s="303"/>
      <c r="I321" s="30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 t="s">
        <v>168</v>
      </c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1" x14ac:dyDescent="0.2">
      <c r="A322" s="259">
        <v>76</v>
      </c>
      <c r="B322" s="270" t="s">
        <v>481</v>
      </c>
      <c r="C322" s="328" t="s">
        <v>482</v>
      </c>
      <c r="D322" s="282" t="s">
        <v>458</v>
      </c>
      <c r="E322" s="294">
        <v>1.0149999999999999</v>
      </c>
      <c r="F322" s="314"/>
      <c r="G322" s="315">
        <f>ROUND(E322*F322,2)</f>
        <v>0</v>
      </c>
      <c r="H322" s="315"/>
      <c r="I322" s="316" t="s">
        <v>290</v>
      </c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 t="s">
        <v>295</v>
      </c>
      <c r="AF322" s="244"/>
      <c r="AG322" s="244"/>
      <c r="AH322" s="244"/>
      <c r="AI322" s="244"/>
      <c r="AJ322" s="244"/>
      <c r="AK322" s="244"/>
      <c r="AL322" s="244"/>
      <c r="AM322" s="244">
        <v>21</v>
      </c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1" x14ac:dyDescent="0.2">
      <c r="A323" s="247"/>
      <c r="B323" s="250"/>
      <c r="C323" s="327" t="s">
        <v>464</v>
      </c>
      <c r="D323" s="276"/>
      <c r="E323" s="288">
        <v>1.0149999999999999</v>
      </c>
      <c r="F323" s="303"/>
      <c r="G323" s="303"/>
      <c r="H323" s="303"/>
      <c r="I323" s="30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 t="s">
        <v>153</v>
      </c>
      <c r="AF323" s="244">
        <v>0</v>
      </c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outlineLevel="1" x14ac:dyDescent="0.2">
      <c r="A324" s="259">
        <v>77</v>
      </c>
      <c r="B324" s="270" t="s">
        <v>483</v>
      </c>
      <c r="C324" s="328" t="s">
        <v>484</v>
      </c>
      <c r="D324" s="282" t="s">
        <v>458</v>
      </c>
      <c r="E324" s="294">
        <v>1.0149999999999999</v>
      </c>
      <c r="F324" s="314"/>
      <c r="G324" s="315">
        <f>ROUND(E324*F324,2)</f>
        <v>0</v>
      </c>
      <c r="H324" s="315"/>
      <c r="I324" s="316" t="s">
        <v>290</v>
      </c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 t="s">
        <v>295</v>
      </c>
      <c r="AF324" s="244"/>
      <c r="AG324" s="244"/>
      <c r="AH324" s="244"/>
      <c r="AI324" s="244"/>
      <c r="AJ324" s="244"/>
      <c r="AK324" s="244"/>
      <c r="AL324" s="244"/>
      <c r="AM324" s="244">
        <v>21</v>
      </c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1" x14ac:dyDescent="0.2">
      <c r="A325" s="247"/>
      <c r="B325" s="250"/>
      <c r="C325" s="327" t="s">
        <v>464</v>
      </c>
      <c r="D325" s="276"/>
      <c r="E325" s="288">
        <v>1.0149999999999999</v>
      </c>
      <c r="F325" s="303"/>
      <c r="G325" s="303"/>
      <c r="H325" s="303"/>
      <c r="I325" s="30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 t="s">
        <v>153</v>
      </c>
      <c r="AF325" s="244">
        <v>0</v>
      </c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1" x14ac:dyDescent="0.2">
      <c r="A326" s="259">
        <v>78</v>
      </c>
      <c r="B326" s="270" t="s">
        <v>485</v>
      </c>
      <c r="C326" s="328" t="s">
        <v>486</v>
      </c>
      <c r="D326" s="282" t="s">
        <v>355</v>
      </c>
      <c r="E326" s="294">
        <v>3</v>
      </c>
      <c r="F326" s="314"/>
      <c r="G326" s="315">
        <f>ROUND(E326*F326,2)</f>
        <v>0</v>
      </c>
      <c r="H326" s="315"/>
      <c r="I326" s="316" t="s">
        <v>290</v>
      </c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 t="s">
        <v>295</v>
      </c>
      <c r="AF326" s="244"/>
      <c r="AG326" s="244"/>
      <c r="AH326" s="244"/>
      <c r="AI326" s="244"/>
      <c r="AJ326" s="244"/>
      <c r="AK326" s="244"/>
      <c r="AL326" s="244"/>
      <c r="AM326" s="244">
        <v>21</v>
      </c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ht="22.5" outlineLevel="1" x14ac:dyDescent="0.2">
      <c r="A327" s="247"/>
      <c r="B327" s="250"/>
      <c r="C327" s="329" t="s">
        <v>480</v>
      </c>
      <c r="D327" s="279"/>
      <c r="E327" s="291"/>
      <c r="F327" s="312"/>
      <c r="G327" s="312"/>
      <c r="H327" s="303"/>
      <c r="I327" s="30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 t="s">
        <v>168</v>
      </c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outlineLevel="1" x14ac:dyDescent="0.2">
      <c r="A328" s="259">
        <v>79</v>
      </c>
      <c r="B328" s="270" t="s">
        <v>487</v>
      </c>
      <c r="C328" s="328" t="s">
        <v>488</v>
      </c>
      <c r="D328" s="282" t="s">
        <v>355</v>
      </c>
      <c r="E328" s="294">
        <v>1</v>
      </c>
      <c r="F328" s="314"/>
      <c r="G328" s="315">
        <f>ROUND(E328*F328,2)</f>
        <v>0</v>
      </c>
      <c r="H328" s="315"/>
      <c r="I328" s="316" t="s">
        <v>290</v>
      </c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 t="s">
        <v>295</v>
      </c>
      <c r="AF328" s="244"/>
      <c r="AG328" s="244"/>
      <c r="AH328" s="244"/>
      <c r="AI328" s="244"/>
      <c r="AJ328" s="244"/>
      <c r="AK328" s="244"/>
      <c r="AL328" s="244"/>
      <c r="AM328" s="244">
        <v>21</v>
      </c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ht="22.5" outlineLevel="1" x14ac:dyDescent="0.2">
      <c r="A329" s="247"/>
      <c r="B329" s="250"/>
      <c r="C329" s="329" t="s">
        <v>480</v>
      </c>
      <c r="D329" s="279"/>
      <c r="E329" s="291"/>
      <c r="F329" s="312"/>
      <c r="G329" s="312"/>
      <c r="H329" s="303"/>
      <c r="I329" s="30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 t="s">
        <v>168</v>
      </c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</row>
    <row r="330" spans="1:60" ht="22.5" outlineLevel="1" x14ac:dyDescent="0.2">
      <c r="A330" s="259">
        <v>80</v>
      </c>
      <c r="B330" s="270" t="s">
        <v>489</v>
      </c>
      <c r="C330" s="328" t="s">
        <v>490</v>
      </c>
      <c r="D330" s="282" t="s">
        <v>355</v>
      </c>
      <c r="E330" s="294">
        <v>3</v>
      </c>
      <c r="F330" s="314"/>
      <c r="G330" s="315">
        <f>ROUND(E330*F330,2)</f>
        <v>0</v>
      </c>
      <c r="H330" s="315" t="s">
        <v>294</v>
      </c>
      <c r="I330" s="316" t="s">
        <v>491</v>
      </c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 t="s">
        <v>295</v>
      </c>
      <c r="AF330" s="244"/>
      <c r="AG330" s="244"/>
      <c r="AH330" s="244"/>
      <c r="AI330" s="244"/>
      <c r="AJ330" s="244"/>
      <c r="AK330" s="244"/>
      <c r="AL330" s="244"/>
      <c r="AM330" s="244">
        <v>21</v>
      </c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</row>
    <row r="331" spans="1:60" ht="22.5" outlineLevel="1" x14ac:dyDescent="0.2">
      <c r="A331" s="247"/>
      <c r="B331" s="250"/>
      <c r="C331" s="329" t="s">
        <v>480</v>
      </c>
      <c r="D331" s="279"/>
      <c r="E331" s="291"/>
      <c r="F331" s="312"/>
      <c r="G331" s="312"/>
      <c r="H331" s="303"/>
      <c r="I331" s="30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 t="s">
        <v>168</v>
      </c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ht="33.75" outlineLevel="1" x14ac:dyDescent="0.2">
      <c r="A332" s="259">
        <v>81</v>
      </c>
      <c r="B332" s="270" t="s">
        <v>492</v>
      </c>
      <c r="C332" s="328" t="s">
        <v>493</v>
      </c>
      <c r="D332" s="282" t="s">
        <v>355</v>
      </c>
      <c r="E332" s="294">
        <v>3.03</v>
      </c>
      <c r="F332" s="314"/>
      <c r="G332" s="315">
        <f>ROUND(E332*F332,2)</f>
        <v>0</v>
      </c>
      <c r="H332" s="315" t="s">
        <v>294</v>
      </c>
      <c r="I332" s="316" t="s">
        <v>150</v>
      </c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 t="s">
        <v>295</v>
      </c>
      <c r="AF332" s="244"/>
      <c r="AG332" s="244"/>
      <c r="AH332" s="244"/>
      <c r="AI332" s="244"/>
      <c r="AJ332" s="244"/>
      <c r="AK332" s="244"/>
      <c r="AL332" s="244"/>
      <c r="AM332" s="244">
        <v>21</v>
      </c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</row>
    <row r="333" spans="1:60" outlineLevel="1" x14ac:dyDescent="0.2">
      <c r="A333" s="247"/>
      <c r="B333" s="250"/>
      <c r="C333" s="327" t="s">
        <v>494</v>
      </c>
      <c r="D333" s="276"/>
      <c r="E333" s="288">
        <v>3.03</v>
      </c>
      <c r="F333" s="303"/>
      <c r="G333" s="303"/>
      <c r="H333" s="303"/>
      <c r="I333" s="30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 t="s">
        <v>153</v>
      </c>
      <c r="AF333" s="244">
        <v>0</v>
      </c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ht="33.75" outlineLevel="1" x14ac:dyDescent="0.2">
      <c r="A334" s="259">
        <v>82</v>
      </c>
      <c r="B334" s="270" t="s">
        <v>495</v>
      </c>
      <c r="C334" s="328" t="s">
        <v>496</v>
      </c>
      <c r="D334" s="282" t="s">
        <v>355</v>
      </c>
      <c r="E334" s="294">
        <v>1.01</v>
      </c>
      <c r="F334" s="314"/>
      <c r="G334" s="315">
        <f>ROUND(E334*F334,2)</f>
        <v>0</v>
      </c>
      <c r="H334" s="315" t="s">
        <v>294</v>
      </c>
      <c r="I334" s="316" t="s">
        <v>150</v>
      </c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 t="s">
        <v>295</v>
      </c>
      <c r="AF334" s="244"/>
      <c r="AG334" s="244"/>
      <c r="AH334" s="244"/>
      <c r="AI334" s="244"/>
      <c r="AJ334" s="244"/>
      <c r="AK334" s="244"/>
      <c r="AL334" s="244"/>
      <c r="AM334" s="244">
        <v>21</v>
      </c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</row>
    <row r="335" spans="1:60" outlineLevel="1" x14ac:dyDescent="0.2">
      <c r="A335" s="247"/>
      <c r="B335" s="250"/>
      <c r="C335" s="327" t="s">
        <v>497</v>
      </c>
      <c r="D335" s="276"/>
      <c r="E335" s="288">
        <v>1.01</v>
      </c>
      <c r="F335" s="303"/>
      <c r="G335" s="303"/>
      <c r="H335" s="303"/>
      <c r="I335" s="30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 t="s">
        <v>153</v>
      </c>
      <c r="AF335" s="244">
        <v>0</v>
      </c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</row>
    <row r="336" spans="1:60" ht="33.75" outlineLevel="1" x14ac:dyDescent="0.2">
      <c r="A336" s="259">
        <v>83</v>
      </c>
      <c r="B336" s="270" t="s">
        <v>498</v>
      </c>
      <c r="C336" s="328" t="s">
        <v>499</v>
      </c>
      <c r="D336" s="282" t="s">
        <v>355</v>
      </c>
      <c r="E336" s="294">
        <v>3.03</v>
      </c>
      <c r="F336" s="314"/>
      <c r="G336" s="315">
        <f>ROUND(E336*F336,2)</f>
        <v>0</v>
      </c>
      <c r="H336" s="315" t="s">
        <v>294</v>
      </c>
      <c r="I336" s="316" t="s">
        <v>150</v>
      </c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 t="s">
        <v>295</v>
      </c>
      <c r="AF336" s="244"/>
      <c r="AG336" s="244"/>
      <c r="AH336" s="244"/>
      <c r="AI336" s="244"/>
      <c r="AJ336" s="244"/>
      <c r="AK336" s="244"/>
      <c r="AL336" s="244"/>
      <c r="AM336" s="244">
        <v>21</v>
      </c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outlineLevel="1" x14ac:dyDescent="0.2">
      <c r="A337" s="247"/>
      <c r="B337" s="250"/>
      <c r="C337" s="327" t="s">
        <v>494</v>
      </c>
      <c r="D337" s="276"/>
      <c r="E337" s="288">
        <v>3.03</v>
      </c>
      <c r="F337" s="303"/>
      <c r="G337" s="303"/>
      <c r="H337" s="303"/>
      <c r="I337" s="30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 t="s">
        <v>153</v>
      </c>
      <c r="AF337" s="244">
        <v>0</v>
      </c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</row>
    <row r="338" spans="1:60" outlineLevel="1" x14ac:dyDescent="0.2">
      <c r="A338" s="259">
        <v>84</v>
      </c>
      <c r="B338" s="270" t="s">
        <v>500</v>
      </c>
      <c r="C338" s="328" t="s">
        <v>501</v>
      </c>
      <c r="D338" s="282" t="s">
        <v>355</v>
      </c>
      <c r="E338" s="294">
        <v>6.06</v>
      </c>
      <c r="F338" s="314"/>
      <c r="G338" s="315">
        <f>ROUND(E338*F338,2)</f>
        <v>0</v>
      </c>
      <c r="H338" s="315"/>
      <c r="I338" s="316" t="s">
        <v>290</v>
      </c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 t="s">
        <v>295</v>
      </c>
      <c r="AF338" s="244"/>
      <c r="AG338" s="244"/>
      <c r="AH338" s="244"/>
      <c r="AI338" s="244"/>
      <c r="AJ338" s="244"/>
      <c r="AK338" s="244"/>
      <c r="AL338" s="244"/>
      <c r="AM338" s="244">
        <v>21</v>
      </c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outlineLevel="1" x14ac:dyDescent="0.2">
      <c r="A339" s="247"/>
      <c r="B339" s="250"/>
      <c r="C339" s="327" t="s">
        <v>502</v>
      </c>
      <c r="D339" s="276"/>
      <c r="E339" s="288">
        <v>6.06</v>
      </c>
      <c r="F339" s="303"/>
      <c r="G339" s="303"/>
      <c r="H339" s="303"/>
      <c r="I339" s="30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 t="s">
        <v>153</v>
      </c>
      <c r="AF339" s="244">
        <v>0</v>
      </c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outlineLevel="1" x14ac:dyDescent="0.2">
      <c r="A340" s="259">
        <v>85</v>
      </c>
      <c r="B340" s="270" t="s">
        <v>503</v>
      </c>
      <c r="C340" s="328" t="s">
        <v>504</v>
      </c>
      <c r="D340" s="282" t="s">
        <v>355</v>
      </c>
      <c r="E340" s="294">
        <v>1.01</v>
      </c>
      <c r="F340" s="314"/>
      <c r="G340" s="315">
        <f>ROUND(E340*F340,2)</f>
        <v>0</v>
      </c>
      <c r="H340" s="315"/>
      <c r="I340" s="316" t="s">
        <v>290</v>
      </c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 t="s">
        <v>295</v>
      </c>
      <c r="AF340" s="244"/>
      <c r="AG340" s="244"/>
      <c r="AH340" s="244"/>
      <c r="AI340" s="244"/>
      <c r="AJ340" s="244"/>
      <c r="AK340" s="244"/>
      <c r="AL340" s="244"/>
      <c r="AM340" s="244">
        <v>21</v>
      </c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outlineLevel="1" x14ac:dyDescent="0.2">
      <c r="A341" s="247"/>
      <c r="B341" s="250"/>
      <c r="C341" s="327" t="s">
        <v>497</v>
      </c>
      <c r="D341" s="276"/>
      <c r="E341" s="288">
        <v>1.01</v>
      </c>
      <c r="F341" s="303"/>
      <c r="G341" s="303"/>
      <c r="H341" s="303"/>
      <c r="I341" s="30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 t="s">
        <v>153</v>
      </c>
      <c r="AF341" s="244">
        <v>0</v>
      </c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1" x14ac:dyDescent="0.2">
      <c r="A342" s="259">
        <v>86</v>
      </c>
      <c r="B342" s="270" t="s">
        <v>505</v>
      </c>
      <c r="C342" s="328" t="s">
        <v>506</v>
      </c>
      <c r="D342" s="282" t="s">
        <v>355</v>
      </c>
      <c r="E342" s="294">
        <v>6.06</v>
      </c>
      <c r="F342" s="314"/>
      <c r="G342" s="315">
        <f>ROUND(E342*F342,2)</f>
        <v>0</v>
      </c>
      <c r="H342" s="315"/>
      <c r="I342" s="316" t="s">
        <v>290</v>
      </c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 t="s">
        <v>295</v>
      </c>
      <c r="AF342" s="244"/>
      <c r="AG342" s="244"/>
      <c r="AH342" s="244"/>
      <c r="AI342" s="244"/>
      <c r="AJ342" s="244"/>
      <c r="AK342" s="244"/>
      <c r="AL342" s="244"/>
      <c r="AM342" s="244">
        <v>21</v>
      </c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outlineLevel="1" x14ac:dyDescent="0.2">
      <c r="A343" s="247"/>
      <c r="B343" s="250"/>
      <c r="C343" s="329" t="s">
        <v>507</v>
      </c>
      <c r="D343" s="279"/>
      <c r="E343" s="291"/>
      <c r="F343" s="312"/>
      <c r="G343" s="312"/>
      <c r="H343" s="303"/>
      <c r="I343" s="30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 t="s">
        <v>168</v>
      </c>
      <c r="AF343" s="244"/>
      <c r="AG343" s="244"/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1" x14ac:dyDescent="0.2">
      <c r="A344" s="247"/>
      <c r="B344" s="250"/>
      <c r="C344" s="331" t="s">
        <v>508</v>
      </c>
      <c r="D344" s="279"/>
      <c r="E344" s="291"/>
      <c r="F344" s="312"/>
      <c r="G344" s="312"/>
      <c r="H344" s="303"/>
      <c r="I344" s="30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 t="s">
        <v>168</v>
      </c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outlineLevel="1" x14ac:dyDescent="0.2">
      <c r="A345" s="247"/>
      <c r="B345" s="250"/>
      <c r="C345" s="331" t="s">
        <v>509</v>
      </c>
      <c r="D345" s="279"/>
      <c r="E345" s="291"/>
      <c r="F345" s="312"/>
      <c r="G345" s="312"/>
      <c r="H345" s="303"/>
      <c r="I345" s="30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 t="s">
        <v>168</v>
      </c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outlineLevel="1" x14ac:dyDescent="0.2">
      <c r="A346" s="247"/>
      <c r="B346" s="250"/>
      <c r="C346" s="331" t="s">
        <v>510</v>
      </c>
      <c r="D346" s="279"/>
      <c r="E346" s="291"/>
      <c r="F346" s="312"/>
      <c r="G346" s="312"/>
      <c r="H346" s="303"/>
      <c r="I346" s="30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 t="s">
        <v>168</v>
      </c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outlineLevel="1" x14ac:dyDescent="0.2">
      <c r="A347" s="247"/>
      <c r="B347" s="250"/>
      <c r="C347" s="331" t="s">
        <v>511</v>
      </c>
      <c r="D347" s="279"/>
      <c r="E347" s="291"/>
      <c r="F347" s="312"/>
      <c r="G347" s="312"/>
      <c r="H347" s="303"/>
      <c r="I347" s="30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 t="s">
        <v>168</v>
      </c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1" x14ac:dyDescent="0.2">
      <c r="A348" s="247"/>
      <c r="B348" s="250"/>
      <c r="C348" s="331" t="s">
        <v>508</v>
      </c>
      <c r="D348" s="279"/>
      <c r="E348" s="291"/>
      <c r="F348" s="312"/>
      <c r="G348" s="312"/>
      <c r="H348" s="303"/>
      <c r="I348" s="30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 t="s">
        <v>168</v>
      </c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1" x14ac:dyDescent="0.2">
      <c r="A349" s="247"/>
      <c r="B349" s="250"/>
      <c r="C349" s="331" t="s">
        <v>512</v>
      </c>
      <c r="D349" s="279"/>
      <c r="E349" s="291"/>
      <c r="F349" s="312"/>
      <c r="G349" s="312"/>
      <c r="H349" s="303"/>
      <c r="I349" s="30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 t="s">
        <v>168</v>
      </c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outlineLevel="1" x14ac:dyDescent="0.2">
      <c r="A350" s="247"/>
      <c r="B350" s="250"/>
      <c r="C350" s="331" t="s">
        <v>513</v>
      </c>
      <c r="D350" s="279"/>
      <c r="E350" s="291"/>
      <c r="F350" s="312"/>
      <c r="G350" s="312"/>
      <c r="H350" s="303"/>
      <c r="I350" s="30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 t="s">
        <v>168</v>
      </c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</row>
    <row r="351" spans="1:60" outlineLevel="1" x14ac:dyDescent="0.2">
      <c r="A351" s="247"/>
      <c r="B351" s="250"/>
      <c r="C351" s="331" t="s">
        <v>514</v>
      </c>
      <c r="D351" s="279"/>
      <c r="E351" s="291"/>
      <c r="F351" s="312"/>
      <c r="G351" s="312"/>
      <c r="H351" s="303"/>
      <c r="I351" s="30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 t="s">
        <v>168</v>
      </c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outlineLevel="1" x14ac:dyDescent="0.2">
      <c r="A352" s="247"/>
      <c r="B352" s="250"/>
      <c r="C352" s="331" t="s">
        <v>515</v>
      </c>
      <c r="D352" s="279"/>
      <c r="E352" s="291"/>
      <c r="F352" s="312"/>
      <c r="G352" s="312"/>
      <c r="H352" s="303"/>
      <c r="I352" s="30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 t="s">
        <v>168</v>
      </c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outlineLevel="1" x14ac:dyDescent="0.2">
      <c r="A353" s="247"/>
      <c r="B353" s="250"/>
      <c r="C353" s="327" t="s">
        <v>502</v>
      </c>
      <c r="D353" s="280"/>
      <c r="E353" s="292">
        <v>6.06</v>
      </c>
      <c r="F353" s="313"/>
      <c r="G353" s="313"/>
      <c r="H353" s="313"/>
      <c r="I353" s="339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 t="s">
        <v>153</v>
      </c>
      <c r="AF353" s="244">
        <v>0</v>
      </c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outlineLevel="1" x14ac:dyDescent="0.2">
      <c r="A354" s="259">
        <v>87</v>
      </c>
      <c r="B354" s="270" t="s">
        <v>516</v>
      </c>
      <c r="C354" s="328" t="s">
        <v>517</v>
      </c>
      <c r="D354" s="282" t="s">
        <v>355</v>
      </c>
      <c r="E354" s="294">
        <v>1.01</v>
      </c>
      <c r="F354" s="314"/>
      <c r="G354" s="315">
        <f>ROUND(E354*F354,2)</f>
        <v>0</v>
      </c>
      <c r="H354" s="315"/>
      <c r="I354" s="316" t="s">
        <v>290</v>
      </c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 t="s">
        <v>295</v>
      </c>
      <c r="AF354" s="244"/>
      <c r="AG354" s="244"/>
      <c r="AH354" s="244"/>
      <c r="AI354" s="244"/>
      <c r="AJ354" s="244"/>
      <c r="AK354" s="244"/>
      <c r="AL354" s="244"/>
      <c r="AM354" s="244">
        <v>21</v>
      </c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</row>
    <row r="355" spans="1:60" outlineLevel="1" x14ac:dyDescent="0.2">
      <c r="A355" s="247"/>
      <c r="B355" s="250"/>
      <c r="C355" s="329" t="s">
        <v>507</v>
      </c>
      <c r="D355" s="279"/>
      <c r="E355" s="291"/>
      <c r="F355" s="312"/>
      <c r="G355" s="312"/>
      <c r="H355" s="303"/>
      <c r="I355" s="30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 t="s">
        <v>168</v>
      </c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</row>
    <row r="356" spans="1:60" outlineLevel="1" x14ac:dyDescent="0.2">
      <c r="A356" s="247"/>
      <c r="B356" s="250"/>
      <c r="C356" s="331" t="s">
        <v>508</v>
      </c>
      <c r="D356" s="279"/>
      <c r="E356" s="291"/>
      <c r="F356" s="312"/>
      <c r="G356" s="312"/>
      <c r="H356" s="303"/>
      <c r="I356" s="30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 t="s">
        <v>168</v>
      </c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</row>
    <row r="357" spans="1:60" outlineLevel="1" x14ac:dyDescent="0.2">
      <c r="A357" s="247"/>
      <c r="B357" s="250"/>
      <c r="C357" s="331" t="s">
        <v>509</v>
      </c>
      <c r="D357" s="279"/>
      <c r="E357" s="291"/>
      <c r="F357" s="312"/>
      <c r="G357" s="312"/>
      <c r="H357" s="303"/>
      <c r="I357" s="30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 t="s">
        <v>168</v>
      </c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</row>
    <row r="358" spans="1:60" outlineLevel="1" x14ac:dyDescent="0.2">
      <c r="A358" s="247"/>
      <c r="B358" s="250"/>
      <c r="C358" s="331" t="s">
        <v>510</v>
      </c>
      <c r="D358" s="279"/>
      <c r="E358" s="291"/>
      <c r="F358" s="312"/>
      <c r="G358" s="312"/>
      <c r="H358" s="303"/>
      <c r="I358" s="30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 t="s">
        <v>168</v>
      </c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</row>
    <row r="359" spans="1:60" outlineLevel="1" x14ac:dyDescent="0.2">
      <c r="A359" s="247"/>
      <c r="B359" s="250"/>
      <c r="C359" s="331" t="s">
        <v>511</v>
      </c>
      <c r="D359" s="279"/>
      <c r="E359" s="291"/>
      <c r="F359" s="312"/>
      <c r="G359" s="312"/>
      <c r="H359" s="303"/>
      <c r="I359" s="30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 t="s">
        <v>168</v>
      </c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</row>
    <row r="360" spans="1:60" outlineLevel="1" x14ac:dyDescent="0.2">
      <c r="A360" s="247"/>
      <c r="B360" s="250"/>
      <c r="C360" s="331" t="s">
        <v>508</v>
      </c>
      <c r="D360" s="279"/>
      <c r="E360" s="291"/>
      <c r="F360" s="312"/>
      <c r="G360" s="312"/>
      <c r="H360" s="303"/>
      <c r="I360" s="30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 t="s">
        <v>168</v>
      </c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</row>
    <row r="361" spans="1:60" outlineLevel="1" x14ac:dyDescent="0.2">
      <c r="A361" s="247"/>
      <c r="B361" s="250"/>
      <c r="C361" s="331" t="s">
        <v>512</v>
      </c>
      <c r="D361" s="279"/>
      <c r="E361" s="291"/>
      <c r="F361" s="312"/>
      <c r="G361" s="312"/>
      <c r="H361" s="303"/>
      <c r="I361" s="30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 t="s">
        <v>168</v>
      </c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</row>
    <row r="362" spans="1:60" outlineLevel="1" x14ac:dyDescent="0.2">
      <c r="A362" s="247"/>
      <c r="B362" s="250"/>
      <c r="C362" s="331" t="s">
        <v>513</v>
      </c>
      <c r="D362" s="279"/>
      <c r="E362" s="291"/>
      <c r="F362" s="312"/>
      <c r="G362" s="312"/>
      <c r="H362" s="303"/>
      <c r="I362" s="30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 t="s">
        <v>168</v>
      </c>
      <c r="AF362" s="244"/>
      <c r="AG362" s="244"/>
      <c r="AH362" s="244"/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</row>
    <row r="363" spans="1:60" outlineLevel="1" x14ac:dyDescent="0.2">
      <c r="A363" s="247"/>
      <c r="B363" s="250"/>
      <c r="C363" s="331" t="s">
        <v>514</v>
      </c>
      <c r="D363" s="279"/>
      <c r="E363" s="291"/>
      <c r="F363" s="312"/>
      <c r="G363" s="312"/>
      <c r="H363" s="303"/>
      <c r="I363" s="30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 t="s">
        <v>168</v>
      </c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</row>
    <row r="364" spans="1:60" outlineLevel="1" x14ac:dyDescent="0.2">
      <c r="A364" s="247"/>
      <c r="B364" s="250"/>
      <c r="C364" s="331" t="s">
        <v>515</v>
      </c>
      <c r="D364" s="279"/>
      <c r="E364" s="291"/>
      <c r="F364" s="312"/>
      <c r="G364" s="312"/>
      <c r="H364" s="303"/>
      <c r="I364" s="30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 t="s">
        <v>168</v>
      </c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</row>
    <row r="365" spans="1:60" outlineLevel="1" x14ac:dyDescent="0.2">
      <c r="A365" s="247"/>
      <c r="B365" s="250"/>
      <c r="C365" s="327" t="s">
        <v>497</v>
      </c>
      <c r="D365" s="280"/>
      <c r="E365" s="292">
        <v>1.01</v>
      </c>
      <c r="F365" s="313"/>
      <c r="G365" s="313"/>
      <c r="H365" s="313"/>
      <c r="I365" s="339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 t="s">
        <v>153</v>
      </c>
      <c r="AF365" s="244">
        <v>0</v>
      </c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</row>
    <row r="366" spans="1:60" ht="33.75" outlineLevel="1" x14ac:dyDescent="0.2">
      <c r="A366" s="259">
        <v>88</v>
      </c>
      <c r="B366" s="270" t="s">
        <v>518</v>
      </c>
      <c r="C366" s="328" t="s">
        <v>519</v>
      </c>
      <c r="D366" s="282" t="s">
        <v>355</v>
      </c>
      <c r="E366" s="294">
        <v>2.02</v>
      </c>
      <c r="F366" s="314"/>
      <c r="G366" s="315">
        <f>ROUND(E366*F366,2)</f>
        <v>0</v>
      </c>
      <c r="H366" s="315" t="s">
        <v>294</v>
      </c>
      <c r="I366" s="316" t="s">
        <v>150</v>
      </c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 t="s">
        <v>295</v>
      </c>
      <c r="AF366" s="244"/>
      <c r="AG366" s="244"/>
      <c r="AH366" s="244"/>
      <c r="AI366" s="244"/>
      <c r="AJ366" s="244"/>
      <c r="AK366" s="244"/>
      <c r="AL366" s="244"/>
      <c r="AM366" s="244">
        <v>21</v>
      </c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</row>
    <row r="367" spans="1:60" outlineLevel="1" x14ac:dyDescent="0.2">
      <c r="A367" s="247"/>
      <c r="B367" s="250"/>
      <c r="C367" s="327" t="s">
        <v>520</v>
      </c>
      <c r="D367" s="276"/>
      <c r="E367" s="288">
        <v>2.02</v>
      </c>
      <c r="F367" s="303"/>
      <c r="G367" s="303"/>
      <c r="H367" s="303"/>
      <c r="I367" s="30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 t="s">
        <v>153</v>
      </c>
      <c r="AF367" s="244">
        <v>0</v>
      </c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</row>
    <row r="368" spans="1:60" outlineLevel="1" x14ac:dyDescent="0.2">
      <c r="A368" s="259">
        <v>89</v>
      </c>
      <c r="B368" s="270" t="s">
        <v>521</v>
      </c>
      <c r="C368" s="328" t="s">
        <v>522</v>
      </c>
      <c r="D368" s="282" t="s">
        <v>458</v>
      </c>
      <c r="E368" s="294">
        <v>2.02</v>
      </c>
      <c r="F368" s="314"/>
      <c r="G368" s="315">
        <f>ROUND(E368*F368,2)</f>
        <v>0</v>
      </c>
      <c r="H368" s="315"/>
      <c r="I368" s="316" t="s">
        <v>290</v>
      </c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 t="s">
        <v>295</v>
      </c>
      <c r="AF368" s="244"/>
      <c r="AG368" s="244"/>
      <c r="AH368" s="244"/>
      <c r="AI368" s="244"/>
      <c r="AJ368" s="244"/>
      <c r="AK368" s="244"/>
      <c r="AL368" s="244"/>
      <c r="AM368" s="244">
        <v>21</v>
      </c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</row>
    <row r="369" spans="1:60" outlineLevel="1" x14ac:dyDescent="0.2">
      <c r="A369" s="247"/>
      <c r="B369" s="250"/>
      <c r="C369" s="327" t="s">
        <v>520</v>
      </c>
      <c r="D369" s="276"/>
      <c r="E369" s="288">
        <v>2.02</v>
      </c>
      <c r="F369" s="303"/>
      <c r="G369" s="303"/>
      <c r="H369" s="303"/>
      <c r="I369" s="30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 t="s">
        <v>153</v>
      </c>
      <c r="AF369" s="244">
        <v>0</v>
      </c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</row>
    <row r="370" spans="1:60" outlineLevel="1" x14ac:dyDescent="0.2">
      <c r="A370" s="259">
        <v>90</v>
      </c>
      <c r="B370" s="270" t="s">
        <v>523</v>
      </c>
      <c r="C370" s="328" t="s">
        <v>524</v>
      </c>
      <c r="D370" s="282" t="s">
        <v>355</v>
      </c>
      <c r="E370" s="294">
        <v>5.05</v>
      </c>
      <c r="F370" s="314"/>
      <c r="G370" s="315">
        <f>ROUND(E370*F370,2)</f>
        <v>0</v>
      </c>
      <c r="H370" s="315"/>
      <c r="I370" s="316" t="s">
        <v>290</v>
      </c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 t="s">
        <v>295</v>
      </c>
      <c r="AF370" s="244"/>
      <c r="AG370" s="244"/>
      <c r="AH370" s="244"/>
      <c r="AI370" s="244"/>
      <c r="AJ370" s="244"/>
      <c r="AK370" s="244"/>
      <c r="AL370" s="244"/>
      <c r="AM370" s="244">
        <v>21</v>
      </c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</row>
    <row r="371" spans="1:60" outlineLevel="1" x14ac:dyDescent="0.2">
      <c r="A371" s="247"/>
      <c r="B371" s="250"/>
      <c r="C371" s="327" t="s">
        <v>525</v>
      </c>
      <c r="D371" s="276"/>
      <c r="E371" s="288">
        <v>5.05</v>
      </c>
      <c r="F371" s="303"/>
      <c r="G371" s="303"/>
      <c r="H371" s="303"/>
      <c r="I371" s="30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 t="s">
        <v>153</v>
      </c>
      <c r="AF371" s="244">
        <v>0</v>
      </c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</row>
    <row r="372" spans="1:60" outlineLevel="1" x14ac:dyDescent="0.2">
      <c r="A372" s="259">
        <v>91</v>
      </c>
      <c r="B372" s="270" t="s">
        <v>526</v>
      </c>
      <c r="C372" s="328" t="s">
        <v>527</v>
      </c>
      <c r="D372" s="282" t="s">
        <v>355</v>
      </c>
      <c r="E372" s="294">
        <v>2.02</v>
      </c>
      <c r="F372" s="314"/>
      <c r="G372" s="315">
        <f>ROUND(E372*F372,2)</f>
        <v>0</v>
      </c>
      <c r="H372" s="315"/>
      <c r="I372" s="316" t="s">
        <v>290</v>
      </c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 t="s">
        <v>528</v>
      </c>
      <c r="AF372" s="244"/>
      <c r="AG372" s="244"/>
      <c r="AH372" s="244"/>
      <c r="AI372" s="244"/>
      <c r="AJ372" s="244"/>
      <c r="AK372" s="244"/>
      <c r="AL372" s="244"/>
      <c r="AM372" s="244">
        <v>21</v>
      </c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</row>
    <row r="373" spans="1:60" outlineLevel="1" x14ac:dyDescent="0.2">
      <c r="A373" s="247"/>
      <c r="B373" s="250"/>
      <c r="C373" s="327" t="s">
        <v>520</v>
      </c>
      <c r="D373" s="276"/>
      <c r="E373" s="288">
        <v>2.02</v>
      </c>
      <c r="F373" s="303"/>
      <c r="G373" s="303"/>
      <c r="H373" s="303"/>
      <c r="I373" s="30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 t="s">
        <v>153</v>
      </c>
      <c r="AF373" s="244">
        <v>0</v>
      </c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</row>
    <row r="374" spans="1:60" ht="33.75" outlineLevel="1" x14ac:dyDescent="0.2">
      <c r="A374" s="259">
        <v>92</v>
      </c>
      <c r="B374" s="270" t="s">
        <v>529</v>
      </c>
      <c r="C374" s="328" t="s">
        <v>530</v>
      </c>
      <c r="D374" s="282" t="s">
        <v>355</v>
      </c>
      <c r="E374" s="294">
        <v>3.03</v>
      </c>
      <c r="F374" s="314"/>
      <c r="G374" s="315">
        <f>ROUND(E374*F374,2)</f>
        <v>0</v>
      </c>
      <c r="H374" s="315" t="s">
        <v>294</v>
      </c>
      <c r="I374" s="316" t="s">
        <v>150</v>
      </c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 t="s">
        <v>295</v>
      </c>
      <c r="AF374" s="244"/>
      <c r="AG374" s="244"/>
      <c r="AH374" s="244"/>
      <c r="AI374" s="244"/>
      <c r="AJ374" s="244"/>
      <c r="AK374" s="244"/>
      <c r="AL374" s="244"/>
      <c r="AM374" s="244">
        <v>21</v>
      </c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</row>
    <row r="375" spans="1:60" outlineLevel="1" x14ac:dyDescent="0.2">
      <c r="A375" s="247"/>
      <c r="B375" s="250"/>
      <c r="C375" s="327" t="s">
        <v>494</v>
      </c>
      <c r="D375" s="276"/>
      <c r="E375" s="288">
        <v>3.03</v>
      </c>
      <c r="F375" s="303"/>
      <c r="G375" s="303"/>
      <c r="H375" s="303"/>
      <c r="I375" s="30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 t="s">
        <v>153</v>
      </c>
      <c r="AF375" s="244">
        <v>0</v>
      </c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</row>
    <row r="376" spans="1:60" ht="33.75" outlineLevel="1" x14ac:dyDescent="0.2">
      <c r="A376" s="259">
        <v>93</v>
      </c>
      <c r="B376" s="270" t="s">
        <v>531</v>
      </c>
      <c r="C376" s="328" t="s">
        <v>532</v>
      </c>
      <c r="D376" s="282" t="s">
        <v>355</v>
      </c>
      <c r="E376" s="294">
        <v>4.04</v>
      </c>
      <c r="F376" s="314"/>
      <c r="G376" s="315">
        <f>ROUND(E376*F376,2)</f>
        <v>0</v>
      </c>
      <c r="H376" s="315" t="s">
        <v>294</v>
      </c>
      <c r="I376" s="316" t="s">
        <v>150</v>
      </c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 t="s">
        <v>295</v>
      </c>
      <c r="AF376" s="244"/>
      <c r="AG376" s="244"/>
      <c r="AH376" s="244"/>
      <c r="AI376" s="244"/>
      <c r="AJ376" s="244"/>
      <c r="AK376" s="244"/>
      <c r="AL376" s="244"/>
      <c r="AM376" s="244">
        <v>21</v>
      </c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</row>
    <row r="377" spans="1:60" outlineLevel="1" x14ac:dyDescent="0.2">
      <c r="A377" s="247"/>
      <c r="B377" s="250"/>
      <c r="C377" s="327" t="s">
        <v>533</v>
      </c>
      <c r="D377" s="276"/>
      <c r="E377" s="288">
        <v>4.04</v>
      </c>
      <c r="F377" s="303"/>
      <c r="G377" s="303"/>
      <c r="H377" s="303"/>
      <c r="I377" s="30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 t="s">
        <v>153</v>
      </c>
      <c r="AF377" s="244">
        <v>0</v>
      </c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</row>
    <row r="378" spans="1:60" outlineLevel="1" x14ac:dyDescent="0.2">
      <c r="A378" s="258">
        <v>94</v>
      </c>
      <c r="B378" s="269" t="s">
        <v>534</v>
      </c>
      <c r="C378" s="328" t="s">
        <v>535</v>
      </c>
      <c r="D378" s="278" t="s">
        <v>458</v>
      </c>
      <c r="E378" s="290">
        <v>7</v>
      </c>
      <c r="F378" s="309"/>
      <c r="G378" s="310">
        <f>ROUND(E378*F378,2)</f>
        <v>0</v>
      </c>
      <c r="H378" s="310"/>
      <c r="I378" s="311" t="s">
        <v>290</v>
      </c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 t="s">
        <v>295</v>
      </c>
      <c r="AF378" s="244"/>
      <c r="AG378" s="244"/>
      <c r="AH378" s="244"/>
      <c r="AI378" s="244"/>
      <c r="AJ378" s="244"/>
      <c r="AK378" s="244"/>
      <c r="AL378" s="244"/>
      <c r="AM378" s="244">
        <v>21</v>
      </c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</row>
    <row r="379" spans="1:60" outlineLevel="1" x14ac:dyDescent="0.2">
      <c r="A379" s="258">
        <v>95</v>
      </c>
      <c r="B379" s="269" t="s">
        <v>536</v>
      </c>
      <c r="C379" s="328" t="s">
        <v>537</v>
      </c>
      <c r="D379" s="278" t="s">
        <v>458</v>
      </c>
      <c r="E379" s="290">
        <v>2</v>
      </c>
      <c r="F379" s="309"/>
      <c r="G379" s="310">
        <f>ROUND(E379*F379,2)</f>
        <v>0</v>
      </c>
      <c r="H379" s="310"/>
      <c r="I379" s="311" t="s">
        <v>290</v>
      </c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 t="s">
        <v>295</v>
      </c>
      <c r="AF379" s="244"/>
      <c r="AG379" s="244"/>
      <c r="AH379" s="244"/>
      <c r="AI379" s="244"/>
      <c r="AJ379" s="244"/>
      <c r="AK379" s="244"/>
      <c r="AL379" s="244"/>
      <c r="AM379" s="244">
        <v>21</v>
      </c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</row>
    <row r="380" spans="1:60" outlineLevel="1" x14ac:dyDescent="0.2">
      <c r="A380" s="258">
        <v>96</v>
      </c>
      <c r="B380" s="269" t="s">
        <v>538</v>
      </c>
      <c r="C380" s="328" t="s">
        <v>539</v>
      </c>
      <c r="D380" s="278" t="s">
        <v>355</v>
      </c>
      <c r="E380" s="290">
        <v>2</v>
      </c>
      <c r="F380" s="309"/>
      <c r="G380" s="310">
        <f>ROUND(E380*F380,2)</f>
        <v>0</v>
      </c>
      <c r="H380" s="310" t="s">
        <v>294</v>
      </c>
      <c r="I380" s="311" t="s">
        <v>150</v>
      </c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 t="s">
        <v>295</v>
      </c>
      <c r="AF380" s="244"/>
      <c r="AG380" s="244"/>
      <c r="AH380" s="244"/>
      <c r="AI380" s="244"/>
      <c r="AJ380" s="244"/>
      <c r="AK380" s="244"/>
      <c r="AL380" s="244"/>
      <c r="AM380" s="244">
        <v>21</v>
      </c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</row>
    <row r="381" spans="1:60" outlineLevel="1" x14ac:dyDescent="0.2">
      <c r="A381" s="258">
        <v>97</v>
      </c>
      <c r="B381" s="269" t="s">
        <v>540</v>
      </c>
      <c r="C381" s="328" t="s">
        <v>541</v>
      </c>
      <c r="D381" s="278" t="s">
        <v>542</v>
      </c>
      <c r="E381" s="290">
        <v>17</v>
      </c>
      <c r="F381" s="309"/>
      <c r="G381" s="310">
        <f>ROUND(E381*F381,2)</f>
        <v>0</v>
      </c>
      <c r="H381" s="310"/>
      <c r="I381" s="311" t="s">
        <v>290</v>
      </c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 t="s">
        <v>295</v>
      </c>
      <c r="AF381" s="244"/>
      <c r="AG381" s="244"/>
      <c r="AH381" s="244"/>
      <c r="AI381" s="244"/>
      <c r="AJ381" s="244"/>
      <c r="AK381" s="244"/>
      <c r="AL381" s="244"/>
      <c r="AM381" s="244">
        <v>21</v>
      </c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</row>
    <row r="382" spans="1:60" outlineLevel="1" x14ac:dyDescent="0.2">
      <c r="A382" s="258">
        <v>98</v>
      </c>
      <c r="B382" s="269" t="s">
        <v>543</v>
      </c>
      <c r="C382" s="328" t="s">
        <v>544</v>
      </c>
      <c r="D382" s="278" t="s">
        <v>458</v>
      </c>
      <c r="E382" s="290">
        <v>13</v>
      </c>
      <c r="F382" s="309"/>
      <c r="G382" s="310">
        <f>ROUND(E382*F382,2)</f>
        <v>0</v>
      </c>
      <c r="H382" s="310"/>
      <c r="I382" s="311" t="s">
        <v>290</v>
      </c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 t="s">
        <v>295</v>
      </c>
      <c r="AF382" s="244"/>
      <c r="AG382" s="244"/>
      <c r="AH382" s="244"/>
      <c r="AI382" s="244"/>
      <c r="AJ382" s="244"/>
      <c r="AK382" s="244"/>
      <c r="AL382" s="244"/>
      <c r="AM382" s="244">
        <v>21</v>
      </c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</row>
    <row r="383" spans="1:60" ht="33.75" outlineLevel="1" x14ac:dyDescent="0.2">
      <c r="A383" s="259">
        <v>99</v>
      </c>
      <c r="B383" s="270" t="s">
        <v>545</v>
      </c>
      <c r="C383" s="328" t="s">
        <v>546</v>
      </c>
      <c r="D383" s="282" t="s">
        <v>166</v>
      </c>
      <c r="E383" s="294">
        <v>12</v>
      </c>
      <c r="F383" s="314"/>
      <c r="G383" s="315">
        <f>ROUND(E383*F383,2)</f>
        <v>0</v>
      </c>
      <c r="H383" s="315" t="s">
        <v>294</v>
      </c>
      <c r="I383" s="316" t="s">
        <v>150</v>
      </c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 t="s">
        <v>295</v>
      </c>
      <c r="AF383" s="244"/>
      <c r="AG383" s="244"/>
      <c r="AH383" s="244"/>
      <c r="AI383" s="244"/>
      <c r="AJ383" s="244"/>
      <c r="AK383" s="244"/>
      <c r="AL383" s="244"/>
      <c r="AM383" s="244">
        <v>21</v>
      </c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</row>
    <row r="384" spans="1:60" outlineLevel="1" x14ac:dyDescent="0.2">
      <c r="A384" s="247"/>
      <c r="B384" s="250"/>
      <c r="C384" s="327" t="s">
        <v>547</v>
      </c>
      <c r="D384" s="276"/>
      <c r="E384" s="288">
        <v>12</v>
      </c>
      <c r="F384" s="303"/>
      <c r="G384" s="303"/>
      <c r="H384" s="303"/>
      <c r="I384" s="30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 t="s">
        <v>153</v>
      </c>
      <c r="AF384" s="244">
        <v>0</v>
      </c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</row>
    <row r="385" spans="1:60" ht="33.75" outlineLevel="1" x14ac:dyDescent="0.2">
      <c r="A385" s="259">
        <v>100</v>
      </c>
      <c r="B385" s="270" t="s">
        <v>548</v>
      </c>
      <c r="C385" s="328" t="s">
        <v>549</v>
      </c>
      <c r="D385" s="282" t="s">
        <v>166</v>
      </c>
      <c r="E385" s="294">
        <v>222</v>
      </c>
      <c r="F385" s="314"/>
      <c r="G385" s="315">
        <f>ROUND(E385*F385,2)</f>
        <v>0</v>
      </c>
      <c r="H385" s="315" t="s">
        <v>294</v>
      </c>
      <c r="I385" s="316" t="s">
        <v>150</v>
      </c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 t="s">
        <v>295</v>
      </c>
      <c r="AF385" s="244"/>
      <c r="AG385" s="244"/>
      <c r="AH385" s="244"/>
      <c r="AI385" s="244"/>
      <c r="AJ385" s="244"/>
      <c r="AK385" s="244"/>
      <c r="AL385" s="244"/>
      <c r="AM385" s="244">
        <v>21</v>
      </c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</row>
    <row r="386" spans="1:60" outlineLevel="1" x14ac:dyDescent="0.2">
      <c r="A386" s="247"/>
      <c r="B386" s="250"/>
      <c r="C386" s="327" t="s">
        <v>550</v>
      </c>
      <c r="D386" s="276"/>
      <c r="E386" s="288">
        <v>222</v>
      </c>
      <c r="F386" s="303"/>
      <c r="G386" s="303"/>
      <c r="H386" s="303"/>
      <c r="I386" s="30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 t="s">
        <v>153</v>
      </c>
      <c r="AF386" s="244">
        <v>0</v>
      </c>
      <c r="AG386" s="244"/>
      <c r="AH386" s="244"/>
      <c r="AI386" s="244"/>
      <c r="AJ386" s="244"/>
      <c r="AK386" s="244"/>
      <c r="AL386" s="244"/>
      <c r="AM386" s="244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</row>
    <row r="387" spans="1:60" ht="22.5" outlineLevel="1" x14ac:dyDescent="0.2">
      <c r="A387" s="259">
        <v>101</v>
      </c>
      <c r="B387" s="270" t="s">
        <v>551</v>
      </c>
      <c r="C387" s="328" t="s">
        <v>552</v>
      </c>
      <c r="D387" s="282" t="s">
        <v>355</v>
      </c>
      <c r="E387" s="294">
        <v>1.01</v>
      </c>
      <c r="F387" s="314"/>
      <c r="G387" s="315">
        <f>ROUND(E387*F387,2)</f>
        <v>0</v>
      </c>
      <c r="H387" s="315" t="s">
        <v>294</v>
      </c>
      <c r="I387" s="316" t="s">
        <v>150</v>
      </c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 t="s">
        <v>295</v>
      </c>
      <c r="AF387" s="244"/>
      <c r="AG387" s="244"/>
      <c r="AH387" s="244"/>
      <c r="AI387" s="244"/>
      <c r="AJ387" s="244"/>
      <c r="AK387" s="244"/>
      <c r="AL387" s="244"/>
      <c r="AM387" s="244">
        <v>21</v>
      </c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</row>
    <row r="388" spans="1:60" outlineLevel="1" x14ac:dyDescent="0.2">
      <c r="A388" s="247"/>
      <c r="B388" s="250"/>
      <c r="C388" s="327" t="s">
        <v>497</v>
      </c>
      <c r="D388" s="276"/>
      <c r="E388" s="288">
        <v>1.01</v>
      </c>
      <c r="F388" s="303"/>
      <c r="G388" s="303"/>
      <c r="H388" s="303"/>
      <c r="I388" s="30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 t="s">
        <v>153</v>
      </c>
      <c r="AF388" s="244">
        <v>0</v>
      </c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</row>
    <row r="389" spans="1:60" ht="22.5" outlineLevel="1" x14ac:dyDescent="0.2">
      <c r="A389" s="259">
        <v>102</v>
      </c>
      <c r="B389" s="270" t="s">
        <v>553</v>
      </c>
      <c r="C389" s="328" t="s">
        <v>554</v>
      </c>
      <c r="D389" s="282" t="s">
        <v>355</v>
      </c>
      <c r="E389" s="294">
        <v>3.03</v>
      </c>
      <c r="F389" s="314"/>
      <c r="G389" s="315">
        <f>ROUND(E389*F389,2)</f>
        <v>0</v>
      </c>
      <c r="H389" s="315" t="s">
        <v>294</v>
      </c>
      <c r="I389" s="316" t="s">
        <v>150</v>
      </c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 t="s">
        <v>295</v>
      </c>
      <c r="AF389" s="244"/>
      <c r="AG389" s="244"/>
      <c r="AH389" s="244"/>
      <c r="AI389" s="244"/>
      <c r="AJ389" s="244"/>
      <c r="AK389" s="244"/>
      <c r="AL389" s="244"/>
      <c r="AM389" s="244">
        <v>21</v>
      </c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</row>
    <row r="390" spans="1:60" outlineLevel="1" x14ac:dyDescent="0.2">
      <c r="A390" s="247"/>
      <c r="B390" s="250"/>
      <c r="C390" s="327" t="s">
        <v>494</v>
      </c>
      <c r="D390" s="276"/>
      <c r="E390" s="288">
        <v>3.03</v>
      </c>
      <c r="F390" s="303"/>
      <c r="G390" s="303"/>
      <c r="H390" s="303"/>
      <c r="I390" s="30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 t="s">
        <v>153</v>
      </c>
      <c r="AF390" s="244">
        <v>0</v>
      </c>
      <c r="AG390" s="244"/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</row>
    <row r="391" spans="1:60" ht="33.75" outlineLevel="1" x14ac:dyDescent="0.2">
      <c r="A391" s="259">
        <v>103</v>
      </c>
      <c r="B391" s="270" t="s">
        <v>555</v>
      </c>
      <c r="C391" s="328" t="s">
        <v>556</v>
      </c>
      <c r="D391" s="282" t="s">
        <v>355</v>
      </c>
      <c r="E391" s="294">
        <v>1.01</v>
      </c>
      <c r="F391" s="314"/>
      <c r="G391" s="315">
        <f>ROUND(E391*F391,2)</f>
        <v>0</v>
      </c>
      <c r="H391" s="315" t="s">
        <v>294</v>
      </c>
      <c r="I391" s="316" t="s">
        <v>150</v>
      </c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 t="s">
        <v>295</v>
      </c>
      <c r="AF391" s="244"/>
      <c r="AG391" s="244"/>
      <c r="AH391" s="244"/>
      <c r="AI391" s="244"/>
      <c r="AJ391" s="244"/>
      <c r="AK391" s="244"/>
      <c r="AL391" s="244"/>
      <c r="AM391" s="244">
        <v>21</v>
      </c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</row>
    <row r="392" spans="1:60" outlineLevel="1" x14ac:dyDescent="0.2">
      <c r="A392" s="247"/>
      <c r="B392" s="250"/>
      <c r="C392" s="327" t="s">
        <v>497</v>
      </c>
      <c r="D392" s="276"/>
      <c r="E392" s="288">
        <v>1.01</v>
      </c>
      <c r="F392" s="303"/>
      <c r="G392" s="303"/>
      <c r="H392" s="303"/>
      <c r="I392" s="30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 t="s">
        <v>153</v>
      </c>
      <c r="AF392" s="244">
        <v>0</v>
      </c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</row>
    <row r="393" spans="1:60" ht="33.75" outlineLevel="1" x14ac:dyDescent="0.2">
      <c r="A393" s="259">
        <v>104</v>
      </c>
      <c r="B393" s="270" t="s">
        <v>557</v>
      </c>
      <c r="C393" s="328" t="s">
        <v>558</v>
      </c>
      <c r="D393" s="282" t="s">
        <v>355</v>
      </c>
      <c r="E393" s="294">
        <v>2.02</v>
      </c>
      <c r="F393" s="314"/>
      <c r="G393" s="315">
        <f>ROUND(E393*F393,2)</f>
        <v>0</v>
      </c>
      <c r="H393" s="315" t="s">
        <v>294</v>
      </c>
      <c r="I393" s="316" t="s">
        <v>150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 t="s">
        <v>295</v>
      </c>
      <c r="AF393" s="244"/>
      <c r="AG393" s="244"/>
      <c r="AH393" s="244"/>
      <c r="AI393" s="244"/>
      <c r="AJ393" s="244"/>
      <c r="AK393" s="244"/>
      <c r="AL393" s="244"/>
      <c r="AM393" s="244">
        <v>21</v>
      </c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</row>
    <row r="394" spans="1:60" outlineLevel="1" x14ac:dyDescent="0.2">
      <c r="A394" s="247"/>
      <c r="B394" s="250"/>
      <c r="C394" s="327" t="s">
        <v>520</v>
      </c>
      <c r="D394" s="276"/>
      <c r="E394" s="288">
        <v>2.02</v>
      </c>
      <c r="F394" s="303"/>
      <c r="G394" s="303"/>
      <c r="H394" s="303"/>
      <c r="I394" s="30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 t="s">
        <v>153</v>
      </c>
      <c r="AF394" s="244">
        <v>0</v>
      </c>
      <c r="AG394" s="244"/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</row>
    <row r="395" spans="1:60" ht="22.5" outlineLevel="1" x14ac:dyDescent="0.2">
      <c r="A395" s="259">
        <v>105</v>
      </c>
      <c r="B395" s="270" t="s">
        <v>559</v>
      </c>
      <c r="C395" s="328" t="s">
        <v>560</v>
      </c>
      <c r="D395" s="282" t="s">
        <v>355</v>
      </c>
      <c r="E395" s="294">
        <v>1.01</v>
      </c>
      <c r="F395" s="314"/>
      <c r="G395" s="315">
        <f>ROUND(E395*F395,2)</f>
        <v>0</v>
      </c>
      <c r="H395" s="315" t="s">
        <v>294</v>
      </c>
      <c r="I395" s="316" t="s">
        <v>150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 t="s">
        <v>295</v>
      </c>
      <c r="AF395" s="244"/>
      <c r="AG395" s="244"/>
      <c r="AH395" s="244"/>
      <c r="AI395" s="244"/>
      <c r="AJ395" s="244"/>
      <c r="AK395" s="244"/>
      <c r="AL395" s="244"/>
      <c r="AM395" s="244">
        <v>21</v>
      </c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</row>
    <row r="396" spans="1:60" outlineLevel="1" x14ac:dyDescent="0.2">
      <c r="A396" s="247"/>
      <c r="B396" s="250"/>
      <c r="C396" s="327" t="s">
        <v>497</v>
      </c>
      <c r="D396" s="276"/>
      <c r="E396" s="288">
        <v>1.01</v>
      </c>
      <c r="F396" s="303"/>
      <c r="G396" s="303"/>
      <c r="H396" s="303"/>
      <c r="I396" s="30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 t="s">
        <v>153</v>
      </c>
      <c r="AF396" s="244">
        <v>0</v>
      </c>
      <c r="AG396" s="244"/>
      <c r="AH396" s="244"/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</row>
    <row r="397" spans="1:60" ht="22.5" outlineLevel="1" x14ac:dyDescent="0.2">
      <c r="A397" s="259">
        <v>106</v>
      </c>
      <c r="B397" s="270" t="s">
        <v>561</v>
      </c>
      <c r="C397" s="328" t="s">
        <v>562</v>
      </c>
      <c r="D397" s="282" t="s">
        <v>355</v>
      </c>
      <c r="E397" s="294">
        <v>1.01</v>
      </c>
      <c r="F397" s="314"/>
      <c r="G397" s="315">
        <f>ROUND(E397*F397,2)</f>
        <v>0</v>
      </c>
      <c r="H397" s="315" t="s">
        <v>294</v>
      </c>
      <c r="I397" s="316" t="s">
        <v>150</v>
      </c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 t="s">
        <v>295</v>
      </c>
      <c r="AF397" s="244"/>
      <c r="AG397" s="244"/>
      <c r="AH397" s="244"/>
      <c r="AI397" s="244"/>
      <c r="AJ397" s="244"/>
      <c r="AK397" s="244"/>
      <c r="AL397" s="244"/>
      <c r="AM397" s="244">
        <v>21</v>
      </c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</row>
    <row r="398" spans="1:60" outlineLevel="1" x14ac:dyDescent="0.2">
      <c r="A398" s="247"/>
      <c r="B398" s="250"/>
      <c r="C398" s="327" t="s">
        <v>497</v>
      </c>
      <c r="D398" s="276"/>
      <c r="E398" s="288">
        <v>1.01</v>
      </c>
      <c r="F398" s="303"/>
      <c r="G398" s="303"/>
      <c r="H398" s="303"/>
      <c r="I398" s="30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 t="s">
        <v>153</v>
      </c>
      <c r="AF398" s="244">
        <v>0</v>
      </c>
      <c r="AG398" s="244"/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</row>
    <row r="399" spans="1:60" outlineLevel="1" x14ac:dyDescent="0.2">
      <c r="A399" s="259">
        <v>107</v>
      </c>
      <c r="B399" s="270" t="s">
        <v>563</v>
      </c>
      <c r="C399" s="328" t="s">
        <v>564</v>
      </c>
      <c r="D399" s="282" t="s">
        <v>355</v>
      </c>
      <c r="E399" s="294">
        <v>1.01</v>
      </c>
      <c r="F399" s="314"/>
      <c r="G399" s="315">
        <f>ROUND(E399*F399,2)</f>
        <v>0</v>
      </c>
      <c r="H399" s="315"/>
      <c r="I399" s="316" t="s">
        <v>290</v>
      </c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 t="s">
        <v>295</v>
      </c>
      <c r="AF399" s="244"/>
      <c r="AG399" s="244"/>
      <c r="AH399" s="244"/>
      <c r="AI399" s="244"/>
      <c r="AJ399" s="244"/>
      <c r="AK399" s="244"/>
      <c r="AL399" s="244"/>
      <c r="AM399" s="244">
        <v>21</v>
      </c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</row>
    <row r="400" spans="1:60" outlineLevel="1" x14ac:dyDescent="0.2">
      <c r="A400" s="247"/>
      <c r="B400" s="250"/>
      <c r="C400" s="329" t="s">
        <v>565</v>
      </c>
      <c r="D400" s="279"/>
      <c r="E400" s="291"/>
      <c r="F400" s="312"/>
      <c r="G400" s="312"/>
      <c r="H400" s="303"/>
      <c r="I400" s="30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 t="s">
        <v>168</v>
      </c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</row>
    <row r="401" spans="1:60" ht="45" outlineLevel="1" x14ac:dyDescent="0.2">
      <c r="A401" s="247"/>
      <c r="B401" s="250"/>
      <c r="C401" s="331" t="s">
        <v>566</v>
      </c>
      <c r="D401" s="279"/>
      <c r="E401" s="291"/>
      <c r="F401" s="312"/>
      <c r="G401" s="312"/>
      <c r="H401" s="303"/>
      <c r="I401" s="30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 t="s">
        <v>168</v>
      </c>
      <c r="AF401" s="244"/>
      <c r="AG401" s="244"/>
      <c r="AH401" s="244"/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</row>
    <row r="402" spans="1:60" outlineLevel="1" x14ac:dyDescent="0.2">
      <c r="A402" s="247"/>
      <c r="B402" s="250"/>
      <c r="C402" s="331" t="s">
        <v>567</v>
      </c>
      <c r="D402" s="279"/>
      <c r="E402" s="291"/>
      <c r="F402" s="312"/>
      <c r="G402" s="312"/>
      <c r="H402" s="303"/>
      <c r="I402" s="30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 t="s">
        <v>168</v>
      </c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</row>
    <row r="403" spans="1:60" outlineLevel="1" x14ac:dyDescent="0.2">
      <c r="A403" s="247"/>
      <c r="B403" s="250"/>
      <c r="C403" s="331" t="s">
        <v>568</v>
      </c>
      <c r="D403" s="279"/>
      <c r="E403" s="291"/>
      <c r="F403" s="312"/>
      <c r="G403" s="312"/>
      <c r="H403" s="303"/>
      <c r="I403" s="30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 t="s">
        <v>168</v>
      </c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</row>
    <row r="404" spans="1:60" outlineLevel="1" x14ac:dyDescent="0.2">
      <c r="A404" s="247"/>
      <c r="B404" s="250"/>
      <c r="C404" s="331" t="s">
        <v>508</v>
      </c>
      <c r="D404" s="279"/>
      <c r="E404" s="291"/>
      <c r="F404" s="312"/>
      <c r="G404" s="312"/>
      <c r="H404" s="303"/>
      <c r="I404" s="30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 t="s">
        <v>168</v>
      </c>
      <c r="AF404" s="244"/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</row>
    <row r="405" spans="1:60" outlineLevel="1" x14ac:dyDescent="0.2">
      <c r="A405" s="247"/>
      <c r="B405" s="250"/>
      <c r="C405" s="331" t="s">
        <v>569</v>
      </c>
      <c r="D405" s="279"/>
      <c r="E405" s="291"/>
      <c r="F405" s="312"/>
      <c r="G405" s="312"/>
      <c r="H405" s="303"/>
      <c r="I405" s="30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 t="s">
        <v>168</v>
      </c>
      <c r="AF405" s="244"/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</row>
    <row r="406" spans="1:60" outlineLevel="1" x14ac:dyDescent="0.2">
      <c r="A406" s="247"/>
      <c r="B406" s="250"/>
      <c r="C406" s="331" t="s">
        <v>570</v>
      </c>
      <c r="D406" s="279"/>
      <c r="E406" s="291"/>
      <c r="F406" s="312"/>
      <c r="G406" s="312"/>
      <c r="H406" s="303"/>
      <c r="I406" s="30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 t="s">
        <v>168</v>
      </c>
      <c r="AF406" s="244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</row>
    <row r="407" spans="1:60" outlineLevel="1" x14ac:dyDescent="0.2">
      <c r="A407" s="247"/>
      <c r="B407" s="250"/>
      <c r="C407" s="331" t="s">
        <v>571</v>
      </c>
      <c r="D407" s="279"/>
      <c r="E407" s="291"/>
      <c r="F407" s="312"/>
      <c r="G407" s="312"/>
      <c r="H407" s="303"/>
      <c r="I407" s="30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 t="s">
        <v>168</v>
      </c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</row>
    <row r="408" spans="1:60" outlineLevel="1" x14ac:dyDescent="0.2">
      <c r="A408" s="247"/>
      <c r="B408" s="250"/>
      <c r="C408" s="331" t="s">
        <v>572</v>
      </c>
      <c r="D408" s="279"/>
      <c r="E408" s="291"/>
      <c r="F408" s="312"/>
      <c r="G408" s="312"/>
      <c r="H408" s="303"/>
      <c r="I408" s="30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 t="s">
        <v>168</v>
      </c>
      <c r="AF408" s="244"/>
      <c r="AG408" s="244"/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</row>
    <row r="409" spans="1:60" outlineLevel="1" x14ac:dyDescent="0.2">
      <c r="A409" s="247"/>
      <c r="B409" s="250"/>
      <c r="C409" s="331" t="s">
        <v>508</v>
      </c>
      <c r="D409" s="279"/>
      <c r="E409" s="291"/>
      <c r="F409" s="312"/>
      <c r="G409" s="312"/>
      <c r="H409" s="303"/>
      <c r="I409" s="30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 t="s">
        <v>168</v>
      </c>
      <c r="AF409" s="244"/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</row>
    <row r="410" spans="1:60" outlineLevel="1" x14ac:dyDescent="0.2">
      <c r="A410" s="247"/>
      <c r="B410" s="250"/>
      <c r="C410" s="331" t="s">
        <v>573</v>
      </c>
      <c r="D410" s="279"/>
      <c r="E410" s="291"/>
      <c r="F410" s="312"/>
      <c r="G410" s="312"/>
      <c r="H410" s="303"/>
      <c r="I410" s="30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 t="s">
        <v>168</v>
      </c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</row>
    <row r="411" spans="1:60" outlineLevel="1" x14ac:dyDescent="0.2">
      <c r="A411" s="247"/>
      <c r="B411" s="250"/>
      <c r="C411" s="331" t="s">
        <v>574</v>
      </c>
      <c r="D411" s="279"/>
      <c r="E411" s="291"/>
      <c r="F411" s="312"/>
      <c r="G411" s="312"/>
      <c r="H411" s="303"/>
      <c r="I411" s="30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 t="s">
        <v>168</v>
      </c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</row>
    <row r="412" spans="1:60" outlineLevel="1" x14ac:dyDescent="0.2">
      <c r="A412" s="247"/>
      <c r="B412" s="250"/>
      <c r="C412" s="331" t="s">
        <v>575</v>
      </c>
      <c r="D412" s="279"/>
      <c r="E412" s="291"/>
      <c r="F412" s="312"/>
      <c r="G412" s="312"/>
      <c r="H412" s="303"/>
      <c r="I412" s="30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 t="s">
        <v>168</v>
      </c>
      <c r="AF412" s="244"/>
      <c r="AG412" s="244"/>
      <c r="AH412" s="244"/>
      <c r="AI412" s="244"/>
      <c r="AJ412" s="244"/>
      <c r="AK412" s="244"/>
      <c r="AL412" s="244"/>
      <c r="AM412" s="244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</row>
    <row r="413" spans="1:60" outlineLevel="1" x14ac:dyDescent="0.2">
      <c r="A413" s="247"/>
      <c r="B413" s="250"/>
      <c r="C413" s="327" t="s">
        <v>497</v>
      </c>
      <c r="D413" s="280"/>
      <c r="E413" s="292">
        <v>1.01</v>
      </c>
      <c r="F413" s="313"/>
      <c r="G413" s="313"/>
      <c r="H413" s="313"/>
      <c r="I413" s="339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 t="s">
        <v>153</v>
      </c>
      <c r="AF413" s="244">
        <v>0</v>
      </c>
      <c r="AG413" s="244"/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</row>
    <row r="414" spans="1:60" outlineLevel="1" x14ac:dyDescent="0.2">
      <c r="A414" s="259">
        <v>108</v>
      </c>
      <c r="B414" s="270" t="s">
        <v>576</v>
      </c>
      <c r="C414" s="328" t="s">
        <v>577</v>
      </c>
      <c r="D414" s="282" t="s">
        <v>355</v>
      </c>
      <c r="E414" s="294">
        <v>1.01</v>
      </c>
      <c r="F414" s="314"/>
      <c r="G414" s="315">
        <f>ROUND(E414*F414,2)</f>
        <v>0</v>
      </c>
      <c r="H414" s="315"/>
      <c r="I414" s="316" t="s">
        <v>290</v>
      </c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 t="s">
        <v>295</v>
      </c>
      <c r="AF414" s="244"/>
      <c r="AG414" s="244"/>
      <c r="AH414" s="244"/>
      <c r="AI414" s="244"/>
      <c r="AJ414" s="244"/>
      <c r="AK414" s="244"/>
      <c r="AL414" s="244"/>
      <c r="AM414" s="244">
        <v>21</v>
      </c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</row>
    <row r="415" spans="1:60" outlineLevel="1" x14ac:dyDescent="0.2">
      <c r="A415" s="247"/>
      <c r="B415" s="250"/>
      <c r="C415" s="329" t="s">
        <v>565</v>
      </c>
      <c r="D415" s="279"/>
      <c r="E415" s="291"/>
      <c r="F415" s="312"/>
      <c r="G415" s="312"/>
      <c r="H415" s="303"/>
      <c r="I415" s="30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 t="s">
        <v>168</v>
      </c>
      <c r="AF415" s="244"/>
      <c r="AG415" s="244"/>
      <c r="AH415" s="244"/>
      <c r="AI415" s="244"/>
      <c r="AJ415" s="244"/>
      <c r="AK415" s="244"/>
      <c r="AL415" s="244"/>
      <c r="AM415" s="244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</row>
    <row r="416" spans="1:60" ht="45" outlineLevel="1" x14ac:dyDescent="0.2">
      <c r="A416" s="247"/>
      <c r="B416" s="250"/>
      <c r="C416" s="331" t="s">
        <v>566</v>
      </c>
      <c r="D416" s="279"/>
      <c r="E416" s="291"/>
      <c r="F416" s="312"/>
      <c r="G416" s="312"/>
      <c r="H416" s="303"/>
      <c r="I416" s="30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 t="s">
        <v>168</v>
      </c>
      <c r="AF416" s="244"/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</row>
    <row r="417" spans="1:60" outlineLevel="1" x14ac:dyDescent="0.2">
      <c r="A417" s="247"/>
      <c r="B417" s="250"/>
      <c r="C417" s="331" t="s">
        <v>567</v>
      </c>
      <c r="D417" s="279"/>
      <c r="E417" s="291"/>
      <c r="F417" s="312"/>
      <c r="G417" s="312"/>
      <c r="H417" s="303"/>
      <c r="I417" s="30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 t="s">
        <v>168</v>
      </c>
      <c r="AF417" s="244"/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</row>
    <row r="418" spans="1:60" outlineLevel="1" x14ac:dyDescent="0.2">
      <c r="A418" s="247"/>
      <c r="B418" s="250"/>
      <c r="C418" s="331" t="s">
        <v>568</v>
      </c>
      <c r="D418" s="279"/>
      <c r="E418" s="291"/>
      <c r="F418" s="312"/>
      <c r="G418" s="312"/>
      <c r="H418" s="303"/>
      <c r="I418" s="30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 t="s">
        <v>168</v>
      </c>
      <c r="AF418" s="244"/>
      <c r="AG418" s="244"/>
      <c r="AH418" s="244"/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</row>
    <row r="419" spans="1:60" outlineLevel="1" x14ac:dyDescent="0.2">
      <c r="A419" s="247"/>
      <c r="B419" s="250"/>
      <c r="C419" s="331" t="s">
        <v>508</v>
      </c>
      <c r="D419" s="279"/>
      <c r="E419" s="291"/>
      <c r="F419" s="312"/>
      <c r="G419" s="312"/>
      <c r="H419" s="303"/>
      <c r="I419" s="30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 t="s">
        <v>168</v>
      </c>
      <c r="AF419" s="244"/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</row>
    <row r="420" spans="1:60" outlineLevel="1" x14ac:dyDescent="0.2">
      <c r="A420" s="247"/>
      <c r="B420" s="250"/>
      <c r="C420" s="331" t="s">
        <v>569</v>
      </c>
      <c r="D420" s="279"/>
      <c r="E420" s="291"/>
      <c r="F420" s="312"/>
      <c r="G420" s="312"/>
      <c r="H420" s="303"/>
      <c r="I420" s="30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 t="s">
        <v>168</v>
      </c>
      <c r="AF420" s="244"/>
      <c r="AG420" s="244"/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</row>
    <row r="421" spans="1:60" outlineLevel="1" x14ac:dyDescent="0.2">
      <c r="A421" s="247"/>
      <c r="B421" s="250"/>
      <c r="C421" s="331" t="s">
        <v>570</v>
      </c>
      <c r="D421" s="279"/>
      <c r="E421" s="291"/>
      <c r="F421" s="312"/>
      <c r="G421" s="312"/>
      <c r="H421" s="303"/>
      <c r="I421" s="30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 t="s">
        <v>168</v>
      </c>
      <c r="AF421" s="244"/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</row>
    <row r="422" spans="1:60" outlineLevel="1" x14ac:dyDescent="0.2">
      <c r="A422" s="247"/>
      <c r="B422" s="250"/>
      <c r="C422" s="331" t="s">
        <v>571</v>
      </c>
      <c r="D422" s="279"/>
      <c r="E422" s="291"/>
      <c r="F422" s="312"/>
      <c r="G422" s="312"/>
      <c r="H422" s="303"/>
      <c r="I422" s="30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 t="s">
        <v>168</v>
      </c>
      <c r="AF422" s="244"/>
      <c r="AG422" s="244"/>
      <c r="AH422" s="244"/>
      <c r="AI422" s="244"/>
      <c r="AJ422" s="244"/>
      <c r="AK422" s="244"/>
      <c r="AL422" s="244"/>
      <c r="AM422" s="244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</row>
    <row r="423" spans="1:60" outlineLevel="1" x14ac:dyDescent="0.2">
      <c r="A423" s="247"/>
      <c r="B423" s="250"/>
      <c r="C423" s="331" t="s">
        <v>572</v>
      </c>
      <c r="D423" s="279"/>
      <c r="E423" s="291"/>
      <c r="F423" s="312"/>
      <c r="G423" s="312"/>
      <c r="H423" s="303"/>
      <c r="I423" s="30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 t="s">
        <v>168</v>
      </c>
      <c r="AF423" s="244"/>
      <c r="AG423" s="244"/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</row>
    <row r="424" spans="1:60" outlineLevel="1" x14ac:dyDescent="0.2">
      <c r="A424" s="247"/>
      <c r="B424" s="250"/>
      <c r="C424" s="331" t="s">
        <v>508</v>
      </c>
      <c r="D424" s="279"/>
      <c r="E424" s="291"/>
      <c r="F424" s="312"/>
      <c r="G424" s="312"/>
      <c r="H424" s="303"/>
      <c r="I424" s="30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 t="s">
        <v>168</v>
      </c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</row>
    <row r="425" spans="1:60" outlineLevel="1" x14ac:dyDescent="0.2">
      <c r="A425" s="247"/>
      <c r="B425" s="250"/>
      <c r="C425" s="331" t="s">
        <v>573</v>
      </c>
      <c r="D425" s="279"/>
      <c r="E425" s="291"/>
      <c r="F425" s="312"/>
      <c r="G425" s="312"/>
      <c r="H425" s="303"/>
      <c r="I425" s="30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 t="s">
        <v>168</v>
      </c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</row>
    <row r="426" spans="1:60" outlineLevel="1" x14ac:dyDescent="0.2">
      <c r="A426" s="247"/>
      <c r="B426" s="250"/>
      <c r="C426" s="331" t="s">
        <v>574</v>
      </c>
      <c r="D426" s="279"/>
      <c r="E426" s="291"/>
      <c r="F426" s="312"/>
      <c r="G426" s="312"/>
      <c r="H426" s="303"/>
      <c r="I426" s="30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 t="s">
        <v>168</v>
      </c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</row>
    <row r="427" spans="1:60" outlineLevel="1" x14ac:dyDescent="0.2">
      <c r="A427" s="247"/>
      <c r="B427" s="250"/>
      <c r="C427" s="331" t="s">
        <v>575</v>
      </c>
      <c r="D427" s="279"/>
      <c r="E427" s="291"/>
      <c r="F427" s="312"/>
      <c r="G427" s="312"/>
      <c r="H427" s="303"/>
      <c r="I427" s="30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 t="s">
        <v>168</v>
      </c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</row>
    <row r="428" spans="1:60" outlineLevel="1" x14ac:dyDescent="0.2">
      <c r="A428" s="247"/>
      <c r="B428" s="250"/>
      <c r="C428" s="327" t="s">
        <v>497</v>
      </c>
      <c r="D428" s="280"/>
      <c r="E428" s="292">
        <v>1.01</v>
      </c>
      <c r="F428" s="313"/>
      <c r="G428" s="313"/>
      <c r="H428" s="313"/>
      <c r="I428" s="339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 t="s">
        <v>153</v>
      </c>
      <c r="AF428" s="244">
        <v>0</v>
      </c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</row>
    <row r="429" spans="1:60" outlineLevel="1" x14ac:dyDescent="0.2">
      <c r="A429" s="259">
        <v>109</v>
      </c>
      <c r="B429" s="270" t="s">
        <v>578</v>
      </c>
      <c r="C429" s="328" t="s">
        <v>579</v>
      </c>
      <c r="D429" s="282" t="s">
        <v>355</v>
      </c>
      <c r="E429" s="294">
        <v>1.01</v>
      </c>
      <c r="F429" s="314"/>
      <c r="G429" s="315">
        <f>ROUND(E429*F429,2)</f>
        <v>0</v>
      </c>
      <c r="H429" s="315"/>
      <c r="I429" s="316" t="s">
        <v>290</v>
      </c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 t="s">
        <v>295</v>
      </c>
      <c r="AF429" s="244"/>
      <c r="AG429" s="244"/>
      <c r="AH429" s="244"/>
      <c r="AI429" s="244"/>
      <c r="AJ429" s="244"/>
      <c r="AK429" s="244"/>
      <c r="AL429" s="244"/>
      <c r="AM429" s="244">
        <v>21</v>
      </c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</row>
    <row r="430" spans="1:60" outlineLevel="1" x14ac:dyDescent="0.2">
      <c r="A430" s="247"/>
      <c r="B430" s="250"/>
      <c r="C430" s="329" t="s">
        <v>565</v>
      </c>
      <c r="D430" s="279"/>
      <c r="E430" s="291"/>
      <c r="F430" s="312"/>
      <c r="G430" s="312"/>
      <c r="H430" s="303"/>
      <c r="I430" s="30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 t="s">
        <v>168</v>
      </c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</row>
    <row r="431" spans="1:60" ht="45" outlineLevel="1" x14ac:dyDescent="0.2">
      <c r="A431" s="247"/>
      <c r="B431" s="250"/>
      <c r="C431" s="331" t="s">
        <v>566</v>
      </c>
      <c r="D431" s="279"/>
      <c r="E431" s="291"/>
      <c r="F431" s="312"/>
      <c r="G431" s="312"/>
      <c r="H431" s="303"/>
      <c r="I431" s="30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 t="s">
        <v>168</v>
      </c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</row>
    <row r="432" spans="1:60" outlineLevel="1" x14ac:dyDescent="0.2">
      <c r="A432" s="247"/>
      <c r="B432" s="250"/>
      <c r="C432" s="331" t="s">
        <v>567</v>
      </c>
      <c r="D432" s="279"/>
      <c r="E432" s="291"/>
      <c r="F432" s="312"/>
      <c r="G432" s="312"/>
      <c r="H432" s="303"/>
      <c r="I432" s="30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 t="s">
        <v>168</v>
      </c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</row>
    <row r="433" spans="1:60" outlineLevel="1" x14ac:dyDescent="0.2">
      <c r="A433" s="247"/>
      <c r="B433" s="250"/>
      <c r="C433" s="331" t="s">
        <v>568</v>
      </c>
      <c r="D433" s="279"/>
      <c r="E433" s="291"/>
      <c r="F433" s="312"/>
      <c r="G433" s="312"/>
      <c r="H433" s="303"/>
      <c r="I433" s="30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 t="s">
        <v>168</v>
      </c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</row>
    <row r="434" spans="1:60" outlineLevel="1" x14ac:dyDescent="0.2">
      <c r="A434" s="247"/>
      <c r="B434" s="250"/>
      <c r="C434" s="331" t="s">
        <v>508</v>
      </c>
      <c r="D434" s="279"/>
      <c r="E434" s="291"/>
      <c r="F434" s="312"/>
      <c r="G434" s="312"/>
      <c r="H434" s="303"/>
      <c r="I434" s="30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 t="s">
        <v>168</v>
      </c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</row>
    <row r="435" spans="1:60" outlineLevel="1" x14ac:dyDescent="0.2">
      <c r="A435" s="247"/>
      <c r="B435" s="250"/>
      <c r="C435" s="331" t="s">
        <v>569</v>
      </c>
      <c r="D435" s="279"/>
      <c r="E435" s="291"/>
      <c r="F435" s="312"/>
      <c r="G435" s="312"/>
      <c r="H435" s="303"/>
      <c r="I435" s="30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 t="s">
        <v>168</v>
      </c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</row>
    <row r="436" spans="1:60" outlineLevel="1" x14ac:dyDescent="0.2">
      <c r="A436" s="247"/>
      <c r="B436" s="250"/>
      <c r="C436" s="331" t="s">
        <v>570</v>
      </c>
      <c r="D436" s="279"/>
      <c r="E436" s="291"/>
      <c r="F436" s="312"/>
      <c r="G436" s="312"/>
      <c r="H436" s="303"/>
      <c r="I436" s="30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 t="s">
        <v>168</v>
      </c>
      <c r="AF436" s="244"/>
      <c r="AG436" s="244"/>
      <c r="AH436" s="244"/>
      <c r="AI436" s="244"/>
      <c r="AJ436" s="244"/>
      <c r="AK436" s="244"/>
      <c r="AL436" s="244"/>
      <c r="AM436" s="244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</row>
    <row r="437" spans="1:60" outlineLevel="1" x14ac:dyDescent="0.2">
      <c r="A437" s="247"/>
      <c r="B437" s="250"/>
      <c r="C437" s="331" t="s">
        <v>571</v>
      </c>
      <c r="D437" s="279"/>
      <c r="E437" s="291"/>
      <c r="F437" s="312"/>
      <c r="G437" s="312"/>
      <c r="H437" s="303"/>
      <c r="I437" s="30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 t="s">
        <v>168</v>
      </c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</row>
    <row r="438" spans="1:60" outlineLevel="1" x14ac:dyDescent="0.2">
      <c r="A438" s="247"/>
      <c r="B438" s="250"/>
      <c r="C438" s="331" t="s">
        <v>572</v>
      </c>
      <c r="D438" s="279"/>
      <c r="E438" s="291"/>
      <c r="F438" s="312"/>
      <c r="G438" s="312"/>
      <c r="H438" s="303"/>
      <c r="I438" s="30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 t="s">
        <v>168</v>
      </c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</row>
    <row r="439" spans="1:60" outlineLevel="1" x14ac:dyDescent="0.2">
      <c r="A439" s="247"/>
      <c r="B439" s="250"/>
      <c r="C439" s="331" t="s">
        <v>508</v>
      </c>
      <c r="D439" s="279"/>
      <c r="E439" s="291"/>
      <c r="F439" s="312"/>
      <c r="G439" s="312"/>
      <c r="H439" s="303"/>
      <c r="I439" s="30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 t="s">
        <v>168</v>
      </c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</row>
    <row r="440" spans="1:60" outlineLevel="1" x14ac:dyDescent="0.2">
      <c r="A440" s="247"/>
      <c r="B440" s="250"/>
      <c r="C440" s="331" t="s">
        <v>573</v>
      </c>
      <c r="D440" s="279"/>
      <c r="E440" s="291"/>
      <c r="F440" s="312"/>
      <c r="G440" s="312"/>
      <c r="H440" s="303"/>
      <c r="I440" s="30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 t="s">
        <v>168</v>
      </c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</row>
    <row r="441" spans="1:60" outlineLevel="1" x14ac:dyDescent="0.2">
      <c r="A441" s="247"/>
      <c r="B441" s="250"/>
      <c r="C441" s="331" t="s">
        <v>574</v>
      </c>
      <c r="D441" s="279"/>
      <c r="E441" s="291"/>
      <c r="F441" s="312"/>
      <c r="G441" s="312"/>
      <c r="H441" s="303"/>
      <c r="I441" s="30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 t="s">
        <v>168</v>
      </c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</row>
    <row r="442" spans="1:60" outlineLevel="1" x14ac:dyDescent="0.2">
      <c r="A442" s="247"/>
      <c r="B442" s="250"/>
      <c r="C442" s="331" t="s">
        <v>575</v>
      </c>
      <c r="D442" s="279"/>
      <c r="E442" s="291"/>
      <c r="F442" s="312"/>
      <c r="G442" s="312"/>
      <c r="H442" s="303"/>
      <c r="I442" s="30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 t="s">
        <v>168</v>
      </c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</row>
    <row r="443" spans="1:60" outlineLevel="1" x14ac:dyDescent="0.2">
      <c r="A443" s="247"/>
      <c r="B443" s="250"/>
      <c r="C443" s="327" t="s">
        <v>497</v>
      </c>
      <c r="D443" s="280"/>
      <c r="E443" s="292">
        <v>1.01</v>
      </c>
      <c r="F443" s="313"/>
      <c r="G443" s="313"/>
      <c r="H443" s="313"/>
      <c r="I443" s="339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 t="s">
        <v>153</v>
      </c>
      <c r="AF443" s="244">
        <v>0</v>
      </c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</row>
    <row r="444" spans="1:60" outlineLevel="1" x14ac:dyDescent="0.2">
      <c r="A444" s="259">
        <v>110</v>
      </c>
      <c r="B444" s="270" t="s">
        <v>580</v>
      </c>
      <c r="C444" s="328" t="s">
        <v>581</v>
      </c>
      <c r="D444" s="282" t="s">
        <v>355</v>
      </c>
      <c r="E444" s="294">
        <v>1.01</v>
      </c>
      <c r="F444" s="314"/>
      <c r="G444" s="315">
        <f>ROUND(E444*F444,2)</f>
        <v>0</v>
      </c>
      <c r="H444" s="315"/>
      <c r="I444" s="316" t="s">
        <v>290</v>
      </c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 t="s">
        <v>295</v>
      </c>
      <c r="AF444" s="244"/>
      <c r="AG444" s="244"/>
      <c r="AH444" s="244"/>
      <c r="AI444" s="244"/>
      <c r="AJ444" s="244"/>
      <c r="AK444" s="244"/>
      <c r="AL444" s="244"/>
      <c r="AM444" s="244">
        <v>21</v>
      </c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</row>
    <row r="445" spans="1:60" outlineLevel="1" x14ac:dyDescent="0.2">
      <c r="A445" s="247"/>
      <c r="B445" s="250"/>
      <c r="C445" s="329" t="s">
        <v>565</v>
      </c>
      <c r="D445" s="279"/>
      <c r="E445" s="291"/>
      <c r="F445" s="312"/>
      <c r="G445" s="312"/>
      <c r="H445" s="303"/>
      <c r="I445" s="30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 t="s">
        <v>168</v>
      </c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</row>
    <row r="446" spans="1:60" ht="45" outlineLevel="1" x14ac:dyDescent="0.2">
      <c r="A446" s="247"/>
      <c r="B446" s="250"/>
      <c r="C446" s="331" t="s">
        <v>566</v>
      </c>
      <c r="D446" s="279"/>
      <c r="E446" s="291"/>
      <c r="F446" s="312"/>
      <c r="G446" s="312"/>
      <c r="H446" s="303"/>
      <c r="I446" s="30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 t="s">
        <v>168</v>
      </c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</row>
    <row r="447" spans="1:60" outlineLevel="1" x14ac:dyDescent="0.2">
      <c r="A447" s="247"/>
      <c r="B447" s="250"/>
      <c r="C447" s="331" t="s">
        <v>567</v>
      </c>
      <c r="D447" s="279"/>
      <c r="E447" s="291"/>
      <c r="F447" s="312"/>
      <c r="G447" s="312"/>
      <c r="H447" s="303"/>
      <c r="I447" s="30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 t="s">
        <v>168</v>
      </c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</row>
    <row r="448" spans="1:60" outlineLevel="1" x14ac:dyDescent="0.2">
      <c r="A448" s="247"/>
      <c r="B448" s="250"/>
      <c r="C448" s="331" t="s">
        <v>568</v>
      </c>
      <c r="D448" s="279"/>
      <c r="E448" s="291"/>
      <c r="F448" s="312"/>
      <c r="G448" s="312"/>
      <c r="H448" s="303"/>
      <c r="I448" s="30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 t="s">
        <v>168</v>
      </c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</row>
    <row r="449" spans="1:60" outlineLevel="1" x14ac:dyDescent="0.2">
      <c r="A449" s="247"/>
      <c r="B449" s="250"/>
      <c r="C449" s="331" t="s">
        <v>508</v>
      </c>
      <c r="D449" s="279"/>
      <c r="E449" s="291"/>
      <c r="F449" s="312"/>
      <c r="G449" s="312"/>
      <c r="H449" s="303"/>
      <c r="I449" s="30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 t="s">
        <v>168</v>
      </c>
      <c r="AF449" s="244"/>
      <c r="AG449" s="244"/>
      <c r="AH449" s="244"/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</row>
    <row r="450" spans="1:60" outlineLevel="1" x14ac:dyDescent="0.2">
      <c r="A450" s="247"/>
      <c r="B450" s="250"/>
      <c r="C450" s="331" t="s">
        <v>569</v>
      </c>
      <c r="D450" s="279"/>
      <c r="E450" s="291"/>
      <c r="F450" s="312"/>
      <c r="G450" s="312"/>
      <c r="H450" s="303"/>
      <c r="I450" s="30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 t="s">
        <v>168</v>
      </c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</row>
    <row r="451" spans="1:60" outlineLevel="1" x14ac:dyDescent="0.2">
      <c r="A451" s="247"/>
      <c r="B451" s="250"/>
      <c r="C451" s="331" t="s">
        <v>570</v>
      </c>
      <c r="D451" s="279"/>
      <c r="E451" s="291"/>
      <c r="F451" s="312"/>
      <c r="G451" s="312"/>
      <c r="H451" s="303"/>
      <c r="I451" s="30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 t="s">
        <v>168</v>
      </c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</row>
    <row r="452" spans="1:60" outlineLevel="1" x14ac:dyDescent="0.2">
      <c r="A452" s="247"/>
      <c r="B452" s="250"/>
      <c r="C452" s="331" t="s">
        <v>571</v>
      </c>
      <c r="D452" s="279"/>
      <c r="E452" s="291"/>
      <c r="F452" s="312"/>
      <c r="G452" s="312"/>
      <c r="H452" s="303"/>
      <c r="I452" s="30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 t="s">
        <v>168</v>
      </c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</row>
    <row r="453" spans="1:60" outlineLevel="1" x14ac:dyDescent="0.2">
      <c r="A453" s="247"/>
      <c r="B453" s="250"/>
      <c r="C453" s="331" t="s">
        <v>572</v>
      </c>
      <c r="D453" s="279"/>
      <c r="E453" s="291"/>
      <c r="F453" s="312"/>
      <c r="G453" s="312"/>
      <c r="H453" s="303"/>
      <c r="I453" s="30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 t="s">
        <v>168</v>
      </c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</row>
    <row r="454" spans="1:60" outlineLevel="1" x14ac:dyDescent="0.2">
      <c r="A454" s="247"/>
      <c r="B454" s="250"/>
      <c r="C454" s="331" t="s">
        <v>508</v>
      </c>
      <c r="D454" s="279"/>
      <c r="E454" s="291"/>
      <c r="F454" s="312"/>
      <c r="G454" s="312"/>
      <c r="H454" s="303"/>
      <c r="I454" s="30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 t="s">
        <v>168</v>
      </c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</row>
    <row r="455" spans="1:60" outlineLevel="1" x14ac:dyDescent="0.2">
      <c r="A455" s="247"/>
      <c r="B455" s="250"/>
      <c r="C455" s="331" t="s">
        <v>573</v>
      </c>
      <c r="D455" s="279"/>
      <c r="E455" s="291"/>
      <c r="F455" s="312"/>
      <c r="G455" s="312"/>
      <c r="H455" s="303"/>
      <c r="I455" s="30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 t="s">
        <v>168</v>
      </c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</row>
    <row r="456" spans="1:60" outlineLevel="1" x14ac:dyDescent="0.2">
      <c r="A456" s="247"/>
      <c r="B456" s="250"/>
      <c r="C456" s="331" t="s">
        <v>574</v>
      </c>
      <c r="D456" s="279"/>
      <c r="E456" s="291"/>
      <c r="F456" s="312"/>
      <c r="G456" s="312"/>
      <c r="H456" s="303"/>
      <c r="I456" s="30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 t="s">
        <v>168</v>
      </c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</row>
    <row r="457" spans="1:60" outlineLevel="1" x14ac:dyDescent="0.2">
      <c r="A457" s="247"/>
      <c r="B457" s="250"/>
      <c r="C457" s="331" t="s">
        <v>575</v>
      </c>
      <c r="D457" s="279"/>
      <c r="E457" s="291"/>
      <c r="F457" s="312"/>
      <c r="G457" s="312"/>
      <c r="H457" s="303"/>
      <c r="I457" s="30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 t="s">
        <v>168</v>
      </c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</row>
    <row r="458" spans="1:60" outlineLevel="1" x14ac:dyDescent="0.2">
      <c r="A458" s="247"/>
      <c r="B458" s="250"/>
      <c r="C458" s="327" t="s">
        <v>497</v>
      </c>
      <c r="D458" s="280"/>
      <c r="E458" s="292">
        <v>1.01</v>
      </c>
      <c r="F458" s="313"/>
      <c r="G458" s="313"/>
      <c r="H458" s="313"/>
      <c r="I458" s="339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 t="s">
        <v>153</v>
      </c>
      <c r="AF458" s="244">
        <v>0</v>
      </c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</row>
    <row r="459" spans="1:60" ht="22.5" outlineLevel="1" x14ac:dyDescent="0.2">
      <c r="A459" s="259">
        <v>111</v>
      </c>
      <c r="B459" s="270" t="s">
        <v>582</v>
      </c>
      <c r="C459" s="328" t="s">
        <v>583</v>
      </c>
      <c r="D459" s="282" t="s">
        <v>355</v>
      </c>
      <c r="E459" s="294">
        <v>1.01</v>
      </c>
      <c r="F459" s="314"/>
      <c r="G459" s="315">
        <f>ROUND(E459*F459,2)</f>
        <v>0</v>
      </c>
      <c r="H459" s="315" t="s">
        <v>294</v>
      </c>
      <c r="I459" s="316" t="s">
        <v>150</v>
      </c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 t="s">
        <v>295</v>
      </c>
      <c r="AF459" s="244"/>
      <c r="AG459" s="244"/>
      <c r="AH459" s="244"/>
      <c r="AI459" s="244"/>
      <c r="AJ459" s="244"/>
      <c r="AK459" s="244"/>
      <c r="AL459" s="244"/>
      <c r="AM459" s="244">
        <v>21</v>
      </c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</row>
    <row r="460" spans="1:60" outlineLevel="1" x14ac:dyDescent="0.2">
      <c r="A460" s="247"/>
      <c r="B460" s="250"/>
      <c r="C460" s="327" t="s">
        <v>497</v>
      </c>
      <c r="D460" s="276"/>
      <c r="E460" s="288">
        <v>1.01</v>
      </c>
      <c r="F460" s="303"/>
      <c r="G460" s="303"/>
      <c r="H460" s="303"/>
      <c r="I460" s="30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 t="s">
        <v>153</v>
      </c>
      <c r="AF460" s="244">
        <v>0</v>
      </c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</row>
    <row r="461" spans="1:60" ht="22.5" outlineLevel="1" x14ac:dyDescent="0.2">
      <c r="A461" s="259">
        <v>112</v>
      </c>
      <c r="B461" s="270" t="s">
        <v>584</v>
      </c>
      <c r="C461" s="328" t="s">
        <v>585</v>
      </c>
      <c r="D461" s="282" t="s">
        <v>355</v>
      </c>
      <c r="E461" s="294">
        <v>1.01</v>
      </c>
      <c r="F461" s="314"/>
      <c r="G461" s="315">
        <f>ROUND(E461*F461,2)</f>
        <v>0</v>
      </c>
      <c r="H461" s="315" t="s">
        <v>294</v>
      </c>
      <c r="I461" s="316" t="s">
        <v>150</v>
      </c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 t="s">
        <v>295</v>
      </c>
      <c r="AF461" s="244"/>
      <c r="AG461" s="244"/>
      <c r="AH461" s="244"/>
      <c r="AI461" s="244"/>
      <c r="AJ461" s="244"/>
      <c r="AK461" s="244"/>
      <c r="AL461" s="244"/>
      <c r="AM461" s="244">
        <v>21</v>
      </c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</row>
    <row r="462" spans="1:60" outlineLevel="1" x14ac:dyDescent="0.2">
      <c r="A462" s="247"/>
      <c r="B462" s="250"/>
      <c r="C462" s="327" t="s">
        <v>497</v>
      </c>
      <c r="D462" s="276"/>
      <c r="E462" s="288">
        <v>1.01</v>
      </c>
      <c r="F462" s="303"/>
      <c r="G462" s="303"/>
      <c r="H462" s="303"/>
      <c r="I462" s="30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 t="s">
        <v>153</v>
      </c>
      <c r="AF462" s="244">
        <v>0</v>
      </c>
      <c r="AG462" s="244"/>
      <c r="AH462" s="244"/>
      <c r="AI462" s="244"/>
      <c r="AJ462" s="244"/>
      <c r="AK462" s="244"/>
      <c r="AL462" s="244"/>
      <c r="AM462" s="244"/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</row>
    <row r="463" spans="1:60" ht="22.5" outlineLevel="1" x14ac:dyDescent="0.2">
      <c r="A463" s="259">
        <v>113</v>
      </c>
      <c r="B463" s="270" t="s">
        <v>586</v>
      </c>
      <c r="C463" s="328" t="s">
        <v>587</v>
      </c>
      <c r="D463" s="282" t="s">
        <v>355</v>
      </c>
      <c r="E463" s="294">
        <v>2.02</v>
      </c>
      <c r="F463" s="314"/>
      <c r="G463" s="315">
        <f>ROUND(E463*F463,2)</f>
        <v>0</v>
      </c>
      <c r="H463" s="315" t="s">
        <v>294</v>
      </c>
      <c r="I463" s="316" t="s">
        <v>150</v>
      </c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 t="s">
        <v>295</v>
      </c>
      <c r="AF463" s="244"/>
      <c r="AG463" s="244"/>
      <c r="AH463" s="244"/>
      <c r="AI463" s="244"/>
      <c r="AJ463" s="244"/>
      <c r="AK463" s="244"/>
      <c r="AL463" s="244"/>
      <c r="AM463" s="244">
        <v>21</v>
      </c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</row>
    <row r="464" spans="1:60" outlineLevel="1" x14ac:dyDescent="0.2">
      <c r="A464" s="247"/>
      <c r="B464" s="250"/>
      <c r="C464" s="327" t="s">
        <v>520</v>
      </c>
      <c r="D464" s="276"/>
      <c r="E464" s="288">
        <v>2.02</v>
      </c>
      <c r="F464" s="303"/>
      <c r="G464" s="303"/>
      <c r="H464" s="303"/>
      <c r="I464" s="30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 t="s">
        <v>153</v>
      </c>
      <c r="AF464" s="244">
        <v>0</v>
      </c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</row>
    <row r="465" spans="1:60" ht="22.5" outlineLevel="1" x14ac:dyDescent="0.2">
      <c r="A465" s="259">
        <v>114</v>
      </c>
      <c r="B465" s="270" t="s">
        <v>588</v>
      </c>
      <c r="C465" s="328" t="s">
        <v>589</v>
      </c>
      <c r="D465" s="282" t="s">
        <v>355</v>
      </c>
      <c r="E465" s="294">
        <v>1.01</v>
      </c>
      <c r="F465" s="314"/>
      <c r="G465" s="315">
        <f>ROUND(E465*F465,2)</f>
        <v>0</v>
      </c>
      <c r="H465" s="315" t="s">
        <v>294</v>
      </c>
      <c r="I465" s="316" t="s">
        <v>150</v>
      </c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 t="s">
        <v>295</v>
      </c>
      <c r="AF465" s="244"/>
      <c r="AG465" s="244"/>
      <c r="AH465" s="244"/>
      <c r="AI465" s="244"/>
      <c r="AJ465" s="244"/>
      <c r="AK465" s="244"/>
      <c r="AL465" s="244"/>
      <c r="AM465" s="244">
        <v>21</v>
      </c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</row>
    <row r="466" spans="1:60" outlineLevel="1" x14ac:dyDescent="0.2">
      <c r="A466" s="247"/>
      <c r="B466" s="250"/>
      <c r="C466" s="327" t="s">
        <v>497</v>
      </c>
      <c r="D466" s="276"/>
      <c r="E466" s="288">
        <v>1.01</v>
      </c>
      <c r="F466" s="303"/>
      <c r="G466" s="303"/>
      <c r="H466" s="303"/>
      <c r="I466" s="30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 t="s">
        <v>153</v>
      </c>
      <c r="AF466" s="244">
        <v>0</v>
      </c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</row>
    <row r="467" spans="1:60" ht="22.5" outlineLevel="1" x14ac:dyDescent="0.2">
      <c r="A467" s="259">
        <v>115</v>
      </c>
      <c r="B467" s="270" t="s">
        <v>590</v>
      </c>
      <c r="C467" s="328" t="s">
        <v>591</v>
      </c>
      <c r="D467" s="282" t="s">
        <v>355</v>
      </c>
      <c r="E467" s="294">
        <v>1.01</v>
      </c>
      <c r="F467" s="314"/>
      <c r="G467" s="315">
        <f>ROUND(E467*F467,2)</f>
        <v>0</v>
      </c>
      <c r="H467" s="315" t="s">
        <v>294</v>
      </c>
      <c r="I467" s="316" t="s">
        <v>150</v>
      </c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 t="s">
        <v>295</v>
      </c>
      <c r="AF467" s="244"/>
      <c r="AG467" s="244"/>
      <c r="AH467" s="244"/>
      <c r="AI467" s="244"/>
      <c r="AJ467" s="244"/>
      <c r="AK467" s="244"/>
      <c r="AL467" s="244"/>
      <c r="AM467" s="244">
        <v>21</v>
      </c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</row>
    <row r="468" spans="1:60" outlineLevel="1" x14ac:dyDescent="0.2">
      <c r="A468" s="247"/>
      <c r="B468" s="250"/>
      <c r="C468" s="327" t="s">
        <v>497</v>
      </c>
      <c r="D468" s="276"/>
      <c r="E468" s="288">
        <v>1.01</v>
      </c>
      <c r="F468" s="303"/>
      <c r="G468" s="303"/>
      <c r="H468" s="303"/>
      <c r="I468" s="30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 t="s">
        <v>153</v>
      </c>
      <c r="AF468" s="244">
        <v>0</v>
      </c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</row>
    <row r="469" spans="1:60" ht="22.5" outlineLevel="1" x14ac:dyDescent="0.2">
      <c r="A469" s="259">
        <v>116</v>
      </c>
      <c r="B469" s="270" t="s">
        <v>592</v>
      </c>
      <c r="C469" s="328" t="s">
        <v>593</v>
      </c>
      <c r="D469" s="282" t="s">
        <v>355</v>
      </c>
      <c r="E469" s="294">
        <v>2.02</v>
      </c>
      <c r="F469" s="314"/>
      <c r="G469" s="315">
        <f>ROUND(E469*F469,2)</f>
        <v>0</v>
      </c>
      <c r="H469" s="315" t="s">
        <v>294</v>
      </c>
      <c r="I469" s="316" t="s">
        <v>150</v>
      </c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 t="s">
        <v>295</v>
      </c>
      <c r="AF469" s="244"/>
      <c r="AG469" s="244"/>
      <c r="AH469" s="244"/>
      <c r="AI469" s="244"/>
      <c r="AJ469" s="244"/>
      <c r="AK469" s="244"/>
      <c r="AL469" s="244"/>
      <c r="AM469" s="244">
        <v>21</v>
      </c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</row>
    <row r="470" spans="1:60" outlineLevel="1" x14ac:dyDescent="0.2">
      <c r="A470" s="247"/>
      <c r="B470" s="250"/>
      <c r="C470" s="327" t="s">
        <v>520</v>
      </c>
      <c r="D470" s="276"/>
      <c r="E470" s="288">
        <v>2.02</v>
      </c>
      <c r="F470" s="303"/>
      <c r="G470" s="303"/>
      <c r="H470" s="303"/>
      <c r="I470" s="30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 t="s">
        <v>153</v>
      </c>
      <c r="AF470" s="244">
        <v>0</v>
      </c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</row>
    <row r="471" spans="1:60" x14ac:dyDescent="0.2">
      <c r="A471" s="249" t="s">
        <v>139</v>
      </c>
      <c r="B471" s="266" t="s">
        <v>94</v>
      </c>
      <c r="C471" s="323" t="s">
        <v>95</v>
      </c>
      <c r="D471" s="272"/>
      <c r="E471" s="284"/>
      <c r="F471" s="296">
        <f>SUM(G472:G478)</f>
        <v>0</v>
      </c>
      <c r="G471" s="296"/>
      <c r="H471" s="297"/>
      <c r="I471" s="298"/>
      <c r="AE471" t="s">
        <v>140</v>
      </c>
    </row>
    <row r="472" spans="1:60" outlineLevel="1" x14ac:dyDescent="0.2">
      <c r="A472" s="252"/>
      <c r="B472" s="251" t="s">
        <v>594</v>
      </c>
      <c r="C472" s="324"/>
      <c r="D472" s="273"/>
      <c r="E472" s="285"/>
      <c r="F472" s="299"/>
      <c r="G472" s="299"/>
      <c r="H472" s="300"/>
      <c r="I472" s="301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>
        <v>0</v>
      </c>
      <c r="AD472" s="244"/>
      <c r="AE472" s="244" t="s">
        <v>142</v>
      </c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</row>
    <row r="473" spans="1:60" outlineLevel="1" x14ac:dyDescent="0.2">
      <c r="A473" s="246"/>
      <c r="B473" s="253" t="s">
        <v>595</v>
      </c>
      <c r="C473" s="325"/>
      <c r="D473" s="274"/>
      <c r="E473" s="286"/>
      <c r="F473" s="302"/>
      <c r="G473" s="302"/>
      <c r="H473" s="303"/>
      <c r="I473" s="30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 t="s">
        <v>144</v>
      </c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</row>
    <row r="474" spans="1:60" outlineLevel="1" x14ac:dyDescent="0.2">
      <c r="A474" s="254">
        <v>117</v>
      </c>
      <c r="B474" s="268" t="s">
        <v>596</v>
      </c>
      <c r="C474" s="326" t="s">
        <v>597</v>
      </c>
      <c r="D474" s="277" t="s">
        <v>166</v>
      </c>
      <c r="E474" s="289">
        <v>4</v>
      </c>
      <c r="F474" s="307"/>
      <c r="G474" s="308">
        <f>ROUND(E474*F474,2)</f>
        <v>0</v>
      </c>
      <c r="H474" s="308" t="s">
        <v>149</v>
      </c>
      <c r="I474" s="308" t="s">
        <v>150</v>
      </c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 t="s">
        <v>151</v>
      </c>
      <c r="AF474" s="244"/>
      <c r="AG474" s="244"/>
      <c r="AH474" s="244"/>
      <c r="AI474" s="244"/>
      <c r="AJ474" s="244"/>
      <c r="AK474" s="244"/>
      <c r="AL474" s="244"/>
      <c r="AM474" s="244">
        <v>21</v>
      </c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</row>
    <row r="475" spans="1:60" outlineLevel="1" x14ac:dyDescent="0.2">
      <c r="A475" s="252"/>
      <c r="B475" s="251" t="s">
        <v>598</v>
      </c>
      <c r="C475" s="324"/>
      <c r="D475" s="273"/>
      <c r="E475" s="285"/>
      <c r="F475" s="299"/>
      <c r="G475" s="299"/>
      <c r="H475" s="300"/>
      <c r="I475" s="301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>
        <v>0</v>
      </c>
      <c r="AD475" s="244"/>
      <c r="AE475" s="244" t="s">
        <v>142</v>
      </c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</row>
    <row r="476" spans="1:60" outlineLevel="1" x14ac:dyDescent="0.2">
      <c r="A476" s="246"/>
      <c r="B476" s="253" t="s">
        <v>599</v>
      </c>
      <c r="C476" s="325"/>
      <c r="D476" s="274"/>
      <c r="E476" s="286"/>
      <c r="F476" s="302"/>
      <c r="G476" s="302"/>
      <c r="H476" s="303"/>
      <c r="I476" s="30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 t="s">
        <v>144</v>
      </c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</row>
    <row r="477" spans="1:60" outlineLevel="1" x14ac:dyDescent="0.2">
      <c r="A477" s="256">
        <v>118</v>
      </c>
      <c r="B477" s="267" t="s">
        <v>600</v>
      </c>
      <c r="C477" s="326" t="s">
        <v>601</v>
      </c>
      <c r="D477" s="275" t="s">
        <v>166</v>
      </c>
      <c r="E477" s="287">
        <v>3.5</v>
      </c>
      <c r="F477" s="305"/>
      <c r="G477" s="306">
        <f>ROUND(E477*F477,2)</f>
        <v>0</v>
      </c>
      <c r="H477" s="306" t="s">
        <v>149</v>
      </c>
      <c r="I477" s="306" t="s">
        <v>150</v>
      </c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 t="s">
        <v>151</v>
      </c>
      <c r="AF477" s="244"/>
      <c r="AG477" s="244"/>
      <c r="AH477" s="244"/>
      <c r="AI477" s="244"/>
      <c r="AJ477" s="244"/>
      <c r="AK477" s="244"/>
      <c r="AL477" s="244"/>
      <c r="AM477" s="244">
        <v>21</v>
      </c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</row>
    <row r="478" spans="1:60" outlineLevel="1" x14ac:dyDescent="0.2">
      <c r="A478" s="247"/>
      <c r="B478" s="250"/>
      <c r="C478" s="327" t="s">
        <v>602</v>
      </c>
      <c r="D478" s="276"/>
      <c r="E478" s="288">
        <v>3.5</v>
      </c>
      <c r="F478" s="303"/>
      <c r="G478" s="303"/>
      <c r="H478" s="303"/>
      <c r="I478" s="30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 t="s">
        <v>153</v>
      </c>
      <c r="AF478" s="244">
        <v>0</v>
      </c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</row>
    <row r="479" spans="1:60" x14ac:dyDescent="0.2">
      <c r="A479" s="249" t="s">
        <v>139</v>
      </c>
      <c r="B479" s="266" t="s">
        <v>98</v>
      </c>
      <c r="C479" s="323" t="s">
        <v>99</v>
      </c>
      <c r="D479" s="272"/>
      <c r="E479" s="284"/>
      <c r="F479" s="296">
        <f>SUM(G480:G483)</f>
        <v>0</v>
      </c>
      <c r="G479" s="296"/>
      <c r="H479" s="297"/>
      <c r="I479" s="298"/>
      <c r="AE479" t="s">
        <v>140</v>
      </c>
    </row>
    <row r="480" spans="1:60" outlineLevel="1" x14ac:dyDescent="0.2">
      <c r="A480" s="252"/>
      <c r="B480" s="251" t="s">
        <v>603</v>
      </c>
      <c r="C480" s="324"/>
      <c r="D480" s="273"/>
      <c r="E480" s="285"/>
      <c r="F480" s="299"/>
      <c r="G480" s="299"/>
      <c r="H480" s="300"/>
      <c r="I480" s="301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>
        <v>0</v>
      </c>
      <c r="AD480" s="244"/>
      <c r="AE480" s="244" t="s">
        <v>142</v>
      </c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</row>
    <row r="481" spans="1:60" outlineLevel="1" x14ac:dyDescent="0.2">
      <c r="A481" s="246"/>
      <c r="B481" s="253" t="s">
        <v>604</v>
      </c>
      <c r="C481" s="325"/>
      <c r="D481" s="274"/>
      <c r="E481" s="286"/>
      <c r="F481" s="302"/>
      <c r="G481" s="302"/>
      <c r="H481" s="303"/>
      <c r="I481" s="30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 t="s">
        <v>144</v>
      </c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60" t="str">
        <f>B481</f>
        <v>krajníků, desek nebo panelů od spojovacího materiálu s odklizením a uložením očištěných hmot a spojovacího materiálu na skládku na vzdálenost do 10 m</v>
      </c>
      <c r="BA481" s="244"/>
      <c r="BB481" s="244"/>
      <c r="BC481" s="244"/>
      <c r="BD481" s="244"/>
      <c r="BE481" s="244"/>
      <c r="BF481" s="244"/>
      <c r="BG481" s="244"/>
      <c r="BH481" s="244"/>
    </row>
    <row r="482" spans="1:60" outlineLevel="1" x14ac:dyDescent="0.2">
      <c r="A482" s="254">
        <v>119</v>
      </c>
      <c r="B482" s="268" t="s">
        <v>605</v>
      </c>
      <c r="C482" s="326" t="s">
        <v>606</v>
      </c>
      <c r="D482" s="277" t="s">
        <v>166</v>
      </c>
      <c r="E482" s="289">
        <v>4</v>
      </c>
      <c r="F482" s="307"/>
      <c r="G482" s="308">
        <f>ROUND(E482*F482,2)</f>
        <v>0</v>
      </c>
      <c r="H482" s="308" t="s">
        <v>149</v>
      </c>
      <c r="I482" s="308" t="s">
        <v>150</v>
      </c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 t="s">
        <v>151</v>
      </c>
      <c r="AF482" s="244"/>
      <c r="AG482" s="244"/>
      <c r="AH482" s="244"/>
      <c r="AI482" s="244"/>
      <c r="AJ482" s="244"/>
      <c r="AK482" s="244"/>
      <c r="AL482" s="244"/>
      <c r="AM482" s="244">
        <v>21</v>
      </c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</row>
    <row r="483" spans="1:60" outlineLevel="1" x14ac:dyDescent="0.2">
      <c r="A483" s="255">
        <v>120</v>
      </c>
      <c r="B483" s="268" t="s">
        <v>607</v>
      </c>
      <c r="C483" s="328" t="s">
        <v>608</v>
      </c>
      <c r="D483" s="277" t="s">
        <v>148</v>
      </c>
      <c r="E483" s="289">
        <v>1.98</v>
      </c>
      <c r="F483" s="307"/>
      <c r="G483" s="308">
        <f>ROUND(E483*F483,2)</f>
        <v>0</v>
      </c>
      <c r="H483" s="308" t="s">
        <v>149</v>
      </c>
      <c r="I483" s="308" t="s">
        <v>150</v>
      </c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 t="s">
        <v>151</v>
      </c>
      <c r="AF483" s="244"/>
      <c r="AG483" s="244"/>
      <c r="AH483" s="244"/>
      <c r="AI483" s="244"/>
      <c r="AJ483" s="244"/>
      <c r="AK483" s="244"/>
      <c r="AL483" s="244"/>
      <c r="AM483" s="244">
        <v>21</v>
      </c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</row>
    <row r="484" spans="1:60" x14ac:dyDescent="0.2">
      <c r="A484" s="249" t="s">
        <v>139</v>
      </c>
      <c r="B484" s="266" t="s">
        <v>100</v>
      </c>
      <c r="C484" s="323" t="s">
        <v>101</v>
      </c>
      <c r="D484" s="272"/>
      <c r="E484" s="284"/>
      <c r="F484" s="296">
        <f>SUM(G485:G488)</f>
        <v>0</v>
      </c>
      <c r="G484" s="296"/>
      <c r="H484" s="297"/>
      <c r="I484" s="298"/>
      <c r="AE484" t="s">
        <v>140</v>
      </c>
    </row>
    <row r="485" spans="1:60" outlineLevel="1" x14ac:dyDescent="0.2">
      <c r="A485" s="252"/>
      <c r="B485" s="251" t="s">
        <v>609</v>
      </c>
      <c r="C485" s="324"/>
      <c r="D485" s="273"/>
      <c r="E485" s="285"/>
      <c r="F485" s="299"/>
      <c r="G485" s="299"/>
      <c r="H485" s="300"/>
      <c r="I485" s="301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>
        <v>0</v>
      </c>
      <c r="AD485" s="244"/>
      <c r="AE485" s="244" t="s">
        <v>142</v>
      </c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</row>
    <row r="486" spans="1:60" outlineLevel="1" x14ac:dyDescent="0.2">
      <c r="A486" s="246"/>
      <c r="B486" s="253" t="s">
        <v>610</v>
      </c>
      <c r="C486" s="325"/>
      <c r="D486" s="274"/>
      <c r="E486" s="286"/>
      <c r="F486" s="302"/>
      <c r="G486" s="302"/>
      <c r="H486" s="303"/>
      <c r="I486" s="30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 t="s">
        <v>144</v>
      </c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</row>
    <row r="487" spans="1:60" outlineLevel="1" x14ac:dyDescent="0.2">
      <c r="A487" s="256">
        <v>121</v>
      </c>
      <c r="B487" s="267" t="s">
        <v>611</v>
      </c>
      <c r="C487" s="326" t="s">
        <v>612</v>
      </c>
      <c r="D487" s="275" t="s">
        <v>293</v>
      </c>
      <c r="E487" s="287">
        <v>306.51904999999999</v>
      </c>
      <c r="F487" s="305"/>
      <c r="G487" s="306">
        <f>ROUND(E487*F487,2)</f>
        <v>0</v>
      </c>
      <c r="H487" s="306" t="s">
        <v>301</v>
      </c>
      <c r="I487" s="306" t="s">
        <v>150</v>
      </c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 t="s">
        <v>613</v>
      </c>
      <c r="AF487" s="244"/>
      <c r="AG487" s="244"/>
      <c r="AH487" s="244"/>
      <c r="AI487" s="244"/>
      <c r="AJ487" s="244"/>
      <c r="AK487" s="244"/>
      <c r="AL487" s="244"/>
      <c r="AM487" s="244">
        <v>21</v>
      </c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</row>
    <row r="488" spans="1:60" outlineLevel="1" x14ac:dyDescent="0.2">
      <c r="A488" s="247"/>
      <c r="B488" s="250"/>
      <c r="C488" s="329" t="s">
        <v>614</v>
      </c>
      <c r="D488" s="279"/>
      <c r="E488" s="291"/>
      <c r="F488" s="312"/>
      <c r="G488" s="312"/>
      <c r="H488" s="303"/>
      <c r="I488" s="30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 t="s">
        <v>168</v>
      </c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</row>
    <row r="489" spans="1:60" x14ac:dyDescent="0.2">
      <c r="A489" s="249" t="s">
        <v>139</v>
      </c>
      <c r="B489" s="266" t="s">
        <v>106</v>
      </c>
      <c r="C489" s="323" t="s">
        <v>107</v>
      </c>
      <c r="D489" s="272"/>
      <c r="E489" s="284"/>
      <c r="F489" s="296">
        <f>SUM(G490:G494)</f>
        <v>0</v>
      </c>
      <c r="G489" s="296"/>
      <c r="H489" s="297"/>
      <c r="I489" s="298"/>
      <c r="AE489" t="s">
        <v>140</v>
      </c>
    </row>
    <row r="490" spans="1:60" outlineLevel="1" x14ac:dyDescent="0.2">
      <c r="A490" s="252"/>
      <c r="B490" s="251" t="s">
        <v>615</v>
      </c>
      <c r="C490" s="324"/>
      <c r="D490" s="273"/>
      <c r="E490" s="285"/>
      <c r="F490" s="299"/>
      <c r="G490" s="299"/>
      <c r="H490" s="300"/>
      <c r="I490" s="301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>
        <v>0</v>
      </c>
      <c r="AD490" s="244"/>
      <c r="AE490" s="244" t="s">
        <v>142</v>
      </c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</row>
    <row r="491" spans="1:60" outlineLevel="1" x14ac:dyDescent="0.2">
      <c r="A491" s="254">
        <v>122</v>
      </c>
      <c r="B491" s="268" t="s">
        <v>616</v>
      </c>
      <c r="C491" s="326" t="s">
        <v>617</v>
      </c>
      <c r="D491" s="277" t="s">
        <v>166</v>
      </c>
      <c r="E491" s="289">
        <v>51</v>
      </c>
      <c r="F491" s="307"/>
      <c r="G491" s="308">
        <f>ROUND(E491*F491,2)</f>
        <v>0</v>
      </c>
      <c r="H491" s="308" t="s">
        <v>106</v>
      </c>
      <c r="I491" s="308" t="s">
        <v>150</v>
      </c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 t="s">
        <v>618</v>
      </c>
      <c r="AF491" s="244"/>
      <c r="AG491" s="244"/>
      <c r="AH491" s="244"/>
      <c r="AI491" s="244"/>
      <c r="AJ491" s="244"/>
      <c r="AK491" s="244"/>
      <c r="AL491" s="244"/>
      <c r="AM491" s="244">
        <v>21</v>
      </c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</row>
    <row r="492" spans="1:60" outlineLevel="1" x14ac:dyDescent="0.2">
      <c r="A492" s="255">
        <v>123</v>
      </c>
      <c r="B492" s="268" t="s">
        <v>619</v>
      </c>
      <c r="C492" s="328" t="s">
        <v>620</v>
      </c>
      <c r="D492" s="277" t="s">
        <v>166</v>
      </c>
      <c r="E492" s="289">
        <v>247</v>
      </c>
      <c r="F492" s="307"/>
      <c r="G492" s="308">
        <f>ROUND(E492*F492,2)</f>
        <v>0</v>
      </c>
      <c r="H492" s="308" t="s">
        <v>106</v>
      </c>
      <c r="I492" s="308" t="s">
        <v>150</v>
      </c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 t="s">
        <v>618</v>
      </c>
      <c r="AF492" s="244"/>
      <c r="AG492" s="244"/>
      <c r="AH492" s="244"/>
      <c r="AI492" s="244"/>
      <c r="AJ492" s="244"/>
      <c r="AK492" s="244"/>
      <c r="AL492" s="244"/>
      <c r="AM492" s="244">
        <v>21</v>
      </c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</row>
    <row r="493" spans="1:60" ht="33.75" outlineLevel="1" x14ac:dyDescent="0.2">
      <c r="A493" s="255">
        <v>124</v>
      </c>
      <c r="B493" s="268" t="s">
        <v>621</v>
      </c>
      <c r="C493" s="328" t="s">
        <v>622</v>
      </c>
      <c r="D493" s="277" t="s">
        <v>166</v>
      </c>
      <c r="E493" s="289">
        <v>51</v>
      </c>
      <c r="F493" s="307"/>
      <c r="G493" s="308">
        <f>ROUND(E493*F493,2)</f>
        <v>0</v>
      </c>
      <c r="H493" s="308" t="s">
        <v>294</v>
      </c>
      <c r="I493" s="308" t="s">
        <v>150</v>
      </c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 t="s">
        <v>623</v>
      </c>
      <c r="AF493" s="244"/>
      <c r="AG493" s="244"/>
      <c r="AH493" s="244"/>
      <c r="AI493" s="244"/>
      <c r="AJ493" s="244"/>
      <c r="AK493" s="244"/>
      <c r="AL493" s="244"/>
      <c r="AM493" s="244">
        <v>21</v>
      </c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</row>
    <row r="494" spans="1:60" ht="33.75" outlineLevel="1" x14ac:dyDescent="0.2">
      <c r="A494" s="255">
        <v>125</v>
      </c>
      <c r="B494" s="268" t="s">
        <v>624</v>
      </c>
      <c r="C494" s="328" t="s">
        <v>625</v>
      </c>
      <c r="D494" s="277" t="s">
        <v>166</v>
      </c>
      <c r="E494" s="289">
        <v>247</v>
      </c>
      <c r="F494" s="307"/>
      <c r="G494" s="308">
        <f>ROUND(E494*F494,2)</f>
        <v>0</v>
      </c>
      <c r="H494" s="308" t="s">
        <v>294</v>
      </c>
      <c r="I494" s="308" t="s">
        <v>150</v>
      </c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 t="s">
        <v>623</v>
      </c>
      <c r="AF494" s="244"/>
      <c r="AG494" s="244"/>
      <c r="AH494" s="244"/>
      <c r="AI494" s="244"/>
      <c r="AJ494" s="244"/>
      <c r="AK494" s="244"/>
      <c r="AL494" s="244"/>
      <c r="AM494" s="244">
        <v>21</v>
      </c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</row>
    <row r="495" spans="1:60" x14ac:dyDescent="0.2">
      <c r="A495" s="249" t="s">
        <v>139</v>
      </c>
      <c r="B495" s="266" t="s">
        <v>108</v>
      </c>
      <c r="C495" s="323" t="s">
        <v>109</v>
      </c>
      <c r="D495" s="272"/>
      <c r="E495" s="284"/>
      <c r="F495" s="296">
        <f>SUM(G496:G498)</f>
        <v>0</v>
      </c>
      <c r="G495" s="296"/>
      <c r="H495" s="297"/>
      <c r="I495" s="298"/>
      <c r="AE495" t="s">
        <v>140</v>
      </c>
    </row>
    <row r="496" spans="1:60" outlineLevel="1" x14ac:dyDescent="0.2">
      <c r="A496" s="252"/>
      <c r="B496" s="251" t="s">
        <v>626</v>
      </c>
      <c r="C496" s="324"/>
      <c r="D496" s="273"/>
      <c r="E496" s="285"/>
      <c r="F496" s="299"/>
      <c r="G496" s="299"/>
      <c r="H496" s="300"/>
      <c r="I496" s="301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>
        <v>0</v>
      </c>
      <c r="AD496" s="244"/>
      <c r="AE496" s="244" t="s">
        <v>142</v>
      </c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</row>
    <row r="497" spans="1:60" outlineLevel="1" x14ac:dyDescent="0.2">
      <c r="A497" s="246"/>
      <c r="B497" s="253" t="s">
        <v>627</v>
      </c>
      <c r="C497" s="325"/>
      <c r="D497" s="274"/>
      <c r="E497" s="286"/>
      <c r="F497" s="302"/>
      <c r="G497" s="302"/>
      <c r="H497" s="303"/>
      <c r="I497" s="30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 t="s">
        <v>144</v>
      </c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</row>
    <row r="498" spans="1:60" outlineLevel="1" x14ac:dyDescent="0.2">
      <c r="A498" s="254">
        <v>126</v>
      </c>
      <c r="B498" s="268" t="s">
        <v>628</v>
      </c>
      <c r="C498" s="326" t="s">
        <v>629</v>
      </c>
      <c r="D498" s="277" t="s">
        <v>166</v>
      </c>
      <c r="E498" s="289">
        <v>255.2</v>
      </c>
      <c r="F498" s="307"/>
      <c r="G498" s="308">
        <f>ROUND(E498*F498,2)</f>
        <v>0</v>
      </c>
      <c r="H498" s="308" t="s">
        <v>108</v>
      </c>
      <c r="I498" s="308" t="s">
        <v>150</v>
      </c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 t="s">
        <v>618</v>
      </c>
      <c r="AF498" s="244"/>
      <c r="AG498" s="244"/>
      <c r="AH498" s="244"/>
      <c r="AI498" s="244"/>
      <c r="AJ498" s="244"/>
      <c r="AK498" s="244"/>
      <c r="AL498" s="244"/>
      <c r="AM498" s="244">
        <v>21</v>
      </c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</row>
    <row r="499" spans="1:60" x14ac:dyDescent="0.2">
      <c r="A499" s="249" t="s">
        <v>139</v>
      </c>
      <c r="B499" s="266" t="s">
        <v>110</v>
      </c>
      <c r="C499" s="323" t="s">
        <v>111</v>
      </c>
      <c r="D499" s="272"/>
      <c r="E499" s="284"/>
      <c r="F499" s="296">
        <f>SUM(G500:G526)</f>
        <v>0</v>
      </c>
      <c r="G499" s="296"/>
      <c r="H499" s="297"/>
      <c r="I499" s="298"/>
      <c r="AE499" t="s">
        <v>140</v>
      </c>
    </row>
    <row r="500" spans="1:60" outlineLevel="1" x14ac:dyDescent="0.2">
      <c r="A500" s="252"/>
      <c r="B500" s="251" t="s">
        <v>630</v>
      </c>
      <c r="C500" s="324"/>
      <c r="D500" s="273"/>
      <c r="E500" s="285"/>
      <c r="F500" s="299"/>
      <c r="G500" s="299"/>
      <c r="H500" s="300"/>
      <c r="I500" s="301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>
        <v>0</v>
      </c>
      <c r="AD500" s="244"/>
      <c r="AE500" s="244" t="s">
        <v>142</v>
      </c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</row>
    <row r="501" spans="1:60" outlineLevel="1" x14ac:dyDescent="0.2">
      <c r="A501" s="256">
        <v>127</v>
      </c>
      <c r="B501" s="267" t="s">
        <v>631</v>
      </c>
      <c r="C501" s="326" t="s">
        <v>632</v>
      </c>
      <c r="D501" s="275" t="s">
        <v>293</v>
      </c>
      <c r="E501" s="287">
        <v>0.2389</v>
      </c>
      <c r="F501" s="305"/>
      <c r="G501" s="306">
        <f>ROUND(E501*F501,2)</f>
        <v>0</v>
      </c>
      <c r="H501" s="306" t="s">
        <v>633</v>
      </c>
      <c r="I501" s="306" t="s">
        <v>290</v>
      </c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 t="s">
        <v>151</v>
      </c>
      <c r="AF501" s="244"/>
      <c r="AG501" s="244"/>
      <c r="AH501" s="244"/>
      <c r="AI501" s="244"/>
      <c r="AJ501" s="244"/>
      <c r="AK501" s="244"/>
      <c r="AL501" s="244"/>
      <c r="AM501" s="244">
        <v>21</v>
      </c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</row>
    <row r="502" spans="1:60" outlineLevel="1" x14ac:dyDescent="0.2">
      <c r="A502" s="247"/>
      <c r="B502" s="250"/>
      <c r="C502" s="329" t="s">
        <v>634</v>
      </c>
      <c r="D502" s="279"/>
      <c r="E502" s="291"/>
      <c r="F502" s="312"/>
      <c r="G502" s="312"/>
      <c r="H502" s="303"/>
      <c r="I502" s="30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 t="s">
        <v>168</v>
      </c>
      <c r="AF502" s="244"/>
      <c r="AG502" s="244"/>
      <c r="AH502" s="244"/>
      <c r="AI502" s="244"/>
      <c r="AJ502" s="244"/>
      <c r="AK502" s="244"/>
      <c r="AL502" s="244"/>
      <c r="AM502" s="244"/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</row>
    <row r="503" spans="1:60" outlineLevel="1" x14ac:dyDescent="0.2">
      <c r="A503" s="247"/>
      <c r="B503" s="250"/>
      <c r="C503" s="331" t="s">
        <v>635</v>
      </c>
      <c r="D503" s="279"/>
      <c r="E503" s="291"/>
      <c r="F503" s="312"/>
      <c r="G503" s="312"/>
      <c r="H503" s="303"/>
      <c r="I503" s="30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 t="s">
        <v>168</v>
      </c>
      <c r="AF503" s="244"/>
      <c r="AG503" s="244"/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</row>
    <row r="504" spans="1:60" outlineLevel="1" x14ac:dyDescent="0.2">
      <c r="A504" s="247"/>
      <c r="B504" s="250"/>
      <c r="C504" s="331" t="s">
        <v>636</v>
      </c>
      <c r="D504" s="279"/>
      <c r="E504" s="291"/>
      <c r="F504" s="312"/>
      <c r="G504" s="312"/>
      <c r="H504" s="303"/>
      <c r="I504" s="30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 t="s">
        <v>168</v>
      </c>
      <c r="AF504" s="244"/>
      <c r="AG504" s="244"/>
      <c r="AH504" s="244"/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</row>
    <row r="505" spans="1:60" outlineLevel="1" x14ac:dyDescent="0.2">
      <c r="A505" s="247"/>
      <c r="B505" s="250"/>
      <c r="C505" s="331" t="s">
        <v>508</v>
      </c>
      <c r="D505" s="279"/>
      <c r="E505" s="291"/>
      <c r="F505" s="312"/>
      <c r="G505" s="312"/>
      <c r="H505" s="303"/>
      <c r="I505" s="30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 t="s">
        <v>168</v>
      </c>
      <c r="AF505" s="244"/>
      <c r="AG505" s="244"/>
      <c r="AH505" s="244"/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</row>
    <row r="506" spans="1:60" outlineLevel="1" x14ac:dyDescent="0.2">
      <c r="A506" s="247"/>
      <c r="B506" s="250"/>
      <c r="C506" s="331" t="s">
        <v>637</v>
      </c>
      <c r="D506" s="279"/>
      <c r="E506" s="291"/>
      <c r="F506" s="312"/>
      <c r="G506" s="312"/>
      <c r="H506" s="303"/>
      <c r="I506" s="30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 t="s">
        <v>168</v>
      </c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</row>
    <row r="507" spans="1:60" outlineLevel="1" x14ac:dyDescent="0.2">
      <c r="A507" s="247"/>
      <c r="B507" s="250"/>
      <c r="C507" s="331" t="s">
        <v>638</v>
      </c>
      <c r="D507" s="279"/>
      <c r="E507" s="291"/>
      <c r="F507" s="312"/>
      <c r="G507" s="312"/>
      <c r="H507" s="303"/>
      <c r="I507" s="30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 t="s">
        <v>168</v>
      </c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</row>
    <row r="508" spans="1:60" outlineLevel="1" x14ac:dyDescent="0.2">
      <c r="A508" s="247"/>
      <c r="B508" s="250"/>
      <c r="C508" s="331" t="s">
        <v>639</v>
      </c>
      <c r="D508" s="279"/>
      <c r="E508" s="291"/>
      <c r="F508" s="312"/>
      <c r="G508" s="312"/>
      <c r="H508" s="303"/>
      <c r="I508" s="30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 t="s">
        <v>168</v>
      </c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</row>
    <row r="509" spans="1:60" outlineLevel="1" x14ac:dyDescent="0.2">
      <c r="A509" s="247"/>
      <c r="B509" s="250"/>
      <c r="C509" s="331" t="s">
        <v>640</v>
      </c>
      <c r="D509" s="279"/>
      <c r="E509" s="291"/>
      <c r="F509" s="312"/>
      <c r="G509" s="312"/>
      <c r="H509" s="303"/>
      <c r="I509" s="30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 t="s">
        <v>168</v>
      </c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</row>
    <row r="510" spans="1:60" outlineLevel="1" x14ac:dyDescent="0.2">
      <c r="A510" s="259">
        <v>128</v>
      </c>
      <c r="B510" s="270" t="s">
        <v>641</v>
      </c>
      <c r="C510" s="328" t="s">
        <v>642</v>
      </c>
      <c r="D510" s="282" t="s">
        <v>293</v>
      </c>
      <c r="E510" s="294">
        <v>1.7423999999999999</v>
      </c>
      <c r="F510" s="314"/>
      <c r="G510" s="315">
        <f>ROUND(E510*F510,2)</f>
        <v>0</v>
      </c>
      <c r="H510" s="315" t="s">
        <v>633</v>
      </c>
      <c r="I510" s="316" t="s">
        <v>290</v>
      </c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 t="s">
        <v>151</v>
      </c>
      <c r="AF510" s="244"/>
      <c r="AG510" s="244"/>
      <c r="AH510" s="244"/>
      <c r="AI510" s="244"/>
      <c r="AJ510" s="244"/>
      <c r="AK510" s="244"/>
      <c r="AL510" s="244"/>
      <c r="AM510" s="244">
        <v>21</v>
      </c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</row>
    <row r="511" spans="1:60" outlineLevel="1" x14ac:dyDescent="0.2">
      <c r="A511" s="247"/>
      <c r="B511" s="250"/>
      <c r="C511" s="329" t="s">
        <v>634</v>
      </c>
      <c r="D511" s="279"/>
      <c r="E511" s="291"/>
      <c r="F511" s="312"/>
      <c r="G511" s="312"/>
      <c r="H511" s="303"/>
      <c r="I511" s="30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 t="s">
        <v>168</v>
      </c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</row>
    <row r="512" spans="1:60" outlineLevel="1" x14ac:dyDescent="0.2">
      <c r="A512" s="247"/>
      <c r="B512" s="250"/>
      <c r="C512" s="331" t="s">
        <v>635</v>
      </c>
      <c r="D512" s="279"/>
      <c r="E512" s="291"/>
      <c r="F512" s="312"/>
      <c r="G512" s="312"/>
      <c r="H512" s="303"/>
      <c r="I512" s="30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 t="s">
        <v>168</v>
      </c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</row>
    <row r="513" spans="1:60" outlineLevel="1" x14ac:dyDescent="0.2">
      <c r="A513" s="247"/>
      <c r="B513" s="250"/>
      <c r="C513" s="331" t="s">
        <v>636</v>
      </c>
      <c r="D513" s="279"/>
      <c r="E513" s="291"/>
      <c r="F513" s="312"/>
      <c r="G513" s="312"/>
      <c r="H513" s="303"/>
      <c r="I513" s="30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 t="s">
        <v>168</v>
      </c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</row>
    <row r="514" spans="1:60" outlineLevel="1" x14ac:dyDescent="0.2">
      <c r="A514" s="247"/>
      <c r="B514" s="250"/>
      <c r="C514" s="331" t="s">
        <v>508</v>
      </c>
      <c r="D514" s="279"/>
      <c r="E514" s="291"/>
      <c r="F514" s="312"/>
      <c r="G514" s="312"/>
      <c r="H514" s="303"/>
      <c r="I514" s="30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 t="s">
        <v>168</v>
      </c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</row>
    <row r="515" spans="1:60" outlineLevel="1" x14ac:dyDescent="0.2">
      <c r="A515" s="247"/>
      <c r="B515" s="250"/>
      <c r="C515" s="331" t="s">
        <v>637</v>
      </c>
      <c r="D515" s="279"/>
      <c r="E515" s="291"/>
      <c r="F515" s="312"/>
      <c r="G515" s="312"/>
      <c r="H515" s="303"/>
      <c r="I515" s="30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 t="s">
        <v>168</v>
      </c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</row>
    <row r="516" spans="1:60" outlineLevel="1" x14ac:dyDescent="0.2">
      <c r="A516" s="247"/>
      <c r="B516" s="250"/>
      <c r="C516" s="331" t="s">
        <v>638</v>
      </c>
      <c r="D516" s="279"/>
      <c r="E516" s="291"/>
      <c r="F516" s="312"/>
      <c r="G516" s="312"/>
      <c r="H516" s="303"/>
      <c r="I516" s="30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 t="s">
        <v>168</v>
      </c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</row>
    <row r="517" spans="1:60" outlineLevel="1" x14ac:dyDescent="0.2">
      <c r="A517" s="247"/>
      <c r="B517" s="250"/>
      <c r="C517" s="331" t="s">
        <v>639</v>
      </c>
      <c r="D517" s="279"/>
      <c r="E517" s="291"/>
      <c r="F517" s="312"/>
      <c r="G517" s="312"/>
      <c r="H517" s="303"/>
      <c r="I517" s="30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 t="s">
        <v>168</v>
      </c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</row>
    <row r="518" spans="1:60" outlineLevel="1" x14ac:dyDescent="0.2">
      <c r="A518" s="247"/>
      <c r="B518" s="250"/>
      <c r="C518" s="331" t="s">
        <v>640</v>
      </c>
      <c r="D518" s="279"/>
      <c r="E518" s="291"/>
      <c r="F518" s="312"/>
      <c r="G518" s="312"/>
      <c r="H518" s="303"/>
      <c r="I518" s="30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 t="s">
        <v>168</v>
      </c>
      <c r="AF518" s="244"/>
      <c r="AG518" s="244"/>
      <c r="AH518" s="244"/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</row>
    <row r="519" spans="1:60" outlineLevel="1" x14ac:dyDescent="0.2">
      <c r="A519" s="259">
        <v>129</v>
      </c>
      <c r="B519" s="270" t="s">
        <v>643</v>
      </c>
      <c r="C519" s="328" t="s">
        <v>644</v>
      </c>
      <c r="D519" s="282" t="s">
        <v>293</v>
      </c>
      <c r="E519" s="294">
        <v>6.81</v>
      </c>
      <c r="F519" s="314"/>
      <c r="G519" s="315">
        <f>ROUND(E519*F519,2)</f>
        <v>0</v>
      </c>
      <c r="H519" s="315"/>
      <c r="I519" s="316" t="s">
        <v>290</v>
      </c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 t="s">
        <v>645</v>
      </c>
      <c r="AF519" s="244"/>
      <c r="AG519" s="244"/>
      <c r="AH519" s="244"/>
      <c r="AI519" s="244"/>
      <c r="AJ519" s="244"/>
      <c r="AK519" s="244"/>
      <c r="AL519" s="244"/>
      <c r="AM519" s="244">
        <v>21</v>
      </c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</row>
    <row r="520" spans="1:60" outlineLevel="1" x14ac:dyDescent="0.2">
      <c r="A520" s="247"/>
      <c r="B520" s="250"/>
      <c r="C520" s="329" t="s">
        <v>646</v>
      </c>
      <c r="D520" s="279"/>
      <c r="E520" s="291"/>
      <c r="F520" s="312"/>
      <c r="G520" s="312"/>
      <c r="H520" s="303"/>
      <c r="I520" s="30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 t="s">
        <v>168</v>
      </c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</row>
    <row r="521" spans="1:60" outlineLevel="1" x14ac:dyDescent="0.2">
      <c r="A521" s="252"/>
      <c r="B521" s="251" t="s">
        <v>647</v>
      </c>
      <c r="C521" s="324"/>
      <c r="D521" s="273"/>
      <c r="E521" s="285"/>
      <c r="F521" s="299"/>
      <c r="G521" s="299"/>
      <c r="H521" s="300"/>
      <c r="I521" s="301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>
        <v>0</v>
      </c>
      <c r="AD521" s="244"/>
      <c r="AE521" s="244" t="s">
        <v>142</v>
      </c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</row>
    <row r="522" spans="1:60" outlineLevel="1" x14ac:dyDescent="0.2">
      <c r="A522" s="254">
        <v>130</v>
      </c>
      <c r="B522" s="268" t="s">
        <v>648</v>
      </c>
      <c r="C522" s="326" t="s">
        <v>649</v>
      </c>
      <c r="D522" s="277" t="s">
        <v>293</v>
      </c>
      <c r="E522" s="289">
        <v>16.2988</v>
      </c>
      <c r="F522" s="307"/>
      <c r="G522" s="308">
        <f>ROUND(E522*F522,2)</f>
        <v>0</v>
      </c>
      <c r="H522" s="308" t="s">
        <v>149</v>
      </c>
      <c r="I522" s="308" t="s">
        <v>150</v>
      </c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 t="s">
        <v>650</v>
      </c>
      <c r="AF522" s="244"/>
      <c r="AG522" s="244"/>
      <c r="AH522" s="244"/>
      <c r="AI522" s="244"/>
      <c r="AJ522" s="244"/>
      <c r="AK522" s="244"/>
      <c r="AL522" s="244"/>
      <c r="AM522" s="244">
        <v>21</v>
      </c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</row>
    <row r="523" spans="1:60" outlineLevel="1" x14ac:dyDescent="0.2">
      <c r="A523" s="255">
        <v>131</v>
      </c>
      <c r="B523" s="268" t="s">
        <v>651</v>
      </c>
      <c r="C523" s="328" t="s">
        <v>652</v>
      </c>
      <c r="D523" s="277" t="s">
        <v>293</v>
      </c>
      <c r="E523" s="289">
        <v>4.0747</v>
      </c>
      <c r="F523" s="307"/>
      <c r="G523" s="308">
        <f>ROUND(E523*F523,2)</f>
        <v>0</v>
      </c>
      <c r="H523" s="308" t="s">
        <v>149</v>
      </c>
      <c r="I523" s="308" t="s">
        <v>150</v>
      </c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 t="s">
        <v>650</v>
      </c>
      <c r="AF523" s="244"/>
      <c r="AG523" s="244"/>
      <c r="AH523" s="244"/>
      <c r="AI523" s="244"/>
      <c r="AJ523" s="244"/>
      <c r="AK523" s="244"/>
      <c r="AL523" s="244"/>
      <c r="AM523" s="244">
        <v>21</v>
      </c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</row>
    <row r="524" spans="1:60" outlineLevel="1" x14ac:dyDescent="0.2">
      <c r="A524" s="252"/>
      <c r="B524" s="251" t="s">
        <v>653</v>
      </c>
      <c r="C524" s="324"/>
      <c r="D524" s="273"/>
      <c r="E524" s="285"/>
      <c r="F524" s="299"/>
      <c r="G524" s="299"/>
      <c r="H524" s="300"/>
      <c r="I524" s="301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>
        <v>0</v>
      </c>
      <c r="AD524" s="244"/>
      <c r="AE524" s="244" t="s">
        <v>142</v>
      </c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</row>
    <row r="525" spans="1:60" outlineLevel="1" x14ac:dyDescent="0.2">
      <c r="A525" s="246"/>
      <c r="B525" s="253" t="s">
        <v>654</v>
      </c>
      <c r="C525" s="325"/>
      <c r="D525" s="274"/>
      <c r="E525" s="286"/>
      <c r="F525" s="302"/>
      <c r="G525" s="302"/>
      <c r="H525" s="303"/>
      <c r="I525" s="30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 t="s">
        <v>144</v>
      </c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</row>
    <row r="526" spans="1:60" outlineLevel="1" x14ac:dyDescent="0.2">
      <c r="A526" s="254">
        <v>132</v>
      </c>
      <c r="B526" s="268" t="s">
        <v>655</v>
      </c>
      <c r="C526" s="326" t="s">
        <v>656</v>
      </c>
      <c r="D526" s="277" t="s">
        <v>293</v>
      </c>
      <c r="E526" s="289">
        <v>4.0747</v>
      </c>
      <c r="F526" s="307"/>
      <c r="G526" s="308">
        <f>ROUND(E526*F526,2)</f>
        <v>0</v>
      </c>
      <c r="H526" s="308" t="s">
        <v>657</v>
      </c>
      <c r="I526" s="308" t="s">
        <v>150</v>
      </c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 t="s">
        <v>650</v>
      </c>
      <c r="AF526" s="244"/>
      <c r="AG526" s="244"/>
      <c r="AH526" s="244"/>
      <c r="AI526" s="244"/>
      <c r="AJ526" s="244"/>
      <c r="AK526" s="244"/>
      <c r="AL526" s="244"/>
      <c r="AM526" s="244">
        <v>21</v>
      </c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</row>
    <row r="527" spans="1:60" x14ac:dyDescent="0.2">
      <c r="A527" s="249" t="s">
        <v>139</v>
      </c>
      <c r="B527" s="266" t="s">
        <v>112</v>
      </c>
      <c r="C527" s="323" t="s">
        <v>113</v>
      </c>
      <c r="D527" s="272"/>
      <c r="E527" s="284"/>
      <c r="F527" s="296">
        <f>SUM(G528:G532)</f>
        <v>0</v>
      </c>
      <c r="G527" s="296"/>
      <c r="H527" s="297"/>
      <c r="I527" s="298"/>
      <c r="AE527" t="s">
        <v>140</v>
      </c>
    </row>
    <row r="528" spans="1:60" outlineLevel="1" x14ac:dyDescent="0.2">
      <c r="A528" s="258">
        <v>133</v>
      </c>
      <c r="B528" s="269" t="s">
        <v>658</v>
      </c>
      <c r="C528" s="328" t="s">
        <v>659</v>
      </c>
      <c r="D528" s="278" t="s">
        <v>660</v>
      </c>
      <c r="E528" s="290">
        <v>1</v>
      </c>
      <c r="F528" s="309"/>
      <c r="G528" s="310">
        <f>ROUND(E528*F528,2)</f>
        <v>0</v>
      </c>
      <c r="H528" s="310"/>
      <c r="I528" s="311" t="s">
        <v>290</v>
      </c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 t="s">
        <v>661</v>
      </c>
      <c r="AF528" s="244"/>
      <c r="AG528" s="244"/>
      <c r="AH528" s="244"/>
      <c r="AI528" s="244"/>
      <c r="AJ528" s="244"/>
      <c r="AK528" s="244"/>
      <c r="AL528" s="244"/>
      <c r="AM528" s="244">
        <v>21</v>
      </c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</row>
    <row r="529" spans="1:60" outlineLevel="1" x14ac:dyDescent="0.2">
      <c r="A529" s="259">
        <v>134</v>
      </c>
      <c r="B529" s="270" t="s">
        <v>662</v>
      </c>
      <c r="C529" s="328" t="s">
        <v>663</v>
      </c>
      <c r="D529" s="282" t="s">
        <v>660</v>
      </c>
      <c r="E529" s="294">
        <v>1</v>
      </c>
      <c r="F529" s="314"/>
      <c r="G529" s="315">
        <f>ROUND(E529*F529,2)</f>
        <v>0</v>
      </c>
      <c r="H529" s="315"/>
      <c r="I529" s="316" t="s">
        <v>491</v>
      </c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 t="s">
        <v>661</v>
      </c>
      <c r="AF529" s="244"/>
      <c r="AG529" s="244"/>
      <c r="AH529" s="244"/>
      <c r="AI529" s="244"/>
      <c r="AJ529" s="244"/>
      <c r="AK529" s="244"/>
      <c r="AL529" s="244"/>
      <c r="AM529" s="244">
        <v>21</v>
      </c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</row>
    <row r="530" spans="1:60" ht="22.5" outlineLevel="1" x14ac:dyDescent="0.2">
      <c r="A530" s="247"/>
      <c r="B530" s="250"/>
      <c r="C530" s="329" t="s">
        <v>664</v>
      </c>
      <c r="D530" s="279"/>
      <c r="E530" s="291"/>
      <c r="F530" s="312"/>
      <c r="G530" s="312"/>
      <c r="H530" s="303"/>
      <c r="I530" s="30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 t="s">
        <v>168</v>
      </c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</row>
    <row r="531" spans="1:60" outlineLevel="1" x14ac:dyDescent="0.2">
      <c r="A531" s="259">
        <v>135</v>
      </c>
      <c r="B531" s="270" t="s">
        <v>665</v>
      </c>
      <c r="C531" s="328" t="s">
        <v>666</v>
      </c>
      <c r="D531" s="282" t="s">
        <v>660</v>
      </c>
      <c r="E531" s="294">
        <v>1</v>
      </c>
      <c r="F531" s="314"/>
      <c r="G531" s="315">
        <f>ROUND(E531*F531,2)</f>
        <v>0</v>
      </c>
      <c r="H531" s="315"/>
      <c r="I531" s="316" t="s">
        <v>491</v>
      </c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 t="s">
        <v>667</v>
      </c>
      <c r="AF531" s="244"/>
      <c r="AG531" s="244"/>
      <c r="AH531" s="244"/>
      <c r="AI531" s="244"/>
      <c r="AJ531" s="244"/>
      <c r="AK531" s="244"/>
      <c r="AL531" s="244"/>
      <c r="AM531" s="244">
        <v>21</v>
      </c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</row>
    <row r="532" spans="1:60" outlineLevel="1" x14ac:dyDescent="0.2">
      <c r="A532" s="247"/>
      <c r="B532" s="250"/>
      <c r="C532" s="329" t="s">
        <v>668</v>
      </c>
      <c r="D532" s="279"/>
      <c r="E532" s="291"/>
      <c r="F532" s="312"/>
      <c r="G532" s="312"/>
      <c r="H532" s="303"/>
      <c r="I532" s="30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 t="s">
        <v>168</v>
      </c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</row>
    <row r="533" spans="1:60" x14ac:dyDescent="0.2">
      <c r="A533" s="249" t="s">
        <v>139</v>
      </c>
      <c r="B533" s="266" t="s">
        <v>114</v>
      </c>
      <c r="C533" s="323" t="s">
        <v>115</v>
      </c>
      <c r="D533" s="272"/>
      <c r="E533" s="284"/>
      <c r="F533" s="296">
        <f>SUM(G534:G546)</f>
        <v>0</v>
      </c>
      <c r="G533" s="296"/>
      <c r="H533" s="297"/>
      <c r="I533" s="298"/>
      <c r="AE533" t="s">
        <v>140</v>
      </c>
    </row>
    <row r="534" spans="1:60" outlineLevel="1" x14ac:dyDescent="0.2">
      <c r="A534" s="259">
        <v>136</v>
      </c>
      <c r="B534" s="270" t="s">
        <v>669</v>
      </c>
      <c r="C534" s="328" t="s">
        <v>670</v>
      </c>
      <c r="D534" s="282" t="s">
        <v>660</v>
      </c>
      <c r="E534" s="294">
        <v>1</v>
      </c>
      <c r="F534" s="314"/>
      <c r="G534" s="315">
        <f>ROUND(E534*F534,2)</f>
        <v>0</v>
      </c>
      <c r="H534" s="315"/>
      <c r="I534" s="316" t="s">
        <v>491</v>
      </c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 t="s">
        <v>661</v>
      </c>
      <c r="AF534" s="244"/>
      <c r="AG534" s="244"/>
      <c r="AH534" s="244"/>
      <c r="AI534" s="244"/>
      <c r="AJ534" s="244"/>
      <c r="AK534" s="244"/>
      <c r="AL534" s="244"/>
      <c r="AM534" s="244">
        <v>21</v>
      </c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</row>
    <row r="535" spans="1:60" ht="22.5" outlineLevel="1" x14ac:dyDescent="0.2">
      <c r="A535" s="247"/>
      <c r="B535" s="250"/>
      <c r="C535" s="329" t="s">
        <v>671</v>
      </c>
      <c r="D535" s="279"/>
      <c r="E535" s="291"/>
      <c r="F535" s="312"/>
      <c r="G535" s="312"/>
      <c r="H535" s="303"/>
      <c r="I535" s="30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 t="s">
        <v>168</v>
      </c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</row>
    <row r="536" spans="1:60" outlineLevel="1" x14ac:dyDescent="0.2">
      <c r="A536" s="259">
        <v>137</v>
      </c>
      <c r="B536" s="270" t="s">
        <v>672</v>
      </c>
      <c r="C536" s="328" t="s">
        <v>673</v>
      </c>
      <c r="D536" s="282" t="s">
        <v>660</v>
      </c>
      <c r="E536" s="294">
        <v>1</v>
      </c>
      <c r="F536" s="314"/>
      <c r="G536" s="315">
        <f>ROUND(E536*F536,2)</f>
        <v>0</v>
      </c>
      <c r="H536" s="315"/>
      <c r="I536" s="316" t="s">
        <v>491</v>
      </c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 t="s">
        <v>661</v>
      </c>
      <c r="AF536" s="244"/>
      <c r="AG536" s="244"/>
      <c r="AH536" s="244"/>
      <c r="AI536" s="244"/>
      <c r="AJ536" s="244"/>
      <c r="AK536" s="244"/>
      <c r="AL536" s="244"/>
      <c r="AM536" s="244">
        <v>21</v>
      </c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</row>
    <row r="537" spans="1:60" ht="22.5" outlineLevel="1" x14ac:dyDescent="0.2">
      <c r="A537" s="247"/>
      <c r="B537" s="250"/>
      <c r="C537" s="329" t="s">
        <v>674</v>
      </c>
      <c r="D537" s="279"/>
      <c r="E537" s="291"/>
      <c r="F537" s="312"/>
      <c r="G537" s="312"/>
      <c r="H537" s="303"/>
      <c r="I537" s="30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 t="s">
        <v>168</v>
      </c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</row>
    <row r="538" spans="1:60" outlineLevel="1" x14ac:dyDescent="0.2">
      <c r="A538" s="259">
        <v>138</v>
      </c>
      <c r="B538" s="270" t="s">
        <v>675</v>
      </c>
      <c r="C538" s="328" t="s">
        <v>676</v>
      </c>
      <c r="D538" s="282" t="s">
        <v>660</v>
      </c>
      <c r="E538" s="294">
        <v>1</v>
      </c>
      <c r="F538" s="314"/>
      <c r="G538" s="315">
        <f>ROUND(E538*F538,2)</f>
        <v>0</v>
      </c>
      <c r="H538" s="315"/>
      <c r="I538" s="316" t="s">
        <v>290</v>
      </c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 t="s">
        <v>661</v>
      </c>
      <c r="AF538" s="244"/>
      <c r="AG538" s="244"/>
      <c r="AH538" s="244"/>
      <c r="AI538" s="244"/>
      <c r="AJ538" s="244"/>
      <c r="AK538" s="244"/>
      <c r="AL538" s="244"/>
      <c r="AM538" s="244">
        <v>21</v>
      </c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</row>
    <row r="539" spans="1:60" outlineLevel="1" x14ac:dyDescent="0.2">
      <c r="A539" s="247"/>
      <c r="B539" s="250"/>
      <c r="C539" s="329" t="s">
        <v>677</v>
      </c>
      <c r="D539" s="279"/>
      <c r="E539" s="291"/>
      <c r="F539" s="312"/>
      <c r="G539" s="312"/>
      <c r="H539" s="303"/>
      <c r="I539" s="30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 t="s">
        <v>168</v>
      </c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</row>
    <row r="540" spans="1:60" outlineLevel="1" x14ac:dyDescent="0.2">
      <c r="A540" s="258">
        <v>139</v>
      </c>
      <c r="B540" s="269" t="s">
        <v>678</v>
      </c>
      <c r="C540" s="328" t="s">
        <v>679</v>
      </c>
      <c r="D540" s="278" t="s">
        <v>680</v>
      </c>
      <c r="E540" s="290">
        <v>36.4</v>
      </c>
      <c r="F540" s="309"/>
      <c r="G540" s="310">
        <f>ROUND(E540*F540,2)</f>
        <v>0</v>
      </c>
      <c r="H540" s="310"/>
      <c r="I540" s="311" t="s">
        <v>290</v>
      </c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 t="s">
        <v>661</v>
      </c>
      <c r="AF540" s="244"/>
      <c r="AG540" s="244"/>
      <c r="AH540" s="244"/>
      <c r="AI540" s="244"/>
      <c r="AJ540" s="244"/>
      <c r="AK540" s="244"/>
      <c r="AL540" s="244"/>
      <c r="AM540" s="244">
        <v>21</v>
      </c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</row>
    <row r="541" spans="1:60" outlineLevel="1" x14ac:dyDescent="0.2">
      <c r="A541" s="258">
        <v>140</v>
      </c>
      <c r="B541" s="269" t="s">
        <v>681</v>
      </c>
      <c r="C541" s="328" t="s">
        <v>682</v>
      </c>
      <c r="D541" s="278" t="s">
        <v>660</v>
      </c>
      <c r="E541" s="290">
        <v>1</v>
      </c>
      <c r="F541" s="309"/>
      <c r="G541" s="310">
        <f>ROUND(E541*F541,2)</f>
        <v>0</v>
      </c>
      <c r="H541" s="310"/>
      <c r="I541" s="311" t="s">
        <v>290</v>
      </c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 t="s">
        <v>661</v>
      </c>
      <c r="AF541" s="244"/>
      <c r="AG541" s="244"/>
      <c r="AH541" s="244"/>
      <c r="AI541" s="244"/>
      <c r="AJ541" s="244"/>
      <c r="AK541" s="244"/>
      <c r="AL541" s="244"/>
      <c r="AM541" s="244">
        <v>21</v>
      </c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</row>
    <row r="542" spans="1:60" outlineLevel="1" x14ac:dyDescent="0.2">
      <c r="A542" s="258">
        <v>141</v>
      </c>
      <c r="B542" s="269" t="s">
        <v>683</v>
      </c>
      <c r="C542" s="328" t="s">
        <v>684</v>
      </c>
      <c r="D542" s="278" t="s">
        <v>542</v>
      </c>
      <c r="E542" s="290">
        <v>4</v>
      </c>
      <c r="F542" s="309"/>
      <c r="G542" s="310">
        <f>ROUND(E542*F542,2)</f>
        <v>0</v>
      </c>
      <c r="H542" s="310"/>
      <c r="I542" s="311" t="s">
        <v>290</v>
      </c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 t="s">
        <v>661</v>
      </c>
      <c r="AF542" s="244"/>
      <c r="AG542" s="244"/>
      <c r="AH542" s="244"/>
      <c r="AI542" s="244"/>
      <c r="AJ542" s="244"/>
      <c r="AK542" s="244"/>
      <c r="AL542" s="244"/>
      <c r="AM542" s="244">
        <v>21</v>
      </c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</row>
    <row r="543" spans="1:60" outlineLevel="1" x14ac:dyDescent="0.2">
      <c r="A543" s="258">
        <v>142</v>
      </c>
      <c r="B543" s="269" t="s">
        <v>685</v>
      </c>
      <c r="C543" s="328" t="s">
        <v>686</v>
      </c>
      <c r="D543" s="278" t="s">
        <v>660</v>
      </c>
      <c r="E543" s="290">
        <v>1</v>
      </c>
      <c r="F543" s="309"/>
      <c r="G543" s="310">
        <f>ROUND(E543*F543,2)</f>
        <v>0</v>
      </c>
      <c r="H543" s="310"/>
      <c r="I543" s="311" t="s">
        <v>290</v>
      </c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 t="s">
        <v>661</v>
      </c>
      <c r="AF543" s="244"/>
      <c r="AG543" s="244"/>
      <c r="AH543" s="244"/>
      <c r="AI543" s="244"/>
      <c r="AJ543" s="244"/>
      <c r="AK543" s="244"/>
      <c r="AL543" s="244"/>
      <c r="AM543" s="244">
        <v>21</v>
      </c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</row>
    <row r="544" spans="1:60" outlineLevel="1" x14ac:dyDescent="0.2">
      <c r="A544" s="258">
        <v>143</v>
      </c>
      <c r="B544" s="269" t="s">
        <v>687</v>
      </c>
      <c r="C544" s="328" t="s">
        <v>688</v>
      </c>
      <c r="D544" s="278" t="s">
        <v>660</v>
      </c>
      <c r="E544" s="290">
        <v>1</v>
      </c>
      <c r="F544" s="309"/>
      <c r="G544" s="310">
        <f>ROUND(E544*F544,2)</f>
        <v>0</v>
      </c>
      <c r="H544" s="310"/>
      <c r="I544" s="311" t="s">
        <v>290</v>
      </c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 t="s">
        <v>661</v>
      </c>
      <c r="AF544" s="244"/>
      <c r="AG544" s="244"/>
      <c r="AH544" s="244"/>
      <c r="AI544" s="244"/>
      <c r="AJ544" s="244"/>
      <c r="AK544" s="244"/>
      <c r="AL544" s="244"/>
      <c r="AM544" s="244">
        <v>21</v>
      </c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</row>
    <row r="545" spans="1:60" outlineLevel="1" x14ac:dyDescent="0.2">
      <c r="A545" s="258">
        <v>144</v>
      </c>
      <c r="B545" s="269" t="s">
        <v>689</v>
      </c>
      <c r="C545" s="328" t="s">
        <v>690</v>
      </c>
      <c r="D545" s="278" t="s">
        <v>660</v>
      </c>
      <c r="E545" s="290">
        <v>1</v>
      </c>
      <c r="F545" s="309"/>
      <c r="G545" s="310">
        <f>ROUND(E545*F545,2)</f>
        <v>0</v>
      </c>
      <c r="H545" s="310"/>
      <c r="I545" s="311" t="s">
        <v>290</v>
      </c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 t="s">
        <v>661</v>
      </c>
      <c r="AF545" s="244"/>
      <c r="AG545" s="244"/>
      <c r="AH545" s="244"/>
      <c r="AI545" s="244"/>
      <c r="AJ545" s="244"/>
      <c r="AK545" s="244"/>
      <c r="AL545" s="244"/>
      <c r="AM545" s="244">
        <v>21</v>
      </c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</row>
    <row r="546" spans="1:60" outlineLevel="1" x14ac:dyDescent="0.2">
      <c r="A546" s="259">
        <v>145</v>
      </c>
      <c r="B546" s="270" t="s">
        <v>691</v>
      </c>
      <c r="C546" s="334" t="s">
        <v>692</v>
      </c>
      <c r="D546" s="282" t="s">
        <v>660</v>
      </c>
      <c r="E546" s="294">
        <v>1</v>
      </c>
      <c r="F546" s="314"/>
      <c r="G546" s="315">
        <f>ROUND(E546*F546,2)</f>
        <v>0</v>
      </c>
      <c r="H546" s="315"/>
      <c r="I546" s="316" t="s">
        <v>290</v>
      </c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 t="s">
        <v>661</v>
      </c>
      <c r="AF546" s="244"/>
      <c r="AG546" s="244"/>
      <c r="AH546" s="244"/>
      <c r="AI546" s="244"/>
      <c r="AJ546" s="244"/>
      <c r="AK546" s="244"/>
      <c r="AL546" s="244"/>
      <c r="AM546" s="244">
        <v>21</v>
      </c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</row>
    <row r="547" spans="1:60" x14ac:dyDescent="0.2">
      <c r="A547" s="248"/>
      <c r="B547" s="333" t="s">
        <v>508</v>
      </c>
      <c r="C547" s="335" t="s">
        <v>508</v>
      </c>
      <c r="D547" s="336"/>
      <c r="E547" s="337"/>
      <c r="F547" s="338"/>
      <c r="G547" s="338"/>
      <c r="H547" s="338"/>
      <c r="I547" s="338"/>
    </row>
    <row r="548" spans="1:60" hidden="1" x14ac:dyDescent="0.2">
      <c r="C548" s="105"/>
      <c r="D548" s="226"/>
    </row>
    <row r="549" spans="1:60" ht="13.5" hidden="1" thickBot="1" x14ac:dyDescent="0.25">
      <c r="A549" s="317"/>
      <c r="B549" s="318" t="s">
        <v>693</v>
      </c>
      <c r="C549" s="332"/>
      <c r="D549" s="319"/>
      <c r="E549" s="320"/>
      <c r="F549" s="320"/>
      <c r="G549" s="321">
        <f>F9+F142+F171+F185+F189+F194+F471+F479+F484+F489+F495+F499+F527+F533</f>
        <v>0</v>
      </c>
    </row>
    <row r="550" spans="1:60" x14ac:dyDescent="0.2">
      <c r="D550" s="226"/>
    </row>
    <row r="551" spans="1:60" x14ac:dyDescent="0.2">
      <c r="D551" s="226"/>
    </row>
    <row r="552" spans="1:60" x14ac:dyDescent="0.2">
      <c r="D552" s="226"/>
    </row>
    <row r="553" spans="1:60" x14ac:dyDescent="0.2">
      <c r="D553" s="226"/>
    </row>
    <row r="554" spans="1:60" x14ac:dyDescent="0.2">
      <c r="D554" s="226"/>
    </row>
    <row r="555" spans="1:60" x14ac:dyDescent="0.2">
      <c r="D555" s="226"/>
    </row>
    <row r="556" spans="1:60" x14ac:dyDescent="0.2">
      <c r="D556" s="226"/>
    </row>
    <row r="557" spans="1:60" x14ac:dyDescent="0.2">
      <c r="D557" s="226"/>
    </row>
    <row r="558" spans="1:60" x14ac:dyDescent="0.2">
      <c r="D558" s="226"/>
    </row>
    <row r="559" spans="1:60" x14ac:dyDescent="0.2">
      <c r="D559" s="226"/>
    </row>
    <row r="560" spans="1:60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98">
    <mergeCell ref="F527:G527"/>
    <mergeCell ref="F533:G533"/>
    <mergeCell ref="B497:G497"/>
    <mergeCell ref="F499:G499"/>
    <mergeCell ref="B500:G500"/>
    <mergeCell ref="B521:G521"/>
    <mergeCell ref="B524:G524"/>
    <mergeCell ref="B525:G525"/>
    <mergeCell ref="B485:G485"/>
    <mergeCell ref="B486:G486"/>
    <mergeCell ref="F489:G489"/>
    <mergeCell ref="B490:G490"/>
    <mergeCell ref="F495:G495"/>
    <mergeCell ref="B496:G496"/>
    <mergeCell ref="B475:G475"/>
    <mergeCell ref="B476:G476"/>
    <mergeCell ref="F479:G479"/>
    <mergeCell ref="B480:G480"/>
    <mergeCell ref="B481:G481"/>
    <mergeCell ref="F484:G484"/>
    <mergeCell ref="B291:G291"/>
    <mergeCell ref="B292:G292"/>
    <mergeCell ref="B297:G297"/>
    <mergeCell ref="F471:G471"/>
    <mergeCell ref="B472:G472"/>
    <mergeCell ref="B473:G473"/>
    <mergeCell ref="B271:G271"/>
    <mergeCell ref="B272:G272"/>
    <mergeCell ref="B279:G279"/>
    <mergeCell ref="B280:G280"/>
    <mergeCell ref="B283:G283"/>
    <mergeCell ref="B284:G284"/>
    <mergeCell ref="B226:G226"/>
    <mergeCell ref="B227:G227"/>
    <mergeCell ref="B232:G232"/>
    <mergeCell ref="B233:G233"/>
    <mergeCell ref="B236:G236"/>
    <mergeCell ref="B239:G239"/>
    <mergeCell ref="B201:G201"/>
    <mergeCell ref="B203:G203"/>
    <mergeCell ref="B204:G204"/>
    <mergeCell ref="B205:G205"/>
    <mergeCell ref="B208:G208"/>
    <mergeCell ref="B211:G211"/>
    <mergeCell ref="B191:G191"/>
    <mergeCell ref="F194:G194"/>
    <mergeCell ref="B195:G195"/>
    <mergeCell ref="B196:G196"/>
    <mergeCell ref="B199:G199"/>
    <mergeCell ref="B200:G200"/>
    <mergeCell ref="B172:G172"/>
    <mergeCell ref="B173:G173"/>
    <mergeCell ref="F185:G185"/>
    <mergeCell ref="B186:G186"/>
    <mergeCell ref="F189:G189"/>
    <mergeCell ref="B190:G190"/>
    <mergeCell ref="B144:G144"/>
    <mergeCell ref="B153:G153"/>
    <mergeCell ref="B154:G154"/>
    <mergeCell ref="B162:G162"/>
    <mergeCell ref="B163:G163"/>
    <mergeCell ref="F171:G171"/>
    <mergeCell ref="B123:G123"/>
    <mergeCell ref="B124:G124"/>
    <mergeCell ref="B133:G133"/>
    <mergeCell ref="B136:G136"/>
    <mergeCell ref="F142:G142"/>
    <mergeCell ref="B143:G143"/>
    <mergeCell ref="B100:G100"/>
    <mergeCell ref="B104:G104"/>
    <mergeCell ref="B105:G105"/>
    <mergeCell ref="B115:G115"/>
    <mergeCell ref="B118:G118"/>
    <mergeCell ref="B119:G119"/>
    <mergeCell ref="B40:G40"/>
    <mergeCell ref="B72:G72"/>
    <mergeCell ref="B73:G73"/>
    <mergeCell ref="B95:G95"/>
    <mergeCell ref="B96:G96"/>
    <mergeCell ref="B99:G99"/>
    <mergeCell ref="B29:G29"/>
    <mergeCell ref="B30:G30"/>
    <mergeCell ref="B31:G31"/>
    <mergeCell ref="B34:G34"/>
    <mergeCell ref="B35:G35"/>
    <mergeCell ref="B39:G39"/>
    <mergeCell ref="B15:G15"/>
    <mergeCell ref="B20:G20"/>
    <mergeCell ref="B21:G21"/>
    <mergeCell ref="B24:G24"/>
    <mergeCell ref="B25:G25"/>
    <mergeCell ref="B26:G26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57</v>
      </c>
      <c r="C2" s="184" t="s">
        <v>58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SO06a</v>
      </c>
      <c r="H6" s="35"/>
    </row>
    <row r="7" spans="1:15" ht="15.75" customHeight="1" x14ac:dyDescent="0.25">
      <c r="B7" s="93" t="str">
        <f>C2</f>
        <v>Vodovod - armaturní šachta - potrubní část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58</v>
      </c>
      <c r="C19" s="191"/>
      <c r="D19" s="191"/>
      <c r="E19" s="191"/>
      <c r="F19" s="191"/>
      <c r="G19" s="193"/>
      <c r="H19" s="195">
        <f>'SO06a 001 Pol'!G110</f>
        <v>0</v>
      </c>
      <c r="I19" s="32"/>
      <c r="J19" s="32"/>
      <c r="O19">
        <f>'SO06a 001 Pol'!AN6</f>
        <v>0</v>
      </c>
      <c r="P19">
        <f>'SO06a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SO06a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58</v>
      </c>
      <c r="F29" s="356"/>
      <c r="G29" s="356"/>
      <c r="H29" s="356"/>
      <c r="I29" s="32"/>
      <c r="J29" s="32"/>
      <c r="BC29" s="355" t="str">
        <f>E29</f>
        <v>Vodovod - armaturní šachta - potrubní část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'SO06a 001 Pol'!F9</f>
        <v>0</v>
      </c>
      <c r="I31" s="32"/>
      <c r="J31" s="32"/>
    </row>
    <row r="32" spans="1:55" ht="12.75" customHeight="1" x14ac:dyDescent="0.2">
      <c r="A32" s="194" t="s">
        <v>80</v>
      </c>
      <c r="B32" s="192" t="s">
        <v>81</v>
      </c>
      <c r="C32" s="191"/>
      <c r="D32" s="191"/>
      <c r="E32" s="191"/>
      <c r="F32" s="191"/>
      <c r="G32" s="193"/>
      <c r="H32" s="357">
        <f>'SO06a 001 Pol'!F15</f>
        <v>0</v>
      </c>
      <c r="I32" s="32"/>
      <c r="J32" s="32"/>
    </row>
    <row r="33" spans="1:10" ht="12.75" customHeight="1" x14ac:dyDescent="0.2">
      <c r="A33" s="194" t="s">
        <v>92</v>
      </c>
      <c r="B33" s="192" t="s">
        <v>93</v>
      </c>
      <c r="C33" s="191"/>
      <c r="D33" s="191"/>
      <c r="E33" s="191"/>
      <c r="F33" s="191"/>
      <c r="G33" s="193"/>
      <c r="H33" s="357">
        <f>'SO06a 001 Pol'!F26</f>
        <v>0</v>
      </c>
      <c r="I33" s="32"/>
      <c r="J33" s="32"/>
    </row>
    <row r="34" spans="1:10" ht="12.75" customHeight="1" x14ac:dyDescent="0.2">
      <c r="A34" s="194" t="s">
        <v>100</v>
      </c>
      <c r="B34" s="192" t="s">
        <v>101</v>
      </c>
      <c r="C34" s="191"/>
      <c r="D34" s="191"/>
      <c r="E34" s="191"/>
      <c r="F34" s="191"/>
      <c r="G34" s="193"/>
      <c r="H34" s="357">
        <f>'SO06a 001 Pol'!F84</f>
        <v>0</v>
      </c>
      <c r="I34" s="32"/>
      <c r="J34" s="32"/>
    </row>
    <row r="35" spans="1:10" ht="12.75" customHeight="1" x14ac:dyDescent="0.2">
      <c r="A35" s="194" t="s">
        <v>104</v>
      </c>
      <c r="B35" s="192" t="s">
        <v>105</v>
      </c>
      <c r="C35" s="191"/>
      <c r="D35" s="191"/>
      <c r="E35" s="191"/>
      <c r="F35" s="191"/>
      <c r="G35" s="193"/>
      <c r="H35" s="357">
        <f>'SO06a 001 Pol'!F89</f>
        <v>0</v>
      </c>
      <c r="I35" s="32"/>
      <c r="J35" s="32"/>
    </row>
    <row r="36" spans="1:10" ht="12.75" customHeight="1" x14ac:dyDescent="0.2">
      <c r="A36" s="194" t="s">
        <v>112</v>
      </c>
      <c r="B36" s="192" t="s">
        <v>113</v>
      </c>
      <c r="C36" s="191"/>
      <c r="D36" s="191"/>
      <c r="E36" s="191"/>
      <c r="F36" s="191"/>
      <c r="G36" s="193"/>
      <c r="H36" s="357">
        <f>'SO06a 001 Pol'!F103</f>
        <v>0</v>
      </c>
      <c r="I36" s="32"/>
      <c r="J36" s="32"/>
    </row>
    <row r="37" spans="1:10" ht="12.75" customHeight="1" x14ac:dyDescent="0.2">
      <c r="A37" s="194" t="s">
        <v>114</v>
      </c>
      <c r="B37" s="192" t="s">
        <v>115</v>
      </c>
      <c r="C37" s="191"/>
      <c r="D37" s="191"/>
      <c r="E37" s="191"/>
      <c r="F37" s="191"/>
      <c r="G37" s="193"/>
      <c r="H37" s="357">
        <f>'SO06a 001 Pol'!F106</f>
        <v>0</v>
      </c>
      <c r="I37" s="32"/>
      <c r="J37" s="32"/>
    </row>
    <row r="38" spans="1:10" ht="12.75" customHeight="1" thickBot="1" x14ac:dyDescent="0.25">
      <c r="A38" s="201"/>
      <c r="B38" s="202" t="s">
        <v>696</v>
      </c>
      <c r="C38" s="203"/>
      <c r="D38" s="204" t="str">
        <f>D29</f>
        <v>001</v>
      </c>
      <c r="E38" s="203"/>
      <c r="F38" s="203"/>
      <c r="G38" s="205"/>
      <c r="H38" s="358">
        <f>SUM(H31:H37)</f>
        <v>0</v>
      </c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57</v>
      </c>
      <c r="C3" s="263" t="s">
        <v>58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58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SUMIF(AM8:AM110,AN5,G8:G110)</f>
        <v>0</v>
      </c>
      <c r="AO6">
        <f>SUMIF(AM8:AM110,AO5,G8:G110)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SUM(G10:G14)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697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698</v>
      </c>
      <c r="C11" s="325"/>
      <c r="D11" s="274"/>
      <c r="E11" s="286"/>
      <c r="F11" s="302"/>
      <c r="G11" s="302"/>
      <c r="H11" s="303"/>
      <c r="I11" s="30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144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6">
        <v>1</v>
      </c>
      <c r="B12" s="267" t="s">
        <v>699</v>
      </c>
      <c r="C12" s="326" t="s">
        <v>700</v>
      </c>
      <c r="D12" s="275" t="s">
        <v>182</v>
      </c>
      <c r="E12" s="287">
        <v>7.1999999999999995E-2</v>
      </c>
      <c r="F12" s="305"/>
      <c r="G12" s="306">
        <f>ROUND(E12*F12,2)</f>
        <v>0</v>
      </c>
      <c r="H12" s="306" t="s">
        <v>174</v>
      </c>
      <c r="I12" s="306" t="s">
        <v>150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151</v>
      </c>
      <c r="AF12" s="244"/>
      <c r="AG12" s="244"/>
      <c r="AH12" s="244"/>
      <c r="AI12" s="244"/>
      <c r="AJ12" s="244"/>
      <c r="AK12" s="244"/>
      <c r="AL12" s="244"/>
      <c r="AM12" s="244">
        <v>21</v>
      </c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47"/>
      <c r="B13" s="250"/>
      <c r="C13" s="330" t="s">
        <v>701</v>
      </c>
      <c r="D13" s="359"/>
      <c r="E13" s="361">
        <v>2.7E-2</v>
      </c>
      <c r="F13" s="303"/>
      <c r="G13" s="303"/>
      <c r="H13" s="303"/>
      <c r="I13" s="30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153</v>
      </c>
      <c r="AF13" s="244">
        <v>0</v>
      </c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702</v>
      </c>
      <c r="D14" s="280"/>
      <c r="E14" s="292">
        <v>4.4999999999999998E-2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x14ac:dyDescent="0.2">
      <c r="A15" s="249" t="s">
        <v>139</v>
      </c>
      <c r="B15" s="266" t="s">
        <v>80</v>
      </c>
      <c r="C15" s="323" t="s">
        <v>81</v>
      </c>
      <c r="D15" s="272"/>
      <c r="E15" s="284"/>
      <c r="F15" s="296">
        <f>SUM(G16:G25)</f>
        <v>0</v>
      </c>
      <c r="G15" s="296"/>
      <c r="H15" s="297"/>
      <c r="I15" s="298"/>
      <c r="AE15" t="s">
        <v>140</v>
      </c>
    </row>
    <row r="16" spans="1:60" outlineLevel="1" x14ac:dyDescent="0.2">
      <c r="A16" s="252"/>
      <c r="B16" s="251" t="s">
        <v>309</v>
      </c>
      <c r="C16" s="324"/>
      <c r="D16" s="273"/>
      <c r="E16" s="285"/>
      <c r="F16" s="299"/>
      <c r="G16" s="299"/>
      <c r="H16" s="300"/>
      <c r="I16" s="301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>
        <v>0</v>
      </c>
      <c r="AD16" s="244"/>
      <c r="AE16" s="244" t="s">
        <v>142</v>
      </c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46"/>
      <c r="B17" s="253" t="s">
        <v>310</v>
      </c>
      <c r="C17" s="325"/>
      <c r="D17" s="274"/>
      <c r="E17" s="286"/>
      <c r="F17" s="302"/>
      <c r="G17" s="302"/>
      <c r="H17" s="303"/>
      <c r="I17" s="30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144</v>
      </c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6">
        <v>2</v>
      </c>
      <c r="B18" s="267" t="s">
        <v>311</v>
      </c>
      <c r="C18" s="326" t="s">
        <v>312</v>
      </c>
      <c r="D18" s="275" t="s">
        <v>182</v>
      </c>
      <c r="E18" s="287">
        <v>2.8799999999999999E-2</v>
      </c>
      <c r="F18" s="305"/>
      <c r="G18" s="306">
        <f>ROUND(E18*F18,2)</f>
        <v>0</v>
      </c>
      <c r="H18" s="306" t="s">
        <v>301</v>
      </c>
      <c r="I18" s="306" t="s">
        <v>150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151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47"/>
      <c r="B19" s="250"/>
      <c r="C19" s="327" t="s">
        <v>703</v>
      </c>
      <c r="D19" s="276"/>
      <c r="E19" s="288">
        <v>2.8799999999999999E-2</v>
      </c>
      <c r="F19" s="303"/>
      <c r="G19" s="303"/>
      <c r="H19" s="303"/>
      <c r="I19" s="30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153</v>
      </c>
      <c r="AF19" s="244">
        <v>0</v>
      </c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2"/>
      <c r="B20" s="251" t="s">
        <v>704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1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4">
        <v>3</v>
      </c>
      <c r="B21" s="268" t="s">
        <v>705</v>
      </c>
      <c r="C21" s="326" t="s">
        <v>706</v>
      </c>
      <c r="D21" s="277" t="s">
        <v>182</v>
      </c>
      <c r="E21" s="289">
        <v>2.8799999999999999E-2</v>
      </c>
      <c r="F21" s="307"/>
      <c r="G21" s="308">
        <f>ROUND(E21*F21,2)</f>
        <v>0</v>
      </c>
      <c r="H21" s="308" t="s">
        <v>301</v>
      </c>
      <c r="I21" s="308" t="s">
        <v>150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151</v>
      </c>
      <c r="AF21" s="244"/>
      <c r="AG21" s="244"/>
      <c r="AH21" s="244"/>
      <c r="AI21" s="244"/>
      <c r="AJ21" s="244"/>
      <c r="AK21" s="244"/>
      <c r="AL21" s="244"/>
      <c r="AM21" s="244">
        <v>21</v>
      </c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2"/>
      <c r="B22" s="251" t="s">
        <v>319</v>
      </c>
      <c r="C22" s="324"/>
      <c r="D22" s="273"/>
      <c r="E22" s="285"/>
      <c r="F22" s="299"/>
      <c r="G22" s="299"/>
      <c r="H22" s="300"/>
      <c r="I22" s="301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>
        <v>0</v>
      </c>
      <c r="AD22" s="244"/>
      <c r="AE22" s="244" t="s">
        <v>142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46"/>
      <c r="B23" s="253" t="s">
        <v>298</v>
      </c>
      <c r="C23" s="325"/>
      <c r="D23" s="274"/>
      <c r="E23" s="286"/>
      <c r="F23" s="302"/>
      <c r="G23" s="302"/>
      <c r="H23" s="303"/>
      <c r="I23" s="30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144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6">
        <v>4</v>
      </c>
      <c r="B24" s="267" t="s">
        <v>320</v>
      </c>
      <c r="C24" s="326" t="s">
        <v>321</v>
      </c>
      <c r="D24" s="275" t="s">
        <v>148</v>
      </c>
      <c r="E24" s="287">
        <v>0.38400000000000001</v>
      </c>
      <c r="F24" s="305"/>
      <c r="G24" s="306">
        <f>ROUND(E24*F24,2)</f>
        <v>0</v>
      </c>
      <c r="H24" s="306" t="s">
        <v>301</v>
      </c>
      <c r="I24" s="306" t="s">
        <v>150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151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47"/>
      <c r="B25" s="250"/>
      <c r="C25" s="327" t="s">
        <v>707</v>
      </c>
      <c r="D25" s="276"/>
      <c r="E25" s="288">
        <v>0.38400000000000001</v>
      </c>
      <c r="F25" s="303"/>
      <c r="G25" s="303"/>
      <c r="H25" s="303"/>
      <c r="I25" s="30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153</v>
      </c>
      <c r="AF25" s="244">
        <v>0</v>
      </c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x14ac:dyDescent="0.2">
      <c r="A26" s="249" t="s">
        <v>139</v>
      </c>
      <c r="B26" s="266" t="s">
        <v>92</v>
      </c>
      <c r="C26" s="323" t="s">
        <v>93</v>
      </c>
      <c r="D26" s="272"/>
      <c r="E26" s="284"/>
      <c r="F26" s="296">
        <f>SUM(G27:G83)</f>
        <v>0</v>
      </c>
      <c r="G26" s="296"/>
      <c r="H26" s="297"/>
      <c r="I26" s="298"/>
      <c r="AE26" t="s">
        <v>140</v>
      </c>
    </row>
    <row r="27" spans="1:60" outlineLevel="1" x14ac:dyDescent="0.2">
      <c r="A27" s="252"/>
      <c r="B27" s="251" t="s">
        <v>351</v>
      </c>
      <c r="C27" s="324"/>
      <c r="D27" s="273"/>
      <c r="E27" s="285"/>
      <c r="F27" s="299"/>
      <c r="G27" s="299"/>
      <c r="H27" s="300"/>
      <c r="I27" s="301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>
        <v>0</v>
      </c>
      <c r="AD27" s="244"/>
      <c r="AE27" s="244" t="s">
        <v>142</v>
      </c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ht="22.5" outlineLevel="1" x14ac:dyDescent="0.2">
      <c r="A28" s="246"/>
      <c r="B28" s="253" t="s">
        <v>352</v>
      </c>
      <c r="C28" s="325"/>
      <c r="D28" s="274"/>
      <c r="E28" s="286"/>
      <c r="F28" s="302"/>
      <c r="G28" s="302"/>
      <c r="H28" s="303"/>
      <c r="I28" s="30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144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60" t="str">
        <f>B28</f>
        <v>ohlášení uzavírání vody, uzavření a otevření šoupat, vypuštění a napuštění vody, odvzdušnění potrubí, strojní nebo ruční výřez potrubí, nutné úpravy výkopu v prostoru provádění,</v>
      </c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4">
        <v>5</v>
      </c>
      <c r="B29" s="268" t="s">
        <v>708</v>
      </c>
      <c r="C29" s="326" t="s">
        <v>361</v>
      </c>
      <c r="D29" s="277" t="s">
        <v>355</v>
      </c>
      <c r="E29" s="289">
        <v>2</v>
      </c>
      <c r="F29" s="307"/>
      <c r="G29" s="308">
        <f>ROUND(E29*F29,2)</f>
        <v>0</v>
      </c>
      <c r="H29" s="308" t="s">
        <v>301</v>
      </c>
      <c r="I29" s="308" t="s">
        <v>150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151</v>
      </c>
      <c r="AF29" s="244"/>
      <c r="AG29" s="244"/>
      <c r="AH29" s="244"/>
      <c r="AI29" s="244"/>
      <c r="AJ29" s="244"/>
      <c r="AK29" s="244"/>
      <c r="AL29" s="244"/>
      <c r="AM29" s="244">
        <v>21</v>
      </c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2"/>
      <c r="B30" s="251" t="s">
        <v>362</v>
      </c>
      <c r="C30" s="324"/>
      <c r="D30" s="273"/>
      <c r="E30" s="285"/>
      <c r="F30" s="299"/>
      <c r="G30" s="299"/>
      <c r="H30" s="300"/>
      <c r="I30" s="301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>
        <v>0</v>
      </c>
      <c r="AD30" s="244"/>
      <c r="AE30" s="244" t="s">
        <v>142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4">
        <v>6</v>
      </c>
      <c r="B31" s="268" t="s">
        <v>709</v>
      </c>
      <c r="C31" s="326" t="s">
        <v>710</v>
      </c>
      <c r="D31" s="277" t="s">
        <v>355</v>
      </c>
      <c r="E31" s="289">
        <v>3</v>
      </c>
      <c r="F31" s="307"/>
      <c r="G31" s="308">
        <f>ROUND(E31*F31,2)</f>
        <v>0</v>
      </c>
      <c r="H31" s="308" t="s">
        <v>301</v>
      </c>
      <c r="I31" s="308" t="s">
        <v>150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151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2"/>
      <c r="B32" s="251" t="s">
        <v>711</v>
      </c>
      <c r="C32" s="324"/>
      <c r="D32" s="273"/>
      <c r="E32" s="285"/>
      <c r="F32" s="299"/>
      <c r="G32" s="299"/>
      <c r="H32" s="300"/>
      <c r="I32" s="301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>
        <v>1</v>
      </c>
      <c r="AD32" s="244"/>
      <c r="AE32" s="244" t="s">
        <v>142</v>
      </c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4">
        <v>7</v>
      </c>
      <c r="B33" s="268" t="s">
        <v>712</v>
      </c>
      <c r="C33" s="326" t="s">
        <v>713</v>
      </c>
      <c r="D33" s="277" t="s">
        <v>355</v>
      </c>
      <c r="E33" s="289">
        <v>3</v>
      </c>
      <c r="F33" s="307"/>
      <c r="G33" s="308">
        <f>ROUND(E33*F33,2)</f>
        <v>0</v>
      </c>
      <c r="H33" s="308" t="s">
        <v>301</v>
      </c>
      <c r="I33" s="308" t="s">
        <v>150</v>
      </c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 t="s">
        <v>151</v>
      </c>
      <c r="AF33" s="244"/>
      <c r="AG33" s="244"/>
      <c r="AH33" s="244"/>
      <c r="AI33" s="244"/>
      <c r="AJ33" s="244"/>
      <c r="AK33" s="244"/>
      <c r="AL33" s="244"/>
      <c r="AM33" s="244">
        <v>21</v>
      </c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2"/>
      <c r="B34" s="251" t="s">
        <v>365</v>
      </c>
      <c r="C34" s="324"/>
      <c r="D34" s="273"/>
      <c r="E34" s="285"/>
      <c r="F34" s="299"/>
      <c r="G34" s="299"/>
      <c r="H34" s="300"/>
      <c r="I34" s="301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0</v>
      </c>
      <c r="AD34" s="244"/>
      <c r="AE34" s="244" t="s">
        <v>142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ht="22.5" outlineLevel="1" x14ac:dyDescent="0.2">
      <c r="A35" s="254">
        <v>8</v>
      </c>
      <c r="B35" s="268" t="s">
        <v>371</v>
      </c>
      <c r="C35" s="326" t="s">
        <v>372</v>
      </c>
      <c r="D35" s="277" t="s">
        <v>355</v>
      </c>
      <c r="E35" s="289">
        <v>1</v>
      </c>
      <c r="F35" s="307"/>
      <c r="G35" s="308">
        <f>ROUND(E35*F35,2)</f>
        <v>0</v>
      </c>
      <c r="H35" s="308" t="s">
        <v>301</v>
      </c>
      <c r="I35" s="308" t="s">
        <v>150</v>
      </c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151</v>
      </c>
      <c r="AF35" s="244"/>
      <c r="AG35" s="244"/>
      <c r="AH35" s="244"/>
      <c r="AI35" s="244"/>
      <c r="AJ35" s="244"/>
      <c r="AK35" s="244"/>
      <c r="AL35" s="244"/>
      <c r="AM35" s="244">
        <v>21</v>
      </c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ht="22.5" outlineLevel="1" x14ac:dyDescent="0.2">
      <c r="A36" s="255">
        <v>9</v>
      </c>
      <c r="B36" s="268" t="s">
        <v>373</v>
      </c>
      <c r="C36" s="328" t="s">
        <v>374</v>
      </c>
      <c r="D36" s="277" t="s">
        <v>355</v>
      </c>
      <c r="E36" s="289">
        <v>1</v>
      </c>
      <c r="F36" s="307"/>
      <c r="G36" s="308">
        <f>ROUND(E36*F36,2)</f>
        <v>0</v>
      </c>
      <c r="H36" s="308" t="s">
        <v>301</v>
      </c>
      <c r="I36" s="308" t="s">
        <v>150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2"/>
      <c r="B37" s="251" t="s">
        <v>714</v>
      </c>
      <c r="C37" s="324"/>
      <c r="D37" s="273"/>
      <c r="E37" s="285"/>
      <c r="F37" s="299"/>
      <c r="G37" s="299"/>
      <c r="H37" s="300"/>
      <c r="I37" s="301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>
        <v>1</v>
      </c>
      <c r="AD37" s="244"/>
      <c r="AE37" s="244" t="s">
        <v>142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4">
        <v>10</v>
      </c>
      <c r="B38" s="268" t="s">
        <v>715</v>
      </c>
      <c r="C38" s="326" t="s">
        <v>716</v>
      </c>
      <c r="D38" s="277" t="s">
        <v>355</v>
      </c>
      <c r="E38" s="289">
        <v>1</v>
      </c>
      <c r="F38" s="307"/>
      <c r="G38" s="308">
        <f>ROUND(E38*F38,2)</f>
        <v>0</v>
      </c>
      <c r="H38" s="308" t="s">
        <v>301</v>
      </c>
      <c r="I38" s="308" t="s">
        <v>150</v>
      </c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151</v>
      </c>
      <c r="AF38" s="244"/>
      <c r="AG38" s="244"/>
      <c r="AH38" s="244"/>
      <c r="AI38" s="244"/>
      <c r="AJ38" s="244"/>
      <c r="AK38" s="244"/>
      <c r="AL38" s="244"/>
      <c r="AM38" s="244">
        <v>21</v>
      </c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2"/>
      <c r="B39" s="251" t="s">
        <v>365</v>
      </c>
      <c r="C39" s="324"/>
      <c r="D39" s="273"/>
      <c r="E39" s="285"/>
      <c r="F39" s="299"/>
      <c r="G39" s="299"/>
      <c r="H39" s="300"/>
      <c r="I39" s="301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0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46"/>
      <c r="B40" s="253" t="s">
        <v>714</v>
      </c>
      <c r="C40" s="325"/>
      <c r="D40" s="274"/>
      <c r="E40" s="286"/>
      <c r="F40" s="302"/>
      <c r="G40" s="302"/>
      <c r="H40" s="303"/>
      <c r="I40" s="30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>
        <v>1</v>
      </c>
      <c r="AD40" s="244"/>
      <c r="AE40" s="244" t="s">
        <v>142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4">
        <v>11</v>
      </c>
      <c r="B41" s="268" t="s">
        <v>717</v>
      </c>
      <c r="C41" s="326" t="s">
        <v>718</v>
      </c>
      <c r="D41" s="277" t="s">
        <v>355</v>
      </c>
      <c r="E41" s="289">
        <v>1</v>
      </c>
      <c r="F41" s="307"/>
      <c r="G41" s="308">
        <f>ROUND(E41*F41,2)</f>
        <v>0</v>
      </c>
      <c r="H41" s="308" t="s">
        <v>301</v>
      </c>
      <c r="I41" s="308" t="s">
        <v>150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151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2"/>
      <c r="B42" s="251" t="s">
        <v>399</v>
      </c>
      <c r="C42" s="324"/>
      <c r="D42" s="273"/>
      <c r="E42" s="285"/>
      <c r="F42" s="299"/>
      <c r="G42" s="299"/>
      <c r="H42" s="300"/>
      <c r="I42" s="301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>
        <v>0</v>
      </c>
      <c r="AD42" s="244"/>
      <c r="AE42" s="244" t="s">
        <v>142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4">
        <v>12</v>
      </c>
      <c r="B43" s="268" t="s">
        <v>719</v>
      </c>
      <c r="C43" s="326" t="s">
        <v>720</v>
      </c>
      <c r="D43" s="277" t="s">
        <v>355</v>
      </c>
      <c r="E43" s="289">
        <v>3</v>
      </c>
      <c r="F43" s="307"/>
      <c r="G43" s="308">
        <f>ROUND(E43*F43,2)</f>
        <v>0</v>
      </c>
      <c r="H43" s="308" t="s">
        <v>301</v>
      </c>
      <c r="I43" s="308" t="s">
        <v>150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151</v>
      </c>
      <c r="AF43" s="244"/>
      <c r="AG43" s="244"/>
      <c r="AH43" s="244"/>
      <c r="AI43" s="244"/>
      <c r="AJ43" s="244"/>
      <c r="AK43" s="244"/>
      <c r="AL43" s="244"/>
      <c r="AM43" s="244">
        <v>21</v>
      </c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2"/>
      <c r="B44" s="251" t="s">
        <v>721</v>
      </c>
      <c r="C44" s="324"/>
      <c r="D44" s="273"/>
      <c r="E44" s="285"/>
      <c r="F44" s="299"/>
      <c r="G44" s="299"/>
      <c r="H44" s="300"/>
      <c r="I44" s="301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>
        <v>1</v>
      </c>
      <c r="AD44" s="244"/>
      <c r="AE44" s="244" t="s">
        <v>142</v>
      </c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4">
        <v>13</v>
      </c>
      <c r="B45" s="268" t="s">
        <v>722</v>
      </c>
      <c r="C45" s="326" t="s">
        <v>723</v>
      </c>
      <c r="D45" s="277" t="s">
        <v>355</v>
      </c>
      <c r="E45" s="289">
        <v>5</v>
      </c>
      <c r="F45" s="307"/>
      <c r="G45" s="308">
        <f>ROUND(E45*F45,2)</f>
        <v>0</v>
      </c>
      <c r="H45" s="308" t="s">
        <v>301</v>
      </c>
      <c r="I45" s="308" t="s">
        <v>150</v>
      </c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151</v>
      </c>
      <c r="AF45" s="244"/>
      <c r="AG45" s="244"/>
      <c r="AH45" s="244"/>
      <c r="AI45" s="244"/>
      <c r="AJ45" s="244"/>
      <c r="AK45" s="244"/>
      <c r="AL45" s="244"/>
      <c r="AM45" s="244">
        <v>21</v>
      </c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2"/>
      <c r="B46" s="251" t="s">
        <v>418</v>
      </c>
      <c r="C46" s="324"/>
      <c r="D46" s="273"/>
      <c r="E46" s="285"/>
      <c r="F46" s="299"/>
      <c r="G46" s="299"/>
      <c r="H46" s="300"/>
      <c r="I46" s="301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>
        <v>0</v>
      </c>
      <c r="AD46" s="244"/>
      <c r="AE46" s="244" t="s">
        <v>142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46"/>
      <c r="B47" s="253" t="s">
        <v>419</v>
      </c>
      <c r="C47" s="325"/>
      <c r="D47" s="274"/>
      <c r="E47" s="286"/>
      <c r="F47" s="302"/>
      <c r="G47" s="302"/>
      <c r="H47" s="303"/>
      <c r="I47" s="30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144</v>
      </c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54">
        <v>14</v>
      </c>
      <c r="B48" s="268" t="s">
        <v>425</v>
      </c>
      <c r="C48" s="326" t="s">
        <v>426</v>
      </c>
      <c r="D48" s="277" t="s">
        <v>166</v>
      </c>
      <c r="E48" s="289">
        <v>4.2</v>
      </c>
      <c r="F48" s="307"/>
      <c r="G48" s="308">
        <f>ROUND(E48*F48,2)</f>
        <v>0</v>
      </c>
      <c r="H48" s="308" t="s">
        <v>301</v>
      </c>
      <c r="I48" s="308" t="s">
        <v>150</v>
      </c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151</v>
      </c>
      <c r="AF48" s="244"/>
      <c r="AG48" s="244"/>
      <c r="AH48" s="244"/>
      <c r="AI48" s="244"/>
      <c r="AJ48" s="244"/>
      <c r="AK48" s="244"/>
      <c r="AL48" s="244"/>
      <c r="AM48" s="244">
        <v>21</v>
      </c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2"/>
      <c r="B49" s="251" t="s">
        <v>428</v>
      </c>
      <c r="C49" s="324"/>
      <c r="D49" s="273"/>
      <c r="E49" s="285"/>
      <c r="F49" s="299"/>
      <c r="G49" s="299"/>
      <c r="H49" s="300"/>
      <c r="I49" s="301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>
        <v>0</v>
      </c>
      <c r="AD49" s="244"/>
      <c r="AE49" s="244" t="s">
        <v>142</v>
      </c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1" x14ac:dyDescent="0.2">
      <c r="A50" s="246"/>
      <c r="B50" s="253" t="s">
        <v>429</v>
      </c>
      <c r="C50" s="325"/>
      <c r="D50" s="274"/>
      <c r="E50" s="286"/>
      <c r="F50" s="302"/>
      <c r="G50" s="302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144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60" t="str">
        <f>B50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4">
        <v>15</v>
      </c>
      <c r="B51" s="268" t="s">
        <v>430</v>
      </c>
      <c r="C51" s="326" t="s">
        <v>431</v>
      </c>
      <c r="D51" s="277" t="s">
        <v>724</v>
      </c>
      <c r="E51" s="289">
        <v>2</v>
      </c>
      <c r="F51" s="307"/>
      <c r="G51" s="308">
        <f>ROUND(E51*F51,2)</f>
        <v>0</v>
      </c>
      <c r="H51" s="308" t="s">
        <v>301</v>
      </c>
      <c r="I51" s="308" t="s">
        <v>150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151</v>
      </c>
      <c r="AF51" s="244"/>
      <c r="AG51" s="244"/>
      <c r="AH51" s="244"/>
      <c r="AI51" s="244"/>
      <c r="AJ51" s="244"/>
      <c r="AK51" s="244"/>
      <c r="AL51" s="244"/>
      <c r="AM51" s="244">
        <v>21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2"/>
      <c r="B52" s="251" t="s">
        <v>432</v>
      </c>
      <c r="C52" s="324"/>
      <c r="D52" s="273"/>
      <c r="E52" s="285"/>
      <c r="F52" s="299"/>
      <c r="G52" s="299"/>
      <c r="H52" s="300"/>
      <c r="I52" s="301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>
        <v>0</v>
      </c>
      <c r="AD52" s="244"/>
      <c r="AE52" s="244" t="s">
        <v>142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outlineLevel="1" x14ac:dyDescent="0.2">
      <c r="A53" s="246"/>
      <c r="B53" s="253" t="s">
        <v>433</v>
      </c>
      <c r="C53" s="325"/>
      <c r="D53" s="274"/>
      <c r="E53" s="286"/>
      <c r="F53" s="302"/>
      <c r="G53" s="302"/>
      <c r="H53" s="303"/>
      <c r="I53" s="30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144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4">
        <v>16</v>
      </c>
      <c r="B54" s="268" t="s">
        <v>438</v>
      </c>
      <c r="C54" s="326" t="s">
        <v>426</v>
      </c>
      <c r="D54" s="277" t="s">
        <v>166</v>
      </c>
      <c r="E54" s="289">
        <v>4.2</v>
      </c>
      <c r="F54" s="307"/>
      <c r="G54" s="308">
        <f>ROUND(E54*F54,2)</f>
        <v>0</v>
      </c>
      <c r="H54" s="308" t="s">
        <v>301</v>
      </c>
      <c r="I54" s="308" t="s">
        <v>150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151</v>
      </c>
      <c r="AF54" s="244"/>
      <c r="AG54" s="244"/>
      <c r="AH54" s="244"/>
      <c r="AI54" s="244"/>
      <c r="AJ54" s="244"/>
      <c r="AK54" s="244"/>
      <c r="AL54" s="244"/>
      <c r="AM54" s="244">
        <v>21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2"/>
      <c r="B55" s="251" t="s">
        <v>725</v>
      </c>
      <c r="C55" s="324"/>
      <c r="D55" s="273"/>
      <c r="E55" s="285"/>
      <c r="F55" s="299"/>
      <c r="G55" s="299"/>
      <c r="H55" s="300"/>
      <c r="I55" s="301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>
        <v>0</v>
      </c>
      <c r="AD55" s="244"/>
      <c r="AE55" s="244" t="s">
        <v>142</v>
      </c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6"/>
      <c r="B56" s="253" t="s">
        <v>310</v>
      </c>
      <c r="C56" s="325"/>
      <c r="D56" s="274"/>
      <c r="E56" s="286"/>
      <c r="F56" s="302"/>
      <c r="G56" s="302"/>
      <c r="H56" s="303"/>
      <c r="I56" s="30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144</v>
      </c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56">
        <v>17</v>
      </c>
      <c r="B57" s="267" t="s">
        <v>726</v>
      </c>
      <c r="C57" s="326" t="s">
        <v>727</v>
      </c>
      <c r="D57" s="275" t="s">
        <v>182</v>
      </c>
      <c r="E57" s="287">
        <v>6.5199999999999994E-2</v>
      </c>
      <c r="F57" s="305"/>
      <c r="G57" s="306">
        <f>ROUND(E57*F57,2)</f>
        <v>0</v>
      </c>
      <c r="H57" s="306" t="s">
        <v>301</v>
      </c>
      <c r="I57" s="306" t="s">
        <v>150</v>
      </c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151</v>
      </c>
      <c r="AF57" s="244"/>
      <c r="AG57" s="244"/>
      <c r="AH57" s="244"/>
      <c r="AI57" s="244"/>
      <c r="AJ57" s="244"/>
      <c r="AK57" s="244"/>
      <c r="AL57" s="244"/>
      <c r="AM57" s="244">
        <v>21</v>
      </c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ht="33.75" outlineLevel="1" x14ac:dyDescent="0.2">
      <c r="A58" s="247"/>
      <c r="B58" s="250"/>
      <c r="C58" s="329" t="s">
        <v>322</v>
      </c>
      <c r="D58" s="279"/>
      <c r="E58" s="291"/>
      <c r="F58" s="312"/>
      <c r="G58" s="312"/>
      <c r="H58" s="303"/>
      <c r="I58" s="30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168</v>
      </c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0" t="s">
        <v>701</v>
      </c>
      <c r="D59" s="281"/>
      <c r="E59" s="293">
        <v>2.7E-2</v>
      </c>
      <c r="F59" s="313"/>
      <c r="G59" s="313"/>
      <c r="H59" s="313"/>
      <c r="I59" s="339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153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0" t="s">
        <v>702</v>
      </c>
      <c r="D60" s="281"/>
      <c r="E60" s="293">
        <v>4.4999999999999998E-2</v>
      </c>
      <c r="F60" s="303"/>
      <c r="G60" s="303"/>
      <c r="H60" s="303"/>
      <c r="I60" s="30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153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27" t="s">
        <v>728</v>
      </c>
      <c r="D61" s="280"/>
      <c r="E61" s="292">
        <v>-6.8100000000000001E-3</v>
      </c>
      <c r="F61" s="303"/>
      <c r="G61" s="303"/>
      <c r="H61" s="303"/>
      <c r="I61" s="30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153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9">
        <v>18</v>
      </c>
      <c r="B62" s="270" t="s">
        <v>456</v>
      </c>
      <c r="C62" s="328" t="s">
        <v>457</v>
      </c>
      <c r="D62" s="282" t="s">
        <v>355</v>
      </c>
      <c r="E62" s="294">
        <v>2</v>
      </c>
      <c r="F62" s="314"/>
      <c r="G62" s="315">
        <f>ROUND(E62*F62,2)</f>
        <v>0</v>
      </c>
      <c r="H62" s="315"/>
      <c r="I62" s="316" t="s">
        <v>290</v>
      </c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151</v>
      </c>
      <c r="AF62" s="244"/>
      <c r="AG62" s="244"/>
      <c r="AH62" s="244"/>
      <c r="AI62" s="244"/>
      <c r="AJ62" s="244"/>
      <c r="AK62" s="244"/>
      <c r="AL62" s="244"/>
      <c r="AM62" s="244">
        <v>21</v>
      </c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ht="33.75" outlineLevel="1" x14ac:dyDescent="0.2">
      <c r="A63" s="247"/>
      <c r="B63" s="250"/>
      <c r="C63" s="329" t="s">
        <v>322</v>
      </c>
      <c r="D63" s="279"/>
      <c r="E63" s="291"/>
      <c r="F63" s="312"/>
      <c r="G63" s="312"/>
      <c r="H63" s="303"/>
      <c r="I63" s="30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168</v>
      </c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59">
        <v>19</v>
      </c>
      <c r="B64" s="270" t="s">
        <v>729</v>
      </c>
      <c r="C64" s="328" t="s">
        <v>730</v>
      </c>
      <c r="D64" s="282" t="s">
        <v>355</v>
      </c>
      <c r="E64" s="294">
        <v>3.03</v>
      </c>
      <c r="F64" s="314"/>
      <c r="G64" s="315">
        <f>ROUND(E64*F64,2)</f>
        <v>0</v>
      </c>
      <c r="H64" s="315"/>
      <c r="I64" s="316" t="s">
        <v>290</v>
      </c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295</v>
      </c>
      <c r="AF64" s="244"/>
      <c r="AG64" s="244"/>
      <c r="AH64" s="244"/>
      <c r="AI64" s="244"/>
      <c r="AJ64" s="244"/>
      <c r="AK64" s="244"/>
      <c r="AL64" s="244"/>
      <c r="AM64" s="244">
        <v>21</v>
      </c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ht="33.75" outlineLevel="1" x14ac:dyDescent="0.2">
      <c r="A65" s="247"/>
      <c r="B65" s="250"/>
      <c r="C65" s="329" t="s">
        <v>322</v>
      </c>
      <c r="D65" s="279"/>
      <c r="E65" s="291"/>
      <c r="F65" s="312"/>
      <c r="G65" s="312"/>
      <c r="H65" s="303"/>
      <c r="I65" s="30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168</v>
      </c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27" t="s">
        <v>494</v>
      </c>
      <c r="D66" s="280"/>
      <c r="E66" s="292">
        <v>3.03</v>
      </c>
      <c r="F66" s="313"/>
      <c r="G66" s="313"/>
      <c r="H66" s="313"/>
      <c r="I66" s="339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153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ht="33.75" outlineLevel="1" x14ac:dyDescent="0.2">
      <c r="A67" s="259">
        <v>20</v>
      </c>
      <c r="B67" s="270" t="s">
        <v>498</v>
      </c>
      <c r="C67" s="328" t="s">
        <v>499</v>
      </c>
      <c r="D67" s="282" t="s">
        <v>355</v>
      </c>
      <c r="E67" s="294">
        <v>3.03</v>
      </c>
      <c r="F67" s="314"/>
      <c r="G67" s="315">
        <f>ROUND(E67*F67,2)</f>
        <v>0</v>
      </c>
      <c r="H67" s="315" t="s">
        <v>294</v>
      </c>
      <c r="I67" s="316" t="s">
        <v>150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295</v>
      </c>
      <c r="AF67" s="244"/>
      <c r="AG67" s="244"/>
      <c r="AH67" s="244"/>
      <c r="AI67" s="244"/>
      <c r="AJ67" s="244"/>
      <c r="AK67" s="244"/>
      <c r="AL67" s="244"/>
      <c r="AM67" s="244">
        <v>21</v>
      </c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27" t="s">
        <v>494</v>
      </c>
      <c r="D68" s="276"/>
      <c r="E68" s="288">
        <v>3.03</v>
      </c>
      <c r="F68" s="303"/>
      <c r="G68" s="303"/>
      <c r="H68" s="303"/>
      <c r="I68" s="30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153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58">
        <v>21</v>
      </c>
      <c r="B69" s="269" t="s">
        <v>540</v>
      </c>
      <c r="C69" s="328" t="s">
        <v>541</v>
      </c>
      <c r="D69" s="278" t="s">
        <v>542</v>
      </c>
      <c r="E69" s="290">
        <v>9</v>
      </c>
      <c r="F69" s="309"/>
      <c r="G69" s="310">
        <f>ROUND(E69*F69,2)</f>
        <v>0</v>
      </c>
      <c r="H69" s="310"/>
      <c r="I69" s="311" t="s">
        <v>290</v>
      </c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295</v>
      </c>
      <c r="AF69" s="244"/>
      <c r="AG69" s="244"/>
      <c r="AH69" s="244"/>
      <c r="AI69" s="244"/>
      <c r="AJ69" s="244"/>
      <c r="AK69" s="244"/>
      <c r="AL69" s="244"/>
      <c r="AM69" s="244">
        <v>21</v>
      </c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59">
        <v>22</v>
      </c>
      <c r="B70" s="270" t="s">
        <v>731</v>
      </c>
      <c r="C70" s="328" t="s">
        <v>732</v>
      </c>
      <c r="D70" s="282" t="s">
        <v>355</v>
      </c>
      <c r="E70" s="294">
        <v>1.01</v>
      </c>
      <c r="F70" s="314"/>
      <c r="G70" s="315">
        <f>ROUND(E70*F70,2)</f>
        <v>0</v>
      </c>
      <c r="H70" s="315"/>
      <c r="I70" s="316" t="s">
        <v>290</v>
      </c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295</v>
      </c>
      <c r="AF70" s="244"/>
      <c r="AG70" s="244"/>
      <c r="AH70" s="244"/>
      <c r="AI70" s="244"/>
      <c r="AJ70" s="244"/>
      <c r="AK70" s="244"/>
      <c r="AL70" s="244"/>
      <c r="AM70" s="244">
        <v>21</v>
      </c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ht="33.75" outlineLevel="1" x14ac:dyDescent="0.2">
      <c r="A71" s="247"/>
      <c r="B71" s="250"/>
      <c r="C71" s="329" t="s">
        <v>322</v>
      </c>
      <c r="D71" s="279"/>
      <c r="E71" s="291"/>
      <c r="F71" s="312"/>
      <c r="G71" s="312"/>
      <c r="H71" s="303"/>
      <c r="I71" s="30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168</v>
      </c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47"/>
      <c r="B72" s="250"/>
      <c r="C72" s="327" t="s">
        <v>497</v>
      </c>
      <c r="D72" s="280"/>
      <c r="E72" s="292">
        <v>1.01</v>
      </c>
      <c r="F72" s="313"/>
      <c r="G72" s="313"/>
      <c r="H72" s="313"/>
      <c r="I72" s="339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 t="s">
        <v>153</v>
      </c>
      <c r="AF72" s="244">
        <v>0</v>
      </c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ht="22.5" outlineLevel="1" x14ac:dyDescent="0.2">
      <c r="A73" s="259">
        <v>23</v>
      </c>
      <c r="B73" s="270" t="s">
        <v>733</v>
      </c>
      <c r="C73" s="328" t="s">
        <v>734</v>
      </c>
      <c r="D73" s="282" t="s">
        <v>355</v>
      </c>
      <c r="E73" s="294">
        <v>1.01</v>
      </c>
      <c r="F73" s="314"/>
      <c r="G73" s="315">
        <f>ROUND(E73*F73,2)</f>
        <v>0</v>
      </c>
      <c r="H73" s="315" t="s">
        <v>294</v>
      </c>
      <c r="I73" s="316" t="s">
        <v>150</v>
      </c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295</v>
      </c>
      <c r="AF73" s="244"/>
      <c r="AG73" s="244"/>
      <c r="AH73" s="244"/>
      <c r="AI73" s="244"/>
      <c r="AJ73" s="244"/>
      <c r="AK73" s="244"/>
      <c r="AL73" s="244"/>
      <c r="AM73" s="244">
        <v>21</v>
      </c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47"/>
      <c r="B74" s="250"/>
      <c r="C74" s="327" t="s">
        <v>497</v>
      </c>
      <c r="D74" s="276"/>
      <c r="E74" s="288">
        <v>1.01</v>
      </c>
      <c r="F74" s="303"/>
      <c r="G74" s="303"/>
      <c r="H74" s="303"/>
      <c r="I74" s="30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153</v>
      </c>
      <c r="AF74" s="244">
        <v>0</v>
      </c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ht="22.5" outlineLevel="1" x14ac:dyDescent="0.2">
      <c r="A75" s="259">
        <v>24</v>
      </c>
      <c r="B75" s="270" t="s">
        <v>735</v>
      </c>
      <c r="C75" s="328" t="s">
        <v>736</v>
      </c>
      <c r="D75" s="282" t="s">
        <v>355</v>
      </c>
      <c r="E75" s="294">
        <v>1.01</v>
      </c>
      <c r="F75" s="314"/>
      <c r="G75" s="315">
        <f>ROUND(E75*F75,2)</f>
        <v>0</v>
      </c>
      <c r="H75" s="315" t="s">
        <v>294</v>
      </c>
      <c r="I75" s="316" t="s">
        <v>150</v>
      </c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295</v>
      </c>
      <c r="AF75" s="244"/>
      <c r="AG75" s="244"/>
      <c r="AH75" s="244"/>
      <c r="AI75" s="244"/>
      <c r="AJ75" s="244"/>
      <c r="AK75" s="244"/>
      <c r="AL75" s="244"/>
      <c r="AM75" s="244">
        <v>21</v>
      </c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27" t="s">
        <v>497</v>
      </c>
      <c r="D76" s="276"/>
      <c r="E76" s="288">
        <v>1.01</v>
      </c>
      <c r="F76" s="303"/>
      <c r="G76" s="303"/>
      <c r="H76" s="303"/>
      <c r="I76" s="30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153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59">
        <v>25</v>
      </c>
      <c r="B77" s="270" t="s">
        <v>737</v>
      </c>
      <c r="C77" s="328" t="s">
        <v>738</v>
      </c>
      <c r="D77" s="282" t="s">
        <v>355</v>
      </c>
      <c r="E77" s="294">
        <v>1.01</v>
      </c>
      <c r="F77" s="314"/>
      <c r="G77" s="315">
        <f>ROUND(E77*F77,2)</f>
        <v>0</v>
      </c>
      <c r="H77" s="315"/>
      <c r="I77" s="316" t="s">
        <v>290</v>
      </c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295</v>
      </c>
      <c r="AF77" s="244"/>
      <c r="AG77" s="244"/>
      <c r="AH77" s="244"/>
      <c r="AI77" s="244"/>
      <c r="AJ77" s="244"/>
      <c r="AK77" s="244"/>
      <c r="AL77" s="244"/>
      <c r="AM77" s="244">
        <v>21</v>
      </c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47"/>
      <c r="B78" s="250"/>
      <c r="C78" s="327" t="s">
        <v>497</v>
      </c>
      <c r="D78" s="276"/>
      <c r="E78" s="288">
        <v>1.01</v>
      </c>
      <c r="F78" s="303"/>
      <c r="G78" s="303"/>
      <c r="H78" s="303"/>
      <c r="I78" s="30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153</v>
      </c>
      <c r="AF78" s="244">
        <v>0</v>
      </c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59">
        <v>26</v>
      </c>
      <c r="B79" s="270" t="s">
        <v>580</v>
      </c>
      <c r="C79" s="328" t="s">
        <v>739</v>
      </c>
      <c r="D79" s="282" t="s">
        <v>355</v>
      </c>
      <c r="E79" s="294">
        <v>2.02</v>
      </c>
      <c r="F79" s="314"/>
      <c r="G79" s="315">
        <f>ROUND(E79*F79,2)</f>
        <v>0</v>
      </c>
      <c r="H79" s="315"/>
      <c r="I79" s="316" t="s">
        <v>290</v>
      </c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295</v>
      </c>
      <c r="AF79" s="244"/>
      <c r="AG79" s="244"/>
      <c r="AH79" s="244"/>
      <c r="AI79" s="244"/>
      <c r="AJ79" s="244"/>
      <c r="AK79" s="244"/>
      <c r="AL79" s="244"/>
      <c r="AM79" s="244">
        <v>21</v>
      </c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ht="33.75" outlineLevel="1" x14ac:dyDescent="0.2">
      <c r="A80" s="247"/>
      <c r="B80" s="250"/>
      <c r="C80" s="329" t="s">
        <v>322</v>
      </c>
      <c r="D80" s="279"/>
      <c r="E80" s="291"/>
      <c r="F80" s="312"/>
      <c r="G80" s="312"/>
      <c r="H80" s="303"/>
      <c r="I80" s="30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168</v>
      </c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27" t="s">
        <v>520</v>
      </c>
      <c r="D81" s="280"/>
      <c r="E81" s="292">
        <v>2.02</v>
      </c>
      <c r="F81" s="313"/>
      <c r="G81" s="313"/>
      <c r="H81" s="313"/>
      <c r="I81" s="339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153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ht="22.5" outlineLevel="1" x14ac:dyDescent="0.2">
      <c r="A82" s="259">
        <v>27</v>
      </c>
      <c r="B82" s="270" t="s">
        <v>740</v>
      </c>
      <c r="C82" s="328" t="s">
        <v>741</v>
      </c>
      <c r="D82" s="282" t="s">
        <v>355</v>
      </c>
      <c r="E82" s="294">
        <v>1.01</v>
      </c>
      <c r="F82" s="314"/>
      <c r="G82" s="315">
        <f>ROUND(E82*F82,2)</f>
        <v>0</v>
      </c>
      <c r="H82" s="315" t="s">
        <v>294</v>
      </c>
      <c r="I82" s="316" t="s">
        <v>150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295</v>
      </c>
      <c r="AF82" s="244"/>
      <c r="AG82" s="244"/>
      <c r="AH82" s="244"/>
      <c r="AI82" s="244"/>
      <c r="AJ82" s="244"/>
      <c r="AK82" s="244"/>
      <c r="AL82" s="244"/>
      <c r="AM82" s="244">
        <v>21</v>
      </c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27" t="s">
        <v>497</v>
      </c>
      <c r="D83" s="276"/>
      <c r="E83" s="288">
        <v>1.01</v>
      </c>
      <c r="F83" s="303"/>
      <c r="G83" s="303"/>
      <c r="H83" s="303"/>
      <c r="I83" s="30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153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x14ac:dyDescent="0.2">
      <c r="A84" s="249" t="s">
        <v>139</v>
      </c>
      <c r="B84" s="266" t="s">
        <v>100</v>
      </c>
      <c r="C84" s="323" t="s">
        <v>101</v>
      </c>
      <c r="D84" s="272"/>
      <c r="E84" s="284"/>
      <c r="F84" s="296">
        <f>SUM(G85:G88)</f>
        <v>0</v>
      </c>
      <c r="G84" s="296"/>
      <c r="H84" s="297"/>
      <c r="I84" s="298"/>
      <c r="AE84" t="s">
        <v>140</v>
      </c>
    </row>
    <row r="85" spans="1:60" outlineLevel="1" x14ac:dyDescent="0.2">
      <c r="A85" s="252"/>
      <c r="B85" s="251" t="s">
        <v>609</v>
      </c>
      <c r="C85" s="324"/>
      <c r="D85" s="273"/>
      <c r="E85" s="285"/>
      <c r="F85" s="299"/>
      <c r="G85" s="299"/>
      <c r="H85" s="300"/>
      <c r="I85" s="301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>
        <v>0</v>
      </c>
      <c r="AD85" s="244"/>
      <c r="AE85" s="244" t="s">
        <v>142</v>
      </c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46"/>
      <c r="B86" s="253" t="s">
        <v>610</v>
      </c>
      <c r="C86" s="325"/>
      <c r="D86" s="274"/>
      <c r="E86" s="286"/>
      <c r="F86" s="302"/>
      <c r="G86" s="302"/>
      <c r="H86" s="303"/>
      <c r="I86" s="30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144</v>
      </c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56">
        <v>28</v>
      </c>
      <c r="B87" s="267" t="s">
        <v>611</v>
      </c>
      <c r="C87" s="326" t="s">
        <v>612</v>
      </c>
      <c r="D87" s="275" t="s">
        <v>293</v>
      </c>
      <c r="E87" s="287">
        <v>0.62414999999999998</v>
      </c>
      <c r="F87" s="305"/>
      <c r="G87" s="306">
        <f>ROUND(E87*F87,2)</f>
        <v>0</v>
      </c>
      <c r="H87" s="306" t="s">
        <v>301</v>
      </c>
      <c r="I87" s="306" t="s">
        <v>150</v>
      </c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613</v>
      </c>
      <c r="AF87" s="244"/>
      <c r="AG87" s="244"/>
      <c r="AH87" s="244"/>
      <c r="AI87" s="244"/>
      <c r="AJ87" s="244"/>
      <c r="AK87" s="244"/>
      <c r="AL87" s="244"/>
      <c r="AM87" s="244">
        <v>21</v>
      </c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29" t="s">
        <v>614</v>
      </c>
      <c r="D88" s="279"/>
      <c r="E88" s="291"/>
      <c r="F88" s="312"/>
      <c r="G88" s="312"/>
      <c r="H88" s="303"/>
      <c r="I88" s="30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168</v>
      </c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x14ac:dyDescent="0.2">
      <c r="A89" s="249" t="s">
        <v>139</v>
      </c>
      <c r="B89" s="266" t="s">
        <v>104</v>
      </c>
      <c r="C89" s="323" t="s">
        <v>105</v>
      </c>
      <c r="D89" s="272"/>
      <c r="E89" s="284"/>
      <c r="F89" s="296">
        <f>SUM(G90:G102)</f>
        <v>0</v>
      </c>
      <c r="G89" s="296"/>
      <c r="H89" s="297"/>
      <c r="I89" s="298"/>
      <c r="AE89" t="s">
        <v>140</v>
      </c>
    </row>
    <row r="90" spans="1:60" outlineLevel="1" x14ac:dyDescent="0.2">
      <c r="A90" s="252"/>
      <c r="B90" s="251" t="s">
        <v>742</v>
      </c>
      <c r="C90" s="324"/>
      <c r="D90" s="273"/>
      <c r="E90" s="285"/>
      <c r="F90" s="299"/>
      <c r="G90" s="299"/>
      <c r="H90" s="300"/>
      <c r="I90" s="301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>
        <v>0</v>
      </c>
      <c r="AD90" s="244"/>
      <c r="AE90" s="244" t="s">
        <v>142</v>
      </c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54">
        <v>29</v>
      </c>
      <c r="B91" s="268" t="s">
        <v>743</v>
      </c>
      <c r="C91" s="326" t="s">
        <v>744</v>
      </c>
      <c r="D91" s="277" t="s">
        <v>355</v>
      </c>
      <c r="E91" s="289">
        <v>2</v>
      </c>
      <c r="F91" s="307"/>
      <c r="G91" s="308">
        <f>ROUND(E91*F91,2)</f>
        <v>0</v>
      </c>
      <c r="H91" s="308" t="s">
        <v>745</v>
      </c>
      <c r="I91" s="308" t="s">
        <v>150</v>
      </c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746</v>
      </c>
      <c r="AF91" s="244"/>
      <c r="AG91" s="244"/>
      <c r="AH91" s="244"/>
      <c r="AI91" s="244"/>
      <c r="AJ91" s="244"/>
      <c r="AK91" s="244"/>
      <c r="AL91" s="244"/>
      <c r="AM91" s="244">
        <v>21</v>
      </c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1" x14ac:dyDescent="0.2">
      <c r="A92" s="252"/>
      <c r="B92" s="251" t="s">
        <v>747</v>
      </c>
      <c r="C92" s="324"/>
      <c r="D92" s="273"/>
      <c r="E92" s="285"/>
      <c r="F92" s="299"/>
      <c r="G92" s="299"/>
      <c r="H92" s="300"/>
      <c r="I92" s="301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>
        <v>0</v>
      </c>
      <c r="AD92" s="244"/>
      <c r="AE92" s="244" t="s">
        <v>142</v>
      </c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54">
        <v>30</v>
      </c>
      <c r="B93" s="268" t="s">
        <v>748</v>
      </c>
      <c r="C93" s="326" t="s">
        <v>749</v>
      </c>
      <c r="D93" s="277" t="s">
        <v>355</v>
      </c>
      <c r="E93" s="289">
        <v>3</v>
      </c>
      <c r="F93" s="307"/>
      <c r="G93" s="308">
        <f>ROUND(E93*F93,2)</f>
        <v>0</v>
      </c>
      <c r="H93" s="308" t="s">
        <v>745</v>
      </c>
      <c r="I93" s="308" t="s">
        <v>150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746</v>
      </c>
      <c r="AF93" s="244"/>
      <c r="AG93" s="244"/>
      <c r="AH93" s="244"/>
      <c r="AI93" s="244"/>
      <c r="AJ93" s="244"/>
      <c r="AK93" s="244"/>
      <c r="AL93" s="244"/>
      <c r="AM93" s="244">
        <v>21</v>
      </c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55">
        <v>31</v>
      </c>
      <c r="B94" s="268" t="s">
        <v>750</v>
      </c>
      <c r="C94" s="328" t="s">
        <v>751</v>
      </c>
      <c r="D94" s="277" t="s">
        <v>355</v>
      </c>
      <c r="E94" s="289">
        <v>1</v>
      </c>
      <c r="F94" s="307"/>
      <c r="G94" s="308">
        <f>ROUND(E94*F94,2)</f>
        <v>0</v>
      </c>
      <c r="H94" s="308" t="s">
        <v>745</v>
      </c>
      <c r="I94" s="308" t="s">
        <v>150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746</v>
      </c>
      <c r="AF94" s="244"/>
      <c r="AG94" s="244"/>
      <c r="AH94" s="244"/>
      <c r="AI94" s="244"/>
      <c r="AJ94" s="244"/>
      <c r="AK94" s="244"/>
      <c r="AL94" s="244"/>
      <c r="AM94" s="244">
        <v>21</v>
      </c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52"/>
      <c r="B95" s="251" t="s">
        <v>752</v>
      </c>
      <c r="C95" s="324"/>
      <c r="D95" s="273"/>
      <c r="E95" s="285"/>
      <c r="F95" s="299"/>
      <c r="G95" s="299"/>
      <c r="H95" s="300"/>
      <c r="I95" s="301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>
        <v>0</v>
      </c>
      <c r="AD95" s="244"/>
      <c r="AE95" s="244" t="s">
        <v>142</v>
      </c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46"/>
      <c r="B96" s="253" t="s">
        <v>753</v>
      </c>
      <c r="C96" s="325"/>
      <c r="D96" s="274"/>
      <c r="E96" s="286"/>
      <c r="F96" s="302"/>
      <c r="G96" s="302"/>
      <c r="H96" s="303"/>
      <c r="I96" s="30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144</v>
      </c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54">
        <v>32</v>
      </c>
      <c r="B97" s="268" t="s">
        <v>754</v>
      </c>
      <c r="C97" s="326" t="s">
        <v>755</v>
      </c>
      <c r="D97" s="277" t="s">
        <v>293</v>
      </c>
      <c r="E97" s="289">
        <v>0.90110000000000001</v>
      </c>
      <c r="F97" s="307"/>
      <c r="G97" s="308">
        <f>ROUND(E97*F97,2)</f>
        <v>0</v>
      </c>
      <c r="H97" s="308" t="s">
        <v>745</v>
      </c>
      <c r="I97" s="308" t="s">
        <v>150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746</v>
      </c>
      <c r="AF97" s="244"/>
      <c r="AG97" s="244"/>
      <c r="AH97" s="244"/>
      <c r="AI97" s="244"/>
      <c r="AJ97" s="244"/>
      <c r="AK97" s="244"/>
      <c r="AL97" s="244"/>
      <c r="AM97" s="244">
        <v>21</v>
      </c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57">
        <v>33</v>
      </c>
      <c r="B98" s="267" t="s">
        <v>756</v>
      </c>
      <c r="C98" s="328" t="s">
        <v>757</v>
      </c>
      <c r="D98" s="275" t="s">
        <v>166</v>
      </c>
      <c r="E98" s="287">
        <v>1</v>
      </c>
      <c r="F98" s="305"/>
      <c r="G98" s="306">
        <f>ROUND(E98*F98,2)</f>
        <v>0</v>
      </c>
      <c r="H98" s="306"/>
      <c r="I98" s="306" t="s">
        <v>290</v>
      </c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746</v>
      </c>
      <c r="AF98" s="244"/>
      <c r="AG98" s="244"/>
      <c r="AH98" s="244"/>
      <c r="AI98" s="244"/>
      <c r="AJ98" s="244"/>
      <c r="AK98" s="244"/>
      <c r="AL98" s="244"/>
      <c r="AM98" s="244">
        <v>21</v>
      </c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ht="33.75" outlineLevel="1" x14ac:dyDescent="0.2">
      <c r="A99" s="247"/>
      <c r="B99" s="250"/>
      <c r="C99" s="329" t="s">
        <v>322</v>
      </c>
      <c r="D99" s="279"/>
      <c r="E99" s="291"/>
      <c r="F99" s="312"/>
      <c r="G99" s="312"/>
      <c r="H99" s="303"/>
      <c r="I99" s="30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 t="s">
        <v>168</v>
      </c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52"/>
      <c r="B100" s="251" t="s">
        <v>758</v>
      </c>
      <c r="C100" s="324"/>
      <c r="D100" s="273"/>
      <c r="E100" s="285"/>
      <c r="F100" s="299"/>
      <c r="G100" s="299"/>
      <c r="H100" s="300"/>
      <c r="I100" s="301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>
        <v>0</v>
      </c>
      <c r="AD100" s="244"/>
      <c r="AE100" s="244" t="s">
        <v>142</v>
      </c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46"/>
      <c r="B101" s="253" t="s">
        <v>759</v>
      </c>
      <c r="C101" s="325"/>
      <c r="D101" s="274"/>
      <c r="E101" s="286"/>
      <c r="F101" s="302"/>
      <c r="G101" s="302"/>
      <c r="H101" s="303"/>
      <c r="I101" s="30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144</v>
      </c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47">
        <v>34</v>
      </c>
      <c r="B102" s="250" t="s">
        <v>760</v>
      </c>
      <c r="C102" s="326" t="s">
        <v>761</v>
      </c>
      <c r="D102" s="360" t="s">
        <v>69</v>
      </c>
      <c r="E102" s="362"/>
      <c r="F102" s="363"/>
      <c r="G102" s="303">
        <f>ROUND(E102*F102,2)</f>
        <v>0</v>
      </c>
      <c r="H102" s="303" t="s">
        <v>745</v>
      </c>
      <c r="I102" s="304" t="s">
        <v>150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613</v>
      </c>
      <c r="AF102" s="244"/>
      <c r="AG102" s="244"/>
      <c r="AH102" s="244"/>
      <c r="AI102" s="244"/>
      <c r="AJ102" s="244"/>
      <c r="AK102" s="244"/>
      <c r="AL102" s="244"/>
      <c r="AM102" s="244">
        <v>21</v>
      </c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x14ac:dyDescent="0.2">
      <c r="A103" s="249" t="s">
        <v>139</v>
      </c>
      <c r="B103" s="266" t="s">
        <v>112</v>
      </c>
      <c r="C103" s="323" t="s">
        <v>113</v>
      </c>
      <c r="D103" s="272"/>
      <c r="E103" s="284"/>
      <c r="F103" s="296">
        <f>SUM(G104:G105)</f>
        <v>0</v>
      </c>
      <c r="G103" s="296"/>
      <c r="H103" s="297"/>
      <c r="I103" s="298"/>
      <c r="AE103" t="s">
        <v>140</v>
      </c>
    </row>
    <row r="104" spans="1:60" outlineLevel="1" x14ac:dyDescent="0.2">
      <c r="A104" s="259">
        <v>35</v>
      </c>
      <c r="B104" s="270" t="s">
        <v>665</v>
      </c>
      <c r="C104" s="328" t="s">
        <v>666</v>
      </c>
      <c r="D104" s="282" t="s">
        <v>660</v>
      </c>
      <c r="E104" s="294">
        <v>1</v>
      </c>
      <c r="F104" s="314"/>
      <c r="G104" s="315">
        <f>ROUND(E104*F104,2)</f>
        <v>0</v>
      </c>
      <c r="H104" s="315"/>
      <c r="I104" s="316" t="s">
        <v>491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 t="s">
        <v>667</v>
      </c>
      <c r="AF104" s="244"/>
      <c r="AG104" s="244"/>
      <c r="AH104" s="244"/>
      <c r="AI104" s="244"/>
      <c r="AJ104" s="244"/>
      <c r="AK104" s="244"/>
      <c r="AL104" s="244"/>
      <c r="AM104" s="244">
        <v>21</v>
      </c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7"/>
      <c r="B105" s="250"/>
      <c r="C105" s="329" t="s">
        <v>668</v>
      </c>
      <c r="D105" s="279"/>
      <c r="E105" s="291"/>
      <c r="F105" s="312"/>
      <c r="G105" s="312"/>
      <c r="H105" s="303"/>
      <c r="I105" s="30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168</v>
      </c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x14ac:dyDescent="0.2">
      <c r="A106" s="249" t="s">
        <v>139</v>
      </c>
      <c r="B106" s="266" t="s">
        <v>114</v>
      </c>
      <c r="C106" s="323" t="s">
        <v>115</v>
      </c>
      <c r="D106" s="272"/>
      <c r="E106" s="284"/>
      <c r="F106" s="296">
        <f>SUM(G107:G107)</f>
        <v>0</v>
      </c>
      <c r="G106" s="296"/>
      <c r="H106" s="297"/>
      <c r="I106" s="298"/>
      <c r="AE106" t="s">
        <v>140</v>
      </c>
    </row>
    <row r="107" spans="1:60" outlineLevel="1" x14ac:dyDescent="0.2">
      <c r="A107" s="259">
        <v>36</v>
      </c>
      <c r="B107" s="270" t="s">
        <v>683</v>
      </c>
      <c r="C107" s="334" t="s">
        <v>684</v>
      </c>
      <c r="D107" s="282" t="s">
        <v>542</v>
      </c>
      <c r="E107" s="294">
        <v>2</v>
      </c>
      <c r="F107" s="314"/>
      <c r="G107" s="315">
        <f>ROUND(E107*F107,2)</f>
        <v>0</v>
      </c>
      <c r="H107" s="315"/>
      <c r="I107" s="316" t="s">
        <v>290</v>
      </c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661</v>
      </c>
      <c r="AF107" s="244"/>
      <c r="AG107" s="244"/>
      <c r="AH107" s="244"/>
      <c r="AI107" s="244"/>
      <c r="AJ107" s="244"/>
      <c r="AK107" s="244"/>
      <c r="AL107" s="244"/>
      <c r="AM107" s="244">
        <v>21</v>
      </c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x14ac:dyDescent="0.2">
      <c r="A108" s="248"/>
      <c r="B108" s="333" t="s">
        <v>508</v>
      </c>
      <c r="C108" s="335" t="s">
        <v>508</v>
      </c>
      <c r="D108" s="336"/>
      <c r="E108" s="337"/>
      <c r="F108" s="338"/>
      <c r="G108" s="338"/>
      <c r="H108" s="338"/>
      <c r="I108" s="338"/>
    </row>
    <row r="109" spans="1:60" hidden="1" x14ac:dyDescent="0.2">
      <c r="C109" s="105"/>
      <c r="D109" s="226"/>
    </row>
    <row r="110" spans="1:60" ht="13.5" hidden="1" thickBot="1" x14ac:dyDescent="0.25">
      <c r="A110" s="317"/>
      <c r="B110" s="318" t="s">
        <v>693</v>
      </c>
      <c r="C110" s="332"/>
      <c r="D110" s="319"/>
      <c r="E110" s="320"/>
      <c r="F110" s="320"/>
      <c r="G110" s="321">
        <f>F9+F15+F26+F84+F89+F103+F106</f>
        <v>0</v>
      </c>
    </row>
    <row r="111" spans="1:60" x14ac:dyDescent="0.2">
      <c r="D111" s="226"/>
    </row>
    <row r="112" spans="1:60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42">
    <mergeCell ref="B95:G95"/>
    <mergeCell ref="B96:G96"/>
    <mergeCell ref="B100:G100"/>
    <mergeCell ref="B101:G101"/>
    <mergeCell ref="F103:G103"/>
    <mergeCell ref="F106:G106"/>
    <mergeCell ref="F84:G84"/>
    <mergeCell ref="B85:G85"/>
    <mergeCell ref="B86:G86"/>
    <mergeCell ref="F89:G89"/>
    <mergeCell ref="B90:G90"/>
    <mergeCell ref="B92:G92"/>
    <mergeCell ref="B49:G49"/>
    <mergeCell ref="B50:G50"/>
    <mergeCell ref="B52:G52"/>
    <mergeCell ref="B53:G53"/>
    <mergeCell ref="B55:G55"/>
    <mergeCell ref="B56:G56"/>
    <mergeCell ref="B39:G39"/>
    <mergeCell ref="B40:G40"/>
    <mergeCell ref="B42:G42"/>
    <mergeCell ref="B44:G44"/>
    <mergeCell ref="B46:G46"/>
    <mergeCell ref="B47:G47"/>
    <mergeCell ref="B27:G27"/>
    <mergeCell ref="B28:G28"/>
    <mergeCell ref="B30:G30"/>
    <mergeCell ref="B32:G32"/>
    <mergeCell ref="B34:G34"/>
    <mergeCell ref="B37:G37"/>
    <mergeCell ref="B16:G16"/>
    <mergeCell ref="B17:G17"/>
    <mergeCell ref="B20:G20"/>
    <mergeCell ref="B22:G22"/>
    <mergeCell ref="B23:G23"/>
    <mergeCell ref="F26:G26"/>
    <mergeCell ref="A1:G1"/>
    <mergeCell ref="C7:G7"/>
    <mergeCell ref="F9:G9"/>
    <mergeCell ref="B10:G10"/>
    <mergeCell ref="B11:G11"/>
    <mergeCell ref="F15:G1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59</v>
      </c>
      <c r="C2" s="184" t="s">
        <v>60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SO06b</v>
      </c>
      <c r="H6" s="35"/>
    </row>
    <row r="7" spans="1:15" ht="15.75" customHeight="1" x14ac:dyDescent="0.25">
      <c r="B7" s="93" t="str">
        <f>C2</f>
        <v>Vodovod - povrchy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60</v>
      </c>
      <c r="C19" s="191"/>
      <c r="D19" s="191"/>
      <c r="E19" s="191"/>
      <c r="F19" s="191"/>
      <c r="G19" s="193"/>
      <c r="H19" s="195">
        <f>'SO06b 001 Pol'!G67</f>
        <v>0</v>
      </c>
      <c r="I19" s="32"/>
      <c r="J19" s="32"/>
      <c r="O19">
        <f>'SO06b 001 Pol'!AN6</f>
        <v>0</v>
      </c>
      <c r="P19">
        <f>'SO06b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SO06b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60</v>
      </c>
      <c r="F29" s="356"/>
      <c r="G29" s="356"/>
      <c r="H29" s="356"/>
      <c r="I29" s="32"/>
      <c r="J29" s="32"/>
      <c r="BC29" s="355" t="str">
        <f>E29</f>
        <v>Vodovod - povrchy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'SO06b 001 Pol'!F9</f>
        <v>0</v>
      </c>
      <c r="I31" s="32"/>
      <c r="J31" s="32"/>
    </row>
    <row r="32" spans="1:55" ht="12.75" customHeight="1" x14ac:dyDescent="0.2">
      <c r="A32" s="194" t="s">
        <v>82</v>
      </c>
      <c r="B32" s="192" t="s">
        <v>83</v>
      </c>
      <c r="C32" s="191"/>
      <c r="D32" s="191"/>
      <c r="E32" s="191"/>
      <c r="F32" s="191"/>
      <c r="G32" s="193"/>
      <c r="H32" s="357">
        <f>'SO06b 001 Pol'!F23</f>
        <v>0</v>
      </c>
      <c r="I32" s="32"/>
      <c r="J32" s="32"/>
    </row>
    <row r="33" spans="1:10" ht="12.75" customHeight="1" x14ac:dyDescent="0.2">
      <c r="A33" s="194" t="s">
        <v>94</v>
      </c>
      <c r="B33" s="192" t="s">
        <v>95</v>
      </c>
      <c r="C33" s="191"/>
      <c r="D33" s="191"/>
      <c r="E33" s="191"/>
      <c r="F33" s="191"/>
      <c r="G33" s="193"/>
      <c r="H33" s="357">
        <f>'SO06b 001 Pol'!F43</f>
        <v>0</v>
      </c>
      <c r="I33" s="32"/>
      <c r="J33" s="32"/>
    </row>
    <row r="34" spans="1:10" ht="12.75" customHeight="1" x14ac:dyDescent="0.2">
      <c r="A34" s="194" t="s">
        <v>100</v>
      </c>
      <c r="B34" s="192" t="s">
        <v>101</v>
      </c>
      <c r="C34" s="191"/>
      <c r="D34" s="191"/>
      <c r="E34" s="191"/>
      <c r="F34" s="191"/>
      <c r="G34" s="193"/>
      <c r="H34" s="357">
        <f>'SO06b 001 Pol'!F52</f>
        <v>0</v>
      </c>
      <c r="I34" s="32"/>
      <c r="J34" s="32"/>
    </row>
    <row r="35" spans="1:10" ht="12.75" customHeight="1" x14ac:dyDescent="0.2">
      <c r="A35" s="194" t="s">
        <v>110</v>
      </c>
      <c r="B35" s="192" t="s">
        <v>111</v>
      </c>
      <c r="C35" s="191"/>
      <c r="D35" s="191"/>
      <c r="E35" s="191"/>
      <c r="F35" s="191"/>
      <c r="G35" s="193"/>
      <c r="H35" s="357">
        <f>'SO06b 001 Pol'!F56</f>
        <v>0</v>
      </c>
      <c r="I35" s="32"/>
      <c r="J35" s="32"/>
    </row>
    <row r="36" spans="1:10" ht="12.75" customHeight="1" x14ac:dyDescent="0.2">
      <c r="A36" s="194" t="s">
        <v>112</v>
      </c>
      <c r="B36" s="192" t="s">
        <v>113</v>
      </c>
      <c r="C36" s="191"/>
      <c r="D36" s="191"/>
      <c r="E36" s="191"/>
      <c r="F36" s="191"/>
      <c r="G36" s="193"/>
      <c r="H36" s="357">
        <f>'SO06b 001 Pol'!F62</f>
        <v>0</v>
      </c>
      <c r="I36" s="32"/>
      <c r="J36" s="32"/>
    </row>
    <row r="37" spans="1:10" ht="12.75" customHeight="1" thickBot="1" x14ac:dyDescent="0.25">
      <c r="A37" s="201"/>
      <c r="B37" s="202" t="s">
        <v>696</v>
      </c>
      <c r="C37" s="203"/>
      <c r="D37" s="204" t="str">
        <f>D29</f>
        <v>001</v>
      </c>
      <c r="E37" s="203"/>
      <c r="F37" s="203"/>
      <c r="G37" s="205"/>
      <c r="H37" s="358">
        <f>SUM(H31:H36)</f>
        <v>0</v>
      </c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59</v>
      </c>
      <c r="C3" s="263" t="s">
        <v>60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60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SUMIF(AM8:AM67,AN5,G8:G67)</f>
        <v>0</v>
      </c>
      <c r="AO6">
        <f>SUMIF(AM8:AM67,AO5,G8:G67)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SUM(G10:G22)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154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6">
        <v>1</v>
      </c>
      <c r="B11" s="267" t="s">
        <v>155</v>
      </c>
      <c r="C11" s="326" t="s">
        <v>156</v>
      </c>
      <c r="D11" s="275" t="s">
        <v>148</v>
      </c>
      <c r="E11" s="287">
        <v>3.74</v>
      </c>
      <c r="F11" s="305"/>
      <c r="G11" s="306">
        <f>ROUND(E11*F11,2)</f>
        <v>0</v>
      </c>
      <c r="H11" s="306" t="s">
        <v>149</v>
      </c>
      <c r="I11" s="306" t="s">
        <v>150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151</v>
      </c>
      <c r="AF11" s="244"/>
      <c r="AG11" s="244"/>
      <c r="AH11" s="244"/>
      <c r="AI11" s="244"/>
      <c r="AJ11" s="244"/>
      <c r="AK11" s="244"/>
      <c r="AL11" s="244"/>
      <c r="AM11" s="244">
        <v>21</v>
      </c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7"/>
      <c r="B12" s="250"/>
      <c r="C12" s="327" t="s">
        <v>762</v>
      </c>
      <c r="D12" s="276"/>
      <c r="E12" s="288">
        <v>3.74</v>
      </c>
      <c r="F12" s="303"/>
      <c r="G12" s="303"/>
      <c r="H12" s="303"/>
      <c r="I12" s="30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153</v>
      </c>
      <c r="AF12" s="244">
        <v>0</v>
      </c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9">
        <v>2</v>
      </c>
      <c r="B13" s="270" t="s">
        <v>763</v>
      </c>
      <c r="C13" s="328" t="s">
        <v>764</v>
      </c>
      <c r="D13" s="282" t="s">
        <v>148</v>
      </c>
      <c r="E13" s="294">
        <v>269.72000000000003</v>
      </c>
      <c r="F13" s="314"/>
      <c r="G13" s="315">
        <f>ROUND(E13*F13,2)</f>
        <v>0</v>
      </c>
      <c r="H13" s="315" t="s">
        <v>149</v>
      </c>
      <c r="I13" s="316" t="s">
        <v>491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765</v>
      </c>
      <c r="D14" s="276"/>
      <c r="E14" s="288">
        <v>269.72000000000003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8">
        <v>3</v>
      </c>
      <c r="B15" s="269" t="s">
        <v>766</v>
      </c>
      <c r="C15" s="328" t="s">
        <v>767</v>
      </c>
      <c r="D15" s="278" t="s">
        <v>148</v>
      </c>
      <c r="E15" s="290">
        <v>3.74</v>
      </c>
      <c r="F15" s="309"/>
      <c r="G15" s="310">
        <f>ROUND(E15*F15,2)</f>
        <v>0</v>
      </c>
      <c r="H15" s="310" t="s">
        <v>149</v>
      </c>
      <c r="I15" s="311" t="s">
        <v>150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 t="s">
        <v>151</v>
      </c>
      <c r="AF15" s="244"/>
      <c r="AG15" s="244"/>
      <c r="AH15" s="244"/>
      <c r="AI15" s="244"/>
      <c r="AJ15" s="244"/>
      <c r="AK15" s="244"/>
      <c r="AL15" s="244"/>
      <c r="AM15" s="244">
        <v>21</v>
      </c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8">
        <v>4</v>
      </c>
      <c r="B16" s="269" t="s">
        <v>768</v>
      </c>
      <c r="C16" s="328" t="s">
        <v>769</v>
      </c>
      <c r="D16" s="278" t="s">
        <v>148</v>
      </c>
      <c r="E16" s="290">
        <v>3.96</v>
      </c>
      <c r="F16" s="309"/>
      <c r="G16" s="310">
        <f>ROUND(E16*F16,2)</f>
        <v>0</v>
      </c>
      <c r="H16" s="310" t="s">
        <v>149</v>
      </c>
      <c r="I16" s="311" t="s">
        <v>491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645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8">
        <v>5</v>
      </c>
      <c r="B17" s="269" t="s">
        <v>770</v>
      </c>
      <c r="C17" s="328" t="s">
        <v>771</v>
      </c>
      <c r="D17" s="278" t="s">
        <v>148</v>
      </c>
      <c r="E17" s="290">
        <v>269.72000000000003</v>
      </c>
      <c r="F17" s="309"/>
      <c r="G17" s="310">
        <f>ROUND(E17*F17,2)</f>
        <v>0</v>
      </c>
      <c r="H17" s="310" t="s">
        <v>149</v>
      </c>
      <c r="I17" s="311" t="s">
        <v>491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151</v>
      </c>
      <c r="AF17" s="244"/>
      <c r="AG17" s="244"/>
      <c r="AH17" s="244"/>
      <c r="AI17" s="244"/>
      <c r="AJ17" s="244"/>
      <c r="AK17" s="244"/>
      <c r="AL17" s="244"/>
      <c r="AM17" s="244">
        <v>21</v>
      </c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9">
        <v>6</v>
      </c>
      <c r="B18" s="270" t="s">
        <v>772</v>
      </c>
      <c r="C18" s="328" t="s">
        <v>773</v>
      </c>
      <c r="D18" s="282" t="s">
        <v>148</v>
      </c>
      <c r="E18" s="294">
        <v>3.96</v>
      </c>
      <c r="F18" s="314"/>
      <c r="G18" s="315">
        <f>ROUND(E18*F18,2)</f>
        <v>0</v>
      </c>
      <c r="H18" s="315" t="s">
        <v>149</v>
      </c>
      <c r="I18" s="316" t="s">
        <v>491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645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47"/>
      <c r="B19" s="250"/>
      <c r="C19" s="327" t="s">
        <v>774</v>
      </c>
      <c r="D19" s="276"/>
      <c r="E19" s="288">
        <v>3.96</v>
      </c>
      <c r="F19" s="303"/>
      <c r="G19" s="303"/>
      <c r="H19" s="303"/>
      <c r="I19" s="30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 t="s">
        <v>153</v>
      </c>
      <c r="AF19" s="244">
        <v>0</v>
      </c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outlineLevel="1" x14ac:dyDescent="0.2">
      <c r="A20" s="252"/>
      <c r="B20" s="251" t="s">
        <v>162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0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46"/>
      <c r="B21" s="253" t="s">
        <v>163</v>
      </c>
      <c r="C21" s="325"/>
      <c r="D21" s="274"/>
      <c r="E21" s="286"/>
      <c r="F21" s="302"/>
      <c r="G21" s="302"/>
      <c r="H21" s="303"/>
      <c r="I21" s="30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144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4">
        <v>7</v>
      </c>
      <c r="B22" s="268" t="s">
        <v>164</v>
      </c>
      <c r="C22" s="326" t="s">
        <v>165</v>
      </c>
      <c r="D22" s="277" t="s">
        <v>166</v>
      </c>
      <c r="E22" s="289">
        <v>8</v>
      </c>
      <c r="F22" s="307"/>
      <c r="G22" s="308">
        <f>ROUND(E22*F22,2)</f>
        <v>0</v>
      </c>
      <c r="H22" s="308" t="s">
        <v>149</v>
      </c>
      <c r="I22" s="308" t="s">
        <v>491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151</v>
      </c>
      <c r="AF22" s="244"/>
      <c r="AG22" s="244"/>
      <c r="AH22" s="244"/>
      <c r="AI22" s="244"/>
      <c r="AJ22" s="244"/>
      <c r="AK22" s="244"/>
      <c r="AL22" s="244"/>
      <c r="AM22" s="244">
        <v>21</v>
      </c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x14ac:dyDescent="0.2">
      <c r="A23" s="249" t="s">
        <v>139</v>
      </c>
      <c r="B23" s="266" t="s">
        <v>82</v>
      </c>
      <c r="C23" s="323" t="s">
        <v>83</v>
      </c>
      <c r="D23" s="272"/>
      <c r="E23" s="284"/>
      <c r="F23" s="296">
        <f>SUM(G24:G42)</f>
        <v>0</v>
      </c>
      <c r="G23" s="296"/>
      <c r="H23" s="297"/>
      <c r="I23" s="298"/>
      <c r="AE23" t="s">
        <v>140</v>
      </c>
    </row>
    <row r="24" spans="1:60" outlineLevel="1" x14ac:dyDescent="0.2">
      <c r="A24" s="252"/>
      <c r="B24" s="251" t="s">
        <v>775</v>
      </c>
      <c r="C24" s="324"/>
      <c r="D24" s="273"/>
      <c r="E24" s="285"/>
      <c r="F24" s="299"/>
      <c r="G24" s="299"/>
      <c r="H24" s="300"/>
      <c r="I24" s="301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>
        <v>0</v>
      </c>
      <c r="AD24" s="244"/>
      <c r="AE24" s="244" t="s">
        <v>142</v>
      </c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4">
        <v>8</v>
      </c>
      <c r="B25" s="268" t="s">
        <v>776</v>
      </c>
      <c r="C25" s="326" t="s">
        <v>777</v>
      </c>
      <c r="D25" s="277" t="s">
        <v>148</v>
      </c>
      <c r="E25" s="289">
        <v>3.96</v>
      </c>
      <c r="F25" s="307"/>
      <c r="G25" s="308">
        <f>ROUND(E25*F25,2)</f>
        <v>0</v>
      </c>
      <c r="H25" s="308" t="s">
        <v>149</v>
      </c>
      <c r="I25" s="308" t="s">
        <v>491</v>
      </c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 t="s">
        <v>645</v>
      </c>
      <c r="AF25" s="244"/>
      <c r="AG25" s="244"/>
      <c r="AH25" s="244"/>
      <c r="AI25" s="244"/>
      <c r="AJ25" s="244"/>
      <c r="AK25" s="244"/>
      <c r="AL25" s="244"/>
      <c r="AM25" s="244">
        <v>21</v>
      </c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55">
        <v>9</v>
      </c>
      <c r="B26" s="268" t="s">
        <v>778</v>
      </c>
      <c r="C26" s="328" t="s">
        <v>779</v>
      </c>
      <c r="D26" s="277" t="s">
        <v>148</v>
      </c>
      <c r="E26" s="289">
        <v>269.72000000000003</v>
      </c>
      <c r="F26" s="307"/>
      <c r="G26" s="308">
        <f>ROUND(E26*F26,2)</f>
        <v>0</v>
      </c>
      <c r="H26" s="308" t="s">
        <v>149</v>
      </c>
      <c r="I26" s="308" t="s">
        <v>491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645</v>
      </c>
      <c r="AF26" s="244"/>
      <c r="AG26" s="244"/>
      <c r="AH26" s="244"/>
      <c r="AI26" s="244"/>
      <c r="AJ26" s="244"/>
      <c r="AK26" s="244"/>
      <c r="AL26" s="244"/>
      <c r="AM26" s="244">
        <v>21</v>
      </c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2"/>
      <c r="B27" s="251" t="s">
        <v>328</v>
      </c>
      <c r="C27" s="324"/>
      <c r="D27" s="273"/>
      <c r="E27" s="285"/>
      <c r="F27" s="299"/>
      <c r="G27" s="299"/>
      <c r="H27" s="300"/>
      <c r="I27" s="301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>
        <v>0</v>
      </c>
      <c r="AD27" s="244"/>
      <c r="AE27" s="244" t="s">
        <v>142</v>
      </c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46"/>
      <c r="B28" s="253" t="s">
        <v>329</v>
      </c>
      <c r="C28" s="325"/>
      <c r="D28" s="274"/>
      <c r="E28" s="286"/>
      <c r="F28" s="302"/>
      <c r="G28" s="302"/>
      <c r="H28" s="303"/>
      <c r="I28" s="30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144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6">
        <v>10</v>
      </c>
      <c r="B29" s="267" t="s">
        <v>330</v>
      </c>
      <c r="C29" s="326" t="s">
        <v>331</v>
      </c>
      <c r="D29" s="275" t="s">
        <v>182</v>
      </c>
      <c r="E29" s="287">
        <v>0.56100000000000005</v>
      </c>
      <c r="F29" s="305"/>
      <c r="G29" s="306">
        <f>ROUND(E29*F29,2)</f>
        <v>0</v>
      </c>
      <c r="H29" s="306" t="s">
        <v>149</v>
      </c>
      <c r="I29" s="306" t="s">
        <v>150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151</v>
      </c>
      <c r="AF29" s="244"/>
      <c r="AG29" s="244"/>
      <c r="AH29" s="244"/>
      <c r="AI29" s="244"/>
      <c r="AJ29" s="244"/>
      <c r="AK29" s="244"/>
      <c r="AL29" s="244"/>
      <c r="AM29" s="244">
        <v>21</v>
      </c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47"/>
      <c r="B30" s="250"/>
      <c r="C30" s="327" t="s">
        <v>780</v>
      </c>
      <c r="D30" s="276"/>
      <c r="E30" s="288">
        <v>0.56100000000000005</v>
      </c>
      <c r="F30" s="303"/>
      <c r="G30" s="303"/>
      <c r="H30" s="303"/>
      <c r="I30" s="30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153</v>
      </c>
      <c r="AF30" s="244">
        <v>0</v>
      </c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9">
        <v>11</v>
      </c>
      <c r="B31" s="270" t="s">
        <v>334</v>
      </c>
      <c r="C31" s="328" t="s">
        <v>335</v>
      </c>
      <c r="D31" s="282" t="s">
        <v>293</v>
      </c>
      <c r="E31" s="294">
        <v>0.95369999999999999</v>
      </c>
      <c r="F31" s="314"/>
      <c r="G31" s="315">
        <f>ROUND(E31*F31,2)</f>
        <v>0</v>
      </c>
      <c r="H31" s="315" t="s">
        <v>149</v>
      </c>
      <c r="I31" s="316" t="s">
        <v>150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151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47"/>
      <c r="B32" s="250"/>
      <c r="C32" s="327" t="s">
        <v>781</v>
      </c>
      <c r="D32" s="276"/>
      <c r="E32" s="288">
        <v>0.95369999999999999</v>
      </c>
      <c r="F32" s="303"/>
      <c r="G32" s="303"/>
      <c r="H32" s="303"/>
      <c r="I32" s="30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153</v>
      </c>
      <c r="AF32" s="244">
        <v>0</v>
      </c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2"/>
      <c r="B33" s="251" t="s">
        <v>782</v>
      </c>
      <c r="C33" s="324"/>
      <c r="D33" s="273"/>
      <c r="E33" s="285"/>
      <c r="F33" s="299"/>
      <c r="G33" s="299"/>
      <c r="H33" s="300"/>
      <c r="I33" s="301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>
        <v>0</v>
      </c>
      <c r="AD33" s="244"/>
      <c r="AE33" s="244" t="s">
        <v>142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outlineLevel="1" x14ac:dyDescent="0.2">
      <c r="A34" s="254">
        <v>12</v>
      </c>
      <c r="B34" s="268" t="s">
        <v>783</v>
      </c>
      <c r="C34" s="326" t="s">
        <v>784</v>
      </c>
      <c r="D34" s="277" t="s">
        <v>148</v>
      </c>
      <c r="E34" s="289">
        <v>269.72000000000003</v>
      </c>
      <c r="F34" s="307"/>
      <c r="G34" s="308">
        <f>ROUND(E34*F34,2)</f>
        <v>0</v>
      </c>
      <c r="H34" s="308" t="s">
        <v>149</v>
      </c>
      <c r="I34" s="308" t="s">
        <v>491</v>
      </c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 t="s">
        <v>645</v>
      </c>
      <c r="AF34" s="244"/>
      <c r="AG34" s="244"/>
      <c r="AH34" s="244"/>
      <c r="AI34" s="244"/>
      <c r="AJ34" s="244"/>
      <c r="AK34" s="244"/>
      <c r="AL34" s="244"/>
      <c r="AM34" s="244">
        <v>21</v>
      </c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52"/>
      <c r="B35" s="251" t="s">
        <v>346</v>
      </c>
      <c r="C35" s="324"/>
      <c r="D35" s="273"/>
      <c r="E35" s="285"/>
      <c r="F35" s="299"/>
      <c r="G35" s="299"/>
      <c r="H35" s="300"/>
      <c r="I35" s="301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>
        <v>0</v>
      </c>
      <c r="AD35" s="244"/>
      <c r="AE35" s="244" t="s">
        <v>142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ht="22.5" outlineLevel="1" x14ac:dyDescent="0.2">
      <c r="A36" s="246"/>
      <c r="B36" s="253" t="s">
        <v>347</v>
      </c>
      <c r="C36" s="325"/>
      <c r="D36" s="274"/>
      <c r="E36" s="286"/>
      <c r="F36" s="302"/>
      <c r="G36" s="302"/>
      <c r="H36" s="303"/>
      <c r="I36" s="30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144</v>
      </c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60" t="str">
        <f>B36</f>
        <v>s provedením lože z kameniva drceného, s vyplněním spár, s dvojitým hutněním a se smetením přebytečného materiálu na krajnici. S dodáním hmot pro lože a výplň spár.</v>
      </c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4">
        <v>13</v>
      </c>
      <c r="B37" s="268" t="s">
        <v>348</v>
      </c>
      <c r="C37" s="326" t="s">
        <v>349</v>
      </c>
      <c r="D37" s="277" t="s">
        <v>148</v>
      </c>
      <c r="E37" s="289">
        <v>3.96</v>
      </c>
      <c r="F37" s="307"/>
      <c r="G37" s="308">
        <f>ROUND(E37*F37,2)</f>
        <v>0</v>
      </c>
      <c r="H37" s="308" t="s">
        <v>149</v>
      </c>
      <c r="I37" s="308" t="s">
        <v>491</v>
      </c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645</v>
      </c>
      <c r="AF37" s="244"/>
      <c r="AG37" s="244"/>
      <c r="AH37" s="244"/>
      <c r="AI37" s="244"/>
      <c r="AJ37" s="244"/>
      <c r="AK37" s="244"/>
      <c r="AL37" s="244"/>
      <c r="AM37" s="244">
        <v>21</v>
      </c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outlineLevel="1" x14ac:dyDescent="0.2">
      <c r="A38" s="255">
        <v>14</v>
      </c>
      <c r="B38" s="268" t="s">
        <v>785</v>
      </c>
      <c r="C38" s="328" t="s">
        <v>786</v>
      </c>
      <c r="D38" s="277" t="s">
        <v>148</v>
      </c>
      <c r="E38" s="289">
        <v>269.72000000000003</v>
      </c>
      <c r="F38" s="307"/>
      <c r="G38" s="308">
        <f>ROUND(E38*F38,2)</f>
        <v>0</v>
      </c>
      <c r="H38" s="308"/>
      <c r="I38" s="308" t="s">
        <v>290</v>
      </c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645</v>
      </c>
      <c r="AF38" s="244"/>
      <c r="AG38" s="244"/>
      <c r="AH38" s="244"/>
      <c r="AI38" s="244"/>
      <c r="AJ38" s="244"/>
      <c r="AK38" s="244"/>
      <c r="AL38" s="244"/>
      <c r="AM38" s="244">
        <v>21</v>
      </c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55">
        <v>15</v>
      </c>
      <c r="B39" s="268" t="s">
        <v>787</v>
      </c>
      <c r="C39" s="328" t="s">
        <v>788</v>
      </c>
      <c r="D39" s="277" t="s">
        <v>148</v>
      </c>
      <c r="E39" s="289">
        <v>3.96</v>
      </c>
      <c r="F39" s="307"/>
      <c r="G39" s="308">
        <f>ROUND(E39*F39,2)</f>
        <v>0</v>
      </c>
      <c r="H39" s="308"/>
      <c r="I39" s="308" t="s">
        <v>290</v>
      </c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 t="s">
        <v>645</v>
      </c>
      <c r="AF39" s="244"/>
      <c r="AG39" s="244"/>
      <c r="AH39" s="244"/>
      <c r="AI39" s="244"/>
      <c r="AJ39" s="244"/>
      <c r="AK39" s="244"/>
      <c r="AL39" s="244"/>
      <c r="AM39" s="244">
        <v>21</v>
      </c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5">
        <v>16</v>
      </c>
      <c r="B40" s="268" t="s">
        <v>789</v>
      </c>
      <c r="C40" s="328" t="s">
        <v>790</v>
      </c>
      <c r="D40" s="277" t="s">
        <v>148</v>
      </c>
      <c r="E40" s="289">
        <v>269.72000000000003</v>
      </c>
      <c r="F40" s="307"/>
      <c r="G40" s="308">
        <f>ROUND(E40*F40,2)</f>
        <v>0</v>
      </c>
      <c r="H40" s="308"/>
      <c r="I40" s="308" t="s">
        <v>290</v>
      </c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645</v>
      </c>
      <c r="AF40" s="244"/>
      <c r="AG40" s="244"/>
      <c r="AH40" s="244"/>
      <c r="AI40" s="244"/>
      <c r="AJ40" s="244"/>
      <c r="AK40" s="244"/>
      <c r="AL40" s="244"/>
      <c r="AM40" s="244">
        <v>21</v>
      </c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5">
        <v>17</v>
      </c>
      <c r="B41" s="268" t="s">
        <v>791</v>
      </c>
      <c r="C41" s="328" t="s">
        <v>792</v>
      </c>
      <c r="D41" s="277" t="s">
        <v>148</v>
      </c>
      <c r="E41" s="289">
        <v>269.72000000000003</v>
      </c>
      <c r="F41" s="307"/>
      <c r="G41" s="308">
        <f>ROUND(E41*F41,2)</f>
        <v>0</v>
      </c>
      <c r="H41" s="308"/>
      <c r="I41" s="308" t="s">
        <v>290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645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55">
        <v>18</v>
      </c>
      <c r="B42" s="268" t="s">
        <v>793</v>
      </c>
      <c r="C42" s="328" t="s">
        <v>794</v>
      </c>
      <c r="D42" s="277" t="s">
        <v>148</v>
      </c>
      <c r="E42" s="289">
        <v>3.96</v>
      </c>
      <c r="F42" s="307"/>
      <c r="G42" s="308">
        <f>ROUND(E42*F42,2)</f>
        <v>0</v>
      </c>
      <c r="H42" s="308"/>
      <c r="I42" s="308" t="s">
        <v>290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528</v>
      </c>
      <c r="AF42" s="244"/>
      <c r="AG42" s="244"/>
      <c r="AH42" s="244"/>
      <c r="AI42" s="244"/>
      <c r="AJ42" s="244"/>
      <c r="AK42" s="244"/>
      <c r="AL42" s="244"/>
      <c r="AM42" s="244">
        <v>21</v>
      </c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x14ac:dyDescent="0.2">
      <c r="A43" s="249" t="s">
        <v>139</v>
      </c>
      <c r="B43" s="266" t="s">
        <v>94</v>
      </c>
      <c r="C43" s="323" t="s">
        <v>95</v>
      </c>
      <c r="D43" s="272"/>
      <c r="E43" s="284"/>
      <c r="F43" s="296">
        <f>SUM(G44:G51)</f>
        <v>0</v>
      </c>
      <c r="G43" s="296"/>
      <c r="H43" s="297"/>
      <c r="I43" s="298"/>
      <c r="AE43" t="s">
        <v>140</v>
      </c>
    </row>
    <row r="44" spans="1:60" outlineLevel="1" x14ac:dyDescent="0.2">
      <c r="A44" s="252"/>
      <c r="B44" s="251" t="s">
        <v>594</v>
      </c>
      <c r="C44" s="324"/>
      <c r="D44" s="273"/>
      <c r="E44" s="285"/>
      <c r="F44" s="299"/>
      <c r="G44" s="299"/>
      <c r="H44" s="300"/>
      <c r="I44" s="301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>
        <v>0</v>
      </c>
      <c r="AD44" s="244"/>
      <c r="AE44" s="244" t="s">
        <v>142</v>
      </c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46"/>
      <c r="B45" s="253" t="s">
        <v>595</v>
      </c>
      <c r="C45" s="325"/>
      <c r="D45" s="274"/>
      <c r="E45" s="286"/>
      <c r="F45" s="302"/>
      <c r="G45" s="302"/>
      <c r="H45" s="303"/>
      <c r="I45" s="30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144</v>
      </c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4">
        <v>19</v>
      </c>
      <c r="B46" s="268" t="s">
        <v>596</v>
      </c>
      <c r="C46" s="326" t="s">
        <v>597</v>
      </c>
      <c r="D46" s="277" t="s">
        <v>166</v>
      </c>
      <c r="E46" s="289">
        <v>8</v>
      </c>
      <c r="F46" s="307"/>
      <c r="G46" s="308">
        <f>ROUND(E46*F46,2)</f>
        <v>0</v>
      </c>
      <c r="H46" s="308" t="s">
        <v>149</v>
      </c>
      <c r="I46" s="308" t="s">
        <v>491</v>
      </c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151</v>
      </c>
      <c r="AF46" s="244"/>
      <c r="AG46" s="244"/>
      <c r="AH46" s="244"/>
      <c r="AI46" s="244"/>
      <c r="AJ46" s="244"/>
      <c r="AK46" s="244"/>
      <c r="AL46" s="244"/>
      <c r="AM46" s="244">
        <v>21</v>
      </c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2"/>
      <c r="B47" s="251" t="s">
        <v>598</v>
      </c>
      <c r="C47" s="324"/>
      <c r="D47" s="273"/>
      <c r="E47" s="285"/>
      <c r="F47" s="299"/>
      <c r="G47" s="299"/>
      <c r="H47" s="300"/>
      <c r="I47" s="301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>
        <v>0</v>
      </c>
      <c r="AD47" s="244"/>
      <c r="AE47" s="244" t="s">
        <v>142</v>
      </c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outlineLevel="1" x14ac:dyDescent="0.2">
      <c r="A48" s="246"/>
      <c r="B48" s="253" t="s">
        <v>599</v>
      </c>
      <c r="C48" s="325"/>
      <c r="D48" s="274"/>
      <c r="E48" s="286"/>
      <c r="F48" s="302"/>
      <c r="G48" s="302"/>
      <c r="H48" s="303"/>
      <c r="I48" s="30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144</v>
      </c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6">
        <v>20</v>
      </c>
      <c r="B49" s="267" t="s">
        <v>795</v>
      </c>
      <c r="C49" s="326" t="s">
        <v>796</v>
      </c>
      <c r="D49" s="275" t="s">
        <v>166</v>
      </c>
      <c r="E49" s="287">
        <v>6.8</v>
      </c>
      <c r="F49" s="305"/>
      <c r="G49" s="306">
        <f>ROUND(E49*F49,2)</f>
        <v>0</v>
      </c>
      <c r="H49" s="306" t="s">
        <v>149</v>
      </c>
      <c r="I49" s="306" t="s">
        <v>150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151</v>
      </c>
      <c r="AF49" s="244"/>
      <c r="AG49" s="244"/>
      <c r="AH49" s="244"/>
      <c r="AI49" s="244"/>
      <c r="AJ49" s="244"/>
      <c r="AK49" s="244"/>
      <c r="AL49" s="244"/>
      <c r="AM49" s="244">
        <v>21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247"/>
      <c r="B50" s="250"/>
      <c r="C50" s="327" t="s">
        <v>797</v>
      </c>
      <c r="D50" s="276"/>
      <c r="E50" s="288">
        <v>6.8</v>
      </c>
      <c r="F50" s="303"/>
      <c r="G50" s="303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153</v>
      </c>
      <c r="AF50" s="244">
        <v>0</v>
      </c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58">
        <v>21</v>
      </c>
      <c r="B51" s="269" t="s">
        <v>798</v>
      </c>
      <c r="C51" s="328" t="s">
        <v>799</v>
      </c>
      <c r="D51" s="278" t="s">
        <v>355</v>
      </c>
      <c r="E51" s="290">
        <v>8</v>
      </c>
      <c r="F51" s="309"/>
      <c r="G51" s="310">
        <f>ROUND(E51*F51,2)</f>
        <v>0</v>
      </c>
      <c r="H51" s="310"/>
      <c r="I51" s="311" t="s">
        <v>290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528</v>
      </c>
      <c r="AF51" s="244"/>
      <c r="AG51" s="244"/>
      <c r="AH51" s="244"/>
      <c r="AI51" s="244"/>
      <c r="AJ51" s="244"/>
      <c r="AK51" s="244"/>
      <c r="AL51" s="244"/>
      <c r="AM51" s="244">
        <v>21</v>
      </c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x14ac:dyDescent="0.2">
      <c r="A52" s="249" t="s">
        <v>139</v>
      </c>
      <c r="B52" s="266" t="s">
        <v>100</v>
      </c>
      <c r="C52" s="323" t="s">
        <v>101</v>
      </c>
      <c r="D52" s="272"/>
      <c r="E52" s="284"/>
      <c r="F52" s="296">
        <f>SUM(G53:G55)</f>
        <v>0</v>
      </c>
      <c r="G52" s="296"/>
      <c r="H52" s="297"/>
      <c r="I52" s="298"/>
      <c r="AE52" t="s">
        <v>140</v>
      </c>
    </row>
    <row r="53" spans="1:60" outlineLevel="1" x14ac:dyDescent="0.2">
      <c r="A53" s="252"/>
      <c r="B53" s="251" t="s">
        <v>800</v>
      </c>
      <c r="C53" s="324"/>
      <c r="D53" s="273"/>
      <c r="E53" s="285"/>
      <c r="F53" s="299"/>
      <c r="G53" s="299"/>
      <c r="H53" s="300"/>
      <c r="I53" s="301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>
        <v>0</v>
      </c>
      <c r="AD53" s="244"/>
      <c r="AE53" s="244" t="s">
        <v>142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46"/>
      <c r="B54" s="253" t="s">
        <v>801</v>
      </c>
      <c r="C54" s="325"/>
      <c r="D54" s="274"/>
      <c r="E54" s="286"/>
      <c r="F54" s="302"/>
      <c r="G54" s="302"/>
      <c r="H54" s="303"/>
      <c r="I54" s="30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144</v>
      </c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54">
        <v>22</v>
      </c>
      <c r="B55" s="268" t="s">
        <v>802</v>
      </c>
      <c r="C55" s="326" t="s">
        <v>803</v>
      </c>
      <c r="D55" s="277" t="s">
        <v>293</v>
      </c>
      <c r="E55" s="289">
        <v>329.20625999999999</v>
      </c>
      <c r="F55" s="307"/>
      <c r="G55" s="308">
        <f>ROUND(E55*F55,2)</f>
        <v>0</v>
      </c>
      <c r="H55" s="308" t="s">
        <v>149</v>
      </c>
      <c r="I55" s="308" t="s">
        <v>491</v>
      </c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613</v>
      </c>
      <c r="AF55" s="244"/>
      <c r="AG55" s="244"/>
      <c r="AH55" s="244"/>
      <c r="AI55" s="244"/>
      <c r="AJ55" s="244"/>
      <c r="AK55" s="244"/>
      <c r="AL55" s="244"/>
      <c r="AM55" s="244">
        <v>21</v>
      </c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x14ac:dyDescent="0.2">
      <c r="A56" s="249" t="s">
        <v>139</v>
      </c>
      <c r="B56" s="266" t="s">
        <v>110</v>
      </c>
      <c r="C56" s="323" t="s">
        <v>111</v>
      </c>
      <c r="D56" s="272"/>
      <c r="E56" s="284"/>
      <c r="F56" s="296">
        <f>SUM(G57:G61)</f>
        <v>0</v>
      </c>
      <c r="G56" s="296"/>
      <c r="H56" s="297"/>
      <c r="I56" s="298"/>
      <c r="AE56" t="s">
        <v>140</v>
      </c>
    </row>
    <row r="57" spans="1:60" outlineLevel="1" x14ac:dyDescent="0.2">
      <c r="A57" s="252"/>
      <c r="B57" s="251" t="s">
        <v>647</v>
      </c>
      <c r="C57" s="324"/>
      <c r="D57" s="273"/>
      <c r="E57" s="285"/>
      <c r="F57" s="299"/>
      <c r="G57" s="299"/>
      <c r="H57" s="300"/>
      <c r="I57" s="301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>
        <v>0</v>
      </c>
      <c r="AD57" s="244"/>
      <c r="AE57" s="244" t="s">
        <v>142</v>
      </c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54">
        <v>23</v>
      </c>
      <c r="B58" s="268" t="s">
        <v>648</v>
      </c>
      <c r="C58" s="326" t="s">
        <v>649</v>
      </c>
      <c r="D58" s="277" t="s">
        <v>293</v>
      </c>
      <c r="E58" s="289">
        <v>302.59300000000002</v>
      </c>
      <c r="F58" s="307"/>
      <c r="G58" s="308">
        <f>ROUND(E58*F58,2)</f>
        <v>0</v>
      </c>
      <c r="H58" s="308" t="s">
        <v>149</v>
      </c>
      <c r="I58" s="308" t="s">
        <v>491</v>
      </c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650</v>
      </c>
      <c r="AF58" s="244"/>
      <c r="AG58" s="244"/>
      <c r="AH58" s="244"/>
      <c r="AI58" s="244"/>
      <c r="AJ58" s="244"/>
      <c r="AK58" s="244"/>
      <c r="AL58" s="244"/>
      <c r="AM58" s="244">
        <v>21</v>
      </c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55">
        <v>24</v>
      </c>
      <c r="B59" s="268" t="s">
        <v>651</v>
      </c>
      <c r="C59" s="328" t="s">
        <v>652</v>
      </c>
      <c r="D59" s="277" t="s">
        <v>293</v>
      </c>
      <c r="E59" s="289">
        <v>1210.3720000000001</v>
      </c>
      <c r="F59" s="307"/>
      <c r="G59" s="308">
        <f>ROUND(E59*F59,2)</f>
        <v>0</v>
      </c>
      <c r="H59" s="308" t="s">
        <v>149</v>
      </c>
      <c r="I59" s="308" t="s">
        <v>491</v>
      </c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650</v>
      </c>
      <c r="AF59" s="244"/>
      <c r="AG59" s="244"/>
      <c r="AH59" s="244"/>
      <c r="AI59" s="244"/>
      <c r="AJ59" s="244"/>
      <c r="AK59" s="244"/>
      <c r="AL59" s="244"/>
      <c r="AM59" s="244">
        <v>21</v>
      </c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52"/>
      <c r="B60" s="251" t="s">
        <v>804</v>
      </c>
      <c r="C60" s="324"/>
      <c r="D60" s="273"/>
      <c r="E60" s="285"/>
      <c r="F60" s="299"/>
      <c r="G60" s="299"/>
      <c r="H60" s="300"/>
      <c r="I60" s="301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>
        <v>0</v>
      </c>
      <c r="AD60" s="244"/>
      <c r="AE60" s="244" t="s">
        <v>142</v>
      </c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54">
        <v>25</v>
      </c>
      <c r="B61" s="268" t="s">
        <v>805</v>
      </c>
      <c r="C61" s="326" t="s">
        <v>806</v>
      </c>
      <c r="D61" s="277" t="s">
        <v>293</v>
      </c>
      <c r="E61" s="289">
        <v>302.59300000000002</v>
      </c>
      <c r="F61" s="307"/>
      <c r="G61" s="308">
        <f>ROUND(E61*F61,2)</f>
        <v>0</v>
      </c>
      <c r="H61" s="308" t="s">
        <v>633</v>
      </c>
      <c r="I61" s="308" t="s">
        <v>491</v>
      </c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650</v>
      </c>
      <c r="AF61" s="244"/>
      <c r="AG61" s="244"/>
      <c r="AH61" s="244"/>
      <c r="AI61" s="244"/>
      <c r="AJ61" s="244"/>
      <c r="AK61" s="244"/>
      <c r="AL61" s="244"/>
      <c r="AM61" s="244">
        <v>21</v>
      </c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x14ac:dyDescent="0.2">
      <c r="A62" s="249" t="s">
        <v>139</v>
      </c>
      <c r="B62" s="266" t="s">
        <v>112</v>
      </c>
      <c r="C62" s="323" t="s">
        <v>113</v>
      </c>
      <c r="D62" s="272"/>
      <c r="E62" s="284"/>
      <c r="F62" s="296">
        <f>SUM(G63:G64)</f>
        <v>0</v>
      </c>
      <c r="G62" s="296"/>
      <c r="H62" s="297"/>
      <c r="I62" s="298"/>
      <c r="AE62" t="s">
        <v>140</v>
      </c>
    </row>
    <row r="63" spans="1:60" outlineLevel="1" x14ac:dyDescent="0.2">
      <c r="A63" s="259">
        <v>26</v>
      </c>
      <c r="B63" s="270" t="s">
        <v>665</v>
      </c>
      <c r="C63" s="328" t="s">
        <v>666</v>
      </c>
      <c r="D63" s="282" t="s">
        <v>660</v>
      </c>
      <c r="E63" s="294">
        <v>1</v>
      </c>
      <c r="F63" s="314"/>
      <c r="G63" s="315">
        <f>ROUND(E63*F63,2)</f>
        <v>0</v>
      </c>
      <c r="H63" s="315"/>
      <c r="I63" s="316" t="s">
        <v>491</v>
      </c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667</v>
      </c>
      <c r="AF63" s="244"/>
      <c r="AG63" s="244"/>
      <c r="AH63" s="244"/>
      <c r="AI63" s="244"/>
      <c r="AJ63" s="244"/>
      <c r="AK63" s="244"/>
      <c r="AL63" s="244"/>
      <c r="AM63" s="244">
        <v>21</v>
      </c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370"/>
      <c r="B64" s="364"/>
      <c r="C64" s="365" t="s">
        <v>668</v>
      </c>
      <c r="D64" s="366"/>
      <c r="E64" s="367"/>
      <c r="F64" s="368"/>
      <c r="G64" s="368"/>
      <c r="H64" s="369"/>
      <c r="I64" s="371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168</v>
      </c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9" x14ac:dyDescent="0.2">
      <c r="A65" s="248"/>
      <c r="B65" s="333" t="s">
        <v>508</v>
      </c>
      <c r="C65" s="335" t="s">
        <v>508</v>
      </c>
      <c r="D65" s="336"/>
      <c r="E65" s="337"/>
      <c r="F65" s="338"/>
      <c r="G65" s="338"/>
      <c r="H65" s="338"/>
      <c r="I65" s="338"/>
    </row>
    <row r="66" spans="1:9" hidden="1" x14ac:dyDescent="0.2">
      <c r="C66" s="105"/>
      <c r="D66" s="226"/>
    </row>
    <row r="67" spans="1:9" ht="13.5" hidden="1" thickBot="1" x14ac:dyDescent="0.25">
      <c r="A67" s="317"/>
      <c r="B67" s="318" t="s">
        <v>693</v>
      </c>
      <c r="C67" s="332"/>
      <c r="D67" s="319"/>
      <c r="E67" s="320"/>
      <c r="F67" s="320"/>
      <c r="G67" s="321">
        <f>F9+F23+F43+F52+F56+F62</f>
        <v>0</v>
      </c>
    </row>
    <row r="68" spans="1:9" x14ac:dyDescent="0.2">
      <c r="D68" s="226"/>
    </row>
    <row r="69" spans="1:9" x14ac:dyDescent="0.2">
      <c r="D69" s="226"/>
    </row>
    <row r="70" spans="1:9" x14ac:dyDescent="0.2">
      <c r="D70" s="226"/>
    </row>
    <row r="71" spans="1:9" x14ac:dyDescent="0.2">
      <c r="D71" s="226"/>
    </row>
    <row r="72" spans="1:9" x14ac:dyDescent="0.2">
      <c r="D72" s="226"/>
    </row>
    <row r="73" spans="1:9" x14ac:dyDescent="0.2">
      <c r="D73" s="226"/>
    </row>
    <row r="74" spans="1:9" x14ac:dyDescent="0.2">
      <c r="D74" s="226"/>
    </row>
    <row r="75" spans="1:9" x14ac:dyDescent="0.2">
      <c r="D75" s="226"/>
    </row>
    <row r="76" spans="1:9" x14ac:dyDescent="0.2">
      <c r="D76" s="226"/>
    </row>
    <row r="77" spans="1:9" x14ac:dyDescent="0.2">
      <c r="D77" s="226"/>
    </row>
    <row r="78" spans="1:9" x14ac:dyDescent="0.2">
      <c r="D78" s="226"/>
    </row>
    <row r="79" spans="1:9" x14ac:dyDescent="0.2">
      <c r="D79" s="226"/>
    </row>
    <row r="80" spans="1:9" x14ac:dyDescent="0.2">
      <c r="D80" s="226"/>
    </row>
    <row r="81" spans="4:4" x14ac:dyDescent="0.2">
      <c r="D81" s="226"/>
    </row>
    <row r="82" spans="4:4" x14ac:dyDescent="0.2">
      <c r="D82" s="226"/>
    </row>
    <row r="83" spans="4:4" x14ac:dyDescent="0.2">
      <c r="D83" s="226"/>
    </row>
    <row r="84" spans="4:4" x14ac:dyDescent="0.2">
      <c r="D84" s="226"/>
    </row>
    <row r="85" spans="4:4" x14ac:dyDescent="0.2">
      <c r="D85" s="226"/>
    </row>
    <row r="86" spans="4:4" x14ac:dyDescent="0.2">
      <c r="D86" s="226"/>
    </row>
    <row r="87" spans="4:4" x14ac:dyDescent="0.2">
      <c r="D87" s="226"/>
    </row>
    <row r="88" spans="4:4" x14ac:dyDescent="0.2">
      <c r="D88" s="226"/>
    </row>
    <row r="89" spans="4:4" x14ac:dyDescent="0.2">
      <c r="D89" s="226"/>
    </row>
    <row r="90" spans="4:4" x14ac:dyDescent="0.2">
      <c r="D90" s="226"/>
    </row>
    <row r="91" spans="4:4" x14ac:dyDescent="0.2">
      <c r="D91" s="226"/>
    </row>
    <row r="92" spans="4:4" x14ac:dyDescent="0.2">
      <c r="D92" s="226"/>
    </row>
    <row r="93" spans="4:4" x14ac:dyDescent="0.2">
      <c r="D93" s="226"/>
    </row>
    <row r="94" spans="4:4" x14ac:dyDescent="0.2">
      <c r="D94" s="226"/>
    </row>
    <row r="95" spans="4:4" x14ac:dyDescent="0.2">
      <c r="D95" s="226"/>
    </row>
    <row r="96" spans="4:4" x14ac:dyDescent="0.2">
      <c r="D96" s="226"/>
    </row>
    <row r="97" spans="4:4" x14ac:dyDescent="0.2">
      <c r="D97" s="226"/>
    </row>
    <row r="98" spans="4:4" x14ac:dyDescent="0.2">
      <c r="D98" s="226"/>
    </row>
    <row r="99" spans="4:4" x14ac:dyDescent="0.2">
      <c r="D99" s="226"/>
    </row>
    <row r="100" spans="4:4" x14ac:dyDescent="0.2">
      <c r="D100" s="226"/>
    </row>
    <row r="101" spans="4:4" x14ac:dyDescent="0.2">
      <c r="D101" s="226"/>
    </row>
    <row r="102" spans="4:4" x14ac:dyDescent="0.2">
      <c r="D102" s="226"/>
    </row>
    <row r="103" spans="4:4" x14ac:dyDescent="0.2">
      <c r="D103" s="226"/>
    </row>
    <row r="104" spans="4:4" x14ac:dyDescent="0.2">
      <c r="D104" s="226"/>
    </row>
    <row r="105" spans="4:4" x14ac:dyDescent="0.2">
      <c r="D105" s="226"/>
    </row>
    <row r="106" spans="4:4" x14ac:dyDescent="0.2">
      <c r="D106" s="226"/>
    </row>
    <row r="107" spans="4:4" x14ac:dyDescent="0.2">
      <c r="D107" s="226"/>
    </row>
    <row r="108" spans="4:4" x14ac:dyDescent="0.2">
      <c r="D108" s="226"/>
    </row>
    <row r="109" spans="4:4" x14ac:dyDescent="0.2">
      <c r="D109" s="226"/>
    </row>
    <row r="110" spans="4:4" x14ac:dyDescent="0.2">
      <c r="D110" s="226"/>
    </row>
    <row r="111" spans="4:4" x14ac:dyDescent="0.2">
      <c r="D111" s="226"/>
    </row>
    <row r="112" spans="4:4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25">
    <mergeCell ref="F62:G62"/>
    <mergeCell ref="F52:G52"/>
    <mergeCell ref="B53:G53"/>
    <mergeCell ref="B54:G54"/>
    <mergeCell ref="F56:G56"/>
    <mergeCell ref="B57:G57"/>
    <mergeCell ref="B60:G60"/>
    <mergeCell ref="B36:G36"/>
    <mergeCell ref="F43:G43"/>
    <mergeCell ref="B44:G44"/>
    <mergeCell ref="B45:G45"/>
    <mergeCell ref="B47:G47"/>
    <mergeCell ref="B48:G48"/>
    <mergeCell ref="F23:G23"/>
    <mergeCell ref="B24:G24"/>
    <mergeCell ref="B27:G27"/>
    <mergeCell ref="B28:G28"/>
    <mergeCell ref="B33:G33"/>
    <mergeCell ref="B35:G35"/>
    <mergeCell ref="A1:G1"/>
    <mergeCell ref="C7:G7"/>
    <mergeCell ref="F9:G9"/>
    <mergeCell ref="B10:G10"/>
    <mergeCell ref="B20:G20"/>
    <mergeCell ref="B21:G2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61</v>
      </c>
      <c r="C2" s="184" t="s">
        <v>62</v>
      </c>
      <c r="D2" s="92"/>
      <c r="E2" s="92"/>
      <c r="F2" s="92"/>
      <c r="G2" s="26" t="s">
        <v>117</v>
      </c>
      <c r="H2" s="34" t="s">
        <v>55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SO07</v>
      </c>
      <c r="H6" s="35"/>
    </row>
    <row r="7" spans="1:15" ht="15.75" customHeight="1" x14ac:dyDescent="0.25">
      <c r="B7" s="93" t="str">
        <f>C2</f>
        <v>Kanalizace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85" t="s">
        <v>55</v>
      </c>
      <c r="C13" s="185" t="s">
        <v>126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thickBot="1" x14ac:dyDescent="0.25">
      <c r="A17" s="186" t="s">
        <v>127</v>
      </c>
      <c r="B17" s="187"/>
      <c r="C17" s="187"/>
      <c r="D17" s="187"/>
      <c r="E17" s="187"/>
      <c r="F17" s="187"/>
      <c r="G17" s="187"/>
      <c r="H17" s="188"/>
      <c r="I17" s="32"/>
      <c r="J17" s="32"/>
    </row>
    <row r="18" spans="1:55" ht="12.75" customHeight="1" x14ac:dyDescent="0.2">
      <c r="A18" s="196" t="s">
        <v>128</v>
      </c>
      <c r="B18" s="197"/>
      <c r="C18" s="198"/>
      <c r="D18" s="198"/>
      <c r="E18" s="198"/>
      <c r="F18" s="198"/>
      <c r="G18" s="199"/>
      <c r="H18" s="200" t="s">
        <v>129</v>
      </c>
      <c r="I18" s="32"/>
      <c r="J18" s="32"/>
    </row>
    <row r="19" spans="1:55" ht="12.75" customHeight="1" x14ac:dyDescent="0.2">
      <c r="A19" s="194" t="s">
        <v>130</v>
      </c>
      <c r="B19" s="192" t="s">
        <v>62</v>
      </c>
      <c r="C19" s="191"/>
      <c r="D19" s="191"/>
      <c r="E19" s="191"/>
      <c r="F19" s="191"/>
      <c r="G19" s="193"/>
      <c r="H19" s="195">
        <f>'SO07 001 Pol'!G743</f>
        <v>0</v>
      </c>
      <c r="I19" s="32"/>
      <c r="J19" s="32"/>
      <c r="O19">
        <f>'SO07 001 Pol'!AN6</f>
        <v>0</v>
      </c>
      <c r="P19">
        <f>'SO07 001 Pol'!AO6</f>
        <v>0</v>
      </c>
    </row>
    <row r="20" spans="1:55" ht="12.75" customHeight="1" thickBot="1" x14ac:dyDescent="0.25">
      <c r="A20" s="201"/>
      <c r="B20" s="202" t="s">
        <v>131</v>
      </c>
      <c r="C20" s="203"/>
      <c r="D20" s="204" t="str">
        <f>B2</f>
        <v>SO07</v>
      </c>
      <c r="E20" s="203"/>
      <c r="F20" s="203"/>
      <c r="G20" s="205"/>
      <c r="H20" s="206">
        <f>SUM(H19:H19)</f>
        <v>0</v>
      </c>
      <c r="I20" s="32"/>
      <c r="J20" s="32"/>
    </row>
    <row r="21" spans="1:55" ht="12.75" customHeight="1" thickBot="1" x14ac:dyDescent="0.25">
      <c r="A21" s="32"/>
      <c r="B21" s="32"/>
      <c r="C21" s="32"/>
      <c r="D21" s="32"/>
      <c r="E21" s="32"/>
      <c r="F21" s="32"/>
      <c r="G21" s="32"/>
      <c r="H21" s="207"/>
      <c r="I21" s="32"/>
      <c r="J21" s="32"/>
    </row>
    <row r="22" spans="1:55" ht="12.75" customHeight="1" x14ac:dyDescent="0.2">
      <c r="A22" s="217"/>
      <c r="B22" s="218"/>
      <c r="C22" s="218"/>
      <c r="D22" s="218"/>
      <c r="E22" s="219"/>
      <c r="F22" s="218"/>
      <c r="G22" s="218"/>
      <c r="H22" s="220" t="s">
        <v>67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 x14ac:dyDescent="0.2">
      <c r="A23" s="212" t="s">
        <v>68</v>
      </c>
      <c r="B23" s="208"/>
      <c r="C23" s="208"/>
      <c r="D23" s="208">
        <v>15</v>
      </c>
      <c r="E23" s="209" t="s">
        <v>69</v>
      </c>
      <c r="F23" s="208"/>
      <c r="G23" s="208"/>
      <c r="H23" s="215">
        <f>SUM(O19:O20)</f>
        <v>0</v>
      </c>
      <c r="I23" s="32"/>
      <c r="J23" s="32"/>
    </row>
    <row r="24" spans="1:55" ht="12.75" customHeight="1" x14ac:dyDescent="0.2">
      <c r="A24" s="213" t="s">
        <v>70</v>
      </c>
      <c r="B24" s="189"/>
      <c r="C24" s="189"/>
      <c r="D24" s="189">
        <v>15</v>
      </c>
      <c r="E24" s="210" t="s">
        <v>69</v>
      </c>
      <c r="F24" s="189"/>
      <c r="G24" s="189"/>
      <c r="H24" s="216">
        <f>H23*(D24/100)</f>
        <v>0</v>
      </c>
      <c r="I24" s="32"/>
      <c r="J24" s="32"/>
    </row>
    <row r="25" spans="1:55" ht="12.75" customHeight="1" x14ac:dyDescent="0.2">
      <c r="A25" s="213" t="s">
        <v>68</v>
      </c>
      <c r="B25" s="189"/>
      <c r="C25" s="189"/>
      <c r="D25" s="189">
        <v>21</v>
      </c>
      <c r="E25" s="210" t="s">
        <v>69</v>
      </c>
      <c r="F25" s="189"/>
      <c r="G25" s="189"/>
      <c r="H25" s="216">
        <f>SUM(P19:P20)</f>
        <v>0</v>
      </c>
      <c r="I25" s="32"/>
      <c r="J25" s="32"/>
    </row>
    <row r="26" spans="1:55" ht="12.75" customHeight="1" thickBot="1" x14ac:dyDescent="0.25">
      <c r="A26" s="214" t="s">
        <v>70</v>
      </c>
      <c r="B26" s="190"/>
      <c r="C26" s="190"/>
      <c r="D26" s="190">
        <v>21</v>
      </c>
      <c r="E26" s="211" t="s">
        <v>69</v>
      </c>
      <c r="F26" s="189"/>
      <c r="G26" s="189"/>
      <c r="H26" s="216">
        <f>H25*(D26/100)</f>
        <v>0</v>
      </c>
      <c r="I26" s="32"/>
      <c r="J26" s="32"/>
    </row>
    <row r="27" spans="1:55" ht="12.75" customHeight="1" thickBot="1" x14ac:dyDescent="0.25">
      <c r="A27" s="221" t="s">
        <v>132</v>
      </c>
      <c r="B27" s="222"/>
      <c r="C27" s="222"/>
      <c r="D27" s="222"/>
      <c r="E27" s="222"/>
      <c r="F27" s="223"/>
      <c r="G27" s="224"/>
      <c r="H27" s="225">
        <f>SUM(H23:H26)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 x14ac:dyDescent="0.25">
      <c r="A29" s="186" t="s">
        <v>694</v>
      </c>
      <c r="B29" s="187"/>
      <c r="C29" s="187"/>
      <c r="D29" s="354" t="s">
        <v>130</v>
      </c>
      <c r="E29" s="356" t="s">
        <v>62</v>
      </c>
      <c r="F29" s="356"/>
      <c r="G29" s="356"/>
      <c r="H29" s="356"/>
      <c r="I29" s="32"/>
      <c r="J29" s="32"/>
      <c r="BC29" s="355" t="str">
        <f>E29</f>
        <v>Kanalizace</v>
      </c>
    </row>
    <row r="30" spans="1:55" ht="12.75" customHeight="1" x14ac:dyDescent="0.2">
      <c r="A30" s="196" t="s">
        <v>695</v>
      </c>
      <c r="B30" s="197"/>
      <c r="C30" s="198"/>
      <c r="D30" s="198"/>
      <c r="E30" s="198"/>
      <c r="F30" s="198"/>
      <c r="G30" s="199"/>
      <c r="H30" s="200" t="s">
        <v>129</v>
      </c>
      <c r="I30" s="32"/>
      <c r="J30" s="32"/>
    </row>
    <row r="31" spans="1:55" ht="12.75" customHeight="1" x14ac:dyDescent="0.2">
      <c r="A31" s="194" t="s">
        <v>76</v>
      </c>
      <c r="B31" s="192" t="s">
        <v>77</v>
      </c>
      <c r="C31" s="191"/>
      <c r="D31" s="191"/>
      <c r="E31" s="191"/>
      <c r="F31" s="191"/>
      <c r="G31" s="193"/>
      <c r="H31" s="357">
        <f>'SO07 001 Pol'!F9</f>
        <v>0</v>
      </c>
      <c r="I31" s="32"/>
      <c r="J31" s="32"/>
    </row>
    <row r="32" spans="1:55" ht="12.75" customHeight="1" x14ac:dyDescent="0.2">
      <c r="A32" s="194" t="s">
        <v>78</v>
      </c>
      <c r="B32" s="192" t="s">
        <v>79</v>
      </c>
      <c r="C32" s="191"/>
      <c r="D32" s="191"/>
      <c r="E32" s="191"/>
      <c r="F32" s="191"/>
      <c r="G32" s="193"/>
      <c r="H32" s="357">
        <f>'SO07 001 Pol'!F254</f>
        <v>0</v>
      </c>
      <c r="I32" s="32"/>
      <c r="J32" s="32"/>
    </row>
    <row r="33" spans="1:10" ht="12.75" customHeight="1" x14ac:dyDescent="0.2">
      <c r="A33" s="194" t="s">
        <v>80</v>
      </c>
      <c r="B33" s="192" t="s">
        <v>81</v>
      </c>
      <c r="C33" s="191"/>
      <c r="D33" s="191"/>
      <c r="E33" s="191"/>
      <c r="F33" s="191"/>
      <c r="G33" s="193"/>
      <c r="H33" s="357">
        <f>'SO07 001 Pol'!F260</f>
        <v>0</v>
      </c>
      <c r="I33" s="32"/>
      <c r="J33" s="32"/>
    </row>
    <row r="34" spans="1:10" ht="12.75" customHeight="1" x14ac:dyDescent="0.2">
      <c r="A34" s="194" t="s">
        <v>82</v>
      </c>
      <c r="B34" s="192" t="s">
        <v>83</v>
      </c>
      <c r="C34" s="191"/>
      <c r="D34" s="191"/>
      <c r="E34" s="191"/>
      <c r="F34" s="191"/>
      <c r="G34" s="193"/>
      <c r="H34" s="357">
        <f>'SO07 001 Pol'!F287</f>
        <v>0</v>
      </c>
      <c r="I34" s="32"/>
      <c r="J34" s="32"/>
    </row>
    <row r="35" spans="1:10" ht="12.75" customHeight="1" x14ac:dyDescent="0.2">
      <c r="A35" s="194" t="s">
        <v>90</v>
      </c>
      <c r="B35" s="192" t="s">
        <v>91</v>
      </c>
      <c r="C35" s="191"/>
      <c r="D35" s="191"/>
      <c r="E35" s="191"/>
      <c r="F35" s="191"/>
      <c r="G35" s="193"/>
      <c r="H35" s="357">
        <f>'SO07 001 Pol'!F305</f>
        <v>0</v>
      </c>
      <c r="I35" s="32"/>
      <c r="J35" s="32"/>
    </row>
    <row r="36" spans="1:10" ht="12.75" customHeight="1" x14ac:dyDescent="0.2">
      <c r="A36" s="194" t="s">
        <v>92</v>
      </c>
      <c r="B36" s="192" t="s">
        <v>93</v>
      </c>
      <c r="C36" s="191"/>
      <c r="D36" s="191"/>
      <c r="E36" s="191"/>
      <c r="F36" s="191"/>
      <c r="G36" s="193"/>
      <c r="H36" s="357">
        <f>'SO07 001 Pol'!F309</f>
        <v>0</v>
      </c>
      <c r="I36" s="32"/>
      <c r="J36" s="32"/>
    </row>
    <row r="37" spans="1:10" ht="12.75" customHeight="1" x14ac:dyDescent="0.2">
      <c r="A37" s="194" t="s">
        <v>94</v>
      </c>
      <c r="B37" s="192" t="s">
        <v>95</v>
      </c>
      <c r="C37" s="191"/>
      <c r="D37" s="191"/>
      <c r="E37" s="191"/>
      <c r="F37" s="191"/>
      <c r="G37" s="193"/>
      <c r="H37" s="357">
        <f>'SO07 001 Pol'!F630</f>
        <v>0</v>
      </c>
      <c r="I37" s="32"/>
      <c r="J37" s="32"/>
    </row>
    <row r="38" spans="1:10" ht="12.75" customHeight="1" x14ac:dyDescent="0.2">
      <c r="A38" s="194" t="s">
        <v>96</v>
      </c>
      <c r="B38" s="192" t="s">
        <v>97</v>
      </c>
      <c r="C38" s="191"/>
      <c r="D38" s="191"/>
      <c r="E38" s="191"/>
      <c r="F38" s="191"/>
      <c r="G38" s="193"/>
      <c r="H38" s="357">
        <f>'SO07 001 Pol'!F637</f>
        <v>0</v>
      </c>
      <c r="I38" s="32"/>
      <c r="J38" s="32"/>
    </row>
    <row r="39" spans="1:10" ht="12.75" customHeight="1" x14ac:dyDescent="0.2">
      <c r="A39" s="194" t="s">
        <v>98</v>
      </c>
      <c r="B39" s="192" t="s">
        <v>99</v>
      </c>
      <c r="C39" s="191"/>
      <c r="D39" s="191"/>
      <c r="E39" s="191"/>
      <c r="F39" s="191"/>
      <c r="G39" s="193"/>
      <c r="H39" s="357">
        <f>'SO07 001 Pol'!F644</f>
        <v>0</v>
      </c>
      <c r="I39" s="32"/>
      <c r="J39" s="32"/>
    </row>
    <row r="40" spans="1:10" ht="12.75" customHeight="1" x14ac:dyDescent="0.2">
      <c r="A40" s="194" t="s">
        <v>100</v>
      </c>
      <c r="B40" s="192" t="s">
        <v>101</v>
      </c>
      <c r="C40" s="191"/>
      <c r="D40" s="191"/>
      <c r="E40" s="191"/>
      <c r="F40" s="191"/>
      <c r="G40" s="193"/>
      <c r="H40" s="357">
        <f>'SO07 001 Pol'!F648</f>
        <v>0</v>
      </c>
      <c r="I40" s="32"/>
      <c r="J40" s="32"/>
    </row>
    <row r="41" spans="1:10" ht="12.75" customHeight="1" x14ac:dyDescent="0.2">
      <c r="A41" s="194" t="s">
        <v>102</v>
      </c>
      <c r="B41" s="192" t="s">
        <v>103</v>
      </c>
      <c r="C41" s="191"/>
      <c r="D41" s="191"/>
      <c r="E41" s="191"/>
      <c r="F41" s="191"/>
      <c r="G41" s="193"/>
      <c r="H41" s="357">
        <f>'SO07 001 Pol'!F653</f>
        <v>0</v>
      </c>
      <c r="I41" s="32"/>
      <c r="J41" s="32"/>
    </row>
    <row r="42" spans="1:10" ht="12.75" customHeight="1" x14ac:dyDescent="0.2">
      <c r="A42" s="194" t="s">
        <v>110</v>
      </c>
      <c r="B42" s="192" t="s">
        <v>111</v>
      </c>
      <c r="C42" s="191"/>
      <c r="D42" s="191"/>
      <c r="E42" s="191"/>
      <c r="F42" s="191"/>
      <c r="G42" s="193"/>
      <c r="H42" s="357">
        <f>'SO07 001 Pol'!F659</f>
        <v>0</v>
      </c>
      <c r="I42" s="32"/>
      <c r="J42" s="32"/>
    </row>
    <row r="43" spans="1:10" ht="12.75" customHeight="1" x14ac:dyDescent="0.2">
      <c r="A43" s="194" t="s">
        <v>112</v>
      </c>
      <c r="B43" s="192" t="s">
        <v>113</v>
      </c>
      <c r="C43" s="191"/>
      <c r="D43" s="191"/>
      <c r="E43" s="191"/>
      <c r="F43" s="191"/>
      <c r="G43" s="193"/>
      <c r="H43" s="357">
        <f>'SO07 001 Pol'!F726</f>
        <v>0</v>
      </c>
      <c r="I43" s="32"/>
      <c r="J43" s="32"/>
    </row>
    <row r="44" spans="1:10" ht="12.75" customHeight="1" x14ac:dyDescent="0.2">
      <c r="A44" s="194" t="s">
        <v>114</v>
      </c>
      <c r="B44" s="192" t="s">
        <v>115</v>
      </c>
      <c r="C44" s="191"/>
      <c r="D44" s="191"/>
      <c r="E44" s="191"/>
      <c r="F44" s="191"/>
      <c r="G44" s="193"/>
      <c r="H44" s="357">
        <f>'SO07 001 Pol'!F732</f>
        <v>0</v>
      </c>
      <c r="I44" s="32"/>
      <c r="J44" s="32"/>
    </row>
    <row r="45" spans="1:10" ht="12.75" customHeight="1" thickBot="1" x14ac:dyDescent="0.25">
      <c r="A45" s="201"/>
      <c r="B45" s="202" t="s">
        <v>696</v>
      </c>
      <c r="C45" s="203"/>
      <c r="D45" s="204" t="str">
        <f>D29</f>
        <v>001</v>
      </c>
      <c r="E45" s="203"/>
      <c r="F45" s="203"/>
      <c r="G45" s="205"/>
      <c r="H45" s="358">
        <f>SUM(H31:H44)</f>
        <v>0</v>
      </c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622" workbookViewId="0">
      <selection activeCell="B586" sqref="B58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61</v>
      </c>
      <c r="C3" s="263" t="s">
        <v>62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62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SUMIF(AM8:AM743,AN5,G8:G743)</f>
        <v>0</v>
      </c>
      <c r="AO6">
        <f>SUMIF(AM8:AM743,AO5,G8:G743)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SUM(G10:G253)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141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46"/>
      <c r="B11" s="253" t="s">
        <v>143</v>
      </c>
      <c r="C11" s="325"/>
      <c r="D11" s="274"/>
      <c r="E11" s="286"/>
      <c r="F11" s="302"/>
      <c r="G11" s="302"/>
      <c r="H11" s="303"/>
      <c r="I11" s="30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144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46"/>
      <c r="B12" s="253" t="s">
        <v>145</v>
      </c>
      <c r="C12" s="325"/>
      <c r="D12" s="274"/>
      <c r="E12" s="286"/>
      <c r="F12" s="302"/>
      <c r="G12" s="302"/>
      <c r="H12" s="303"/>
      <c r="I12" s="30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>
        <v>1</v>
      </c>
      <c r="AD12" s="244"/>
      <c r="AE12" s="244" t="s">
        <v>142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6">
        <v>1</v>
      </c>
      <c r="B13" s="267" t="s">
        <v>146</v>
      </c>
      <c r="C13" s="326" t="s">
        <v>147</v>
      </c>
      <c r="D13" s="275" t="s">
        <v>148</v>
      </c>
      <c r="E13" s="287">
        <v>6.25</v>
      </c>
      <c r="F13" s="305"/>
      <c r="G13" s="306">
        <f>ROUND(E13*F13,2)</f>
        <v>0</v>
      </c>
      <c r="H13" s="306" t="s">
        <v>149</v>
      </c>
      <c r="I13" s="306" t="s">
        <v>150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47"/>
      <c r="B14" s="250"/>
      <c r="C14" s="327" t="s">
        <v>807</v>
      </c>
      <c r="D14" s="276"/>
      <c r="E14" s="288">
        <v>6.25</v>
      </c>
      <c r="F14" s="303"/>
      <c r="G14" s="303"/>
      <c r="H14" s="303"/>
      <c r="I14" s="30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153</v>
      </c>
      <c r="AF14" s="244">
        <v>0</v>
      </c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52"/>
      <c r="B15" s="251" t="s">
        <v>154</v>
      </c>
      <c r="C15" s="324"/>
      <c r="D15" s="273"/>
      <c r="E15" s="285"/>
      <c r="F15" s="299"/>
      <c r="G15" s="299"/>
      <c r="H15" s="300"/>
      <c r="I15" s="301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>
        <v>0</v>
      </c>
      <c r="AD15" s="244"/>
      <c r="AE15" s="244" t="s">
        <v>142</v>
      </c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4">
        <v>2</v>
      </c>
      <c r="B16" s="268" t="s">
        <v>155</v>
      </c>
      <c r="C16" s="326" t="s">
        <v>156</v>
      </c>
      <c r="D16" s="277" t="s">
        <v>148</v>
      </c>
      <c r="E16" s="289">
        <v>6.25</v>
      </c>
      <c r="F16" s="307"/>
      <c r="G16" s="308">
        <f>ROUND(E16*F16,2)</f>
        <v>0</v>
      </c>
      <c r="H16" s="308" t="s">
        <v>149</v>
      </c>
      <c r="I16" s="308" t="s">
        <v>150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 t="s">
        <v>151</v>
      </c>
      <c r="AF16" s="244"/>
      <c r="AG16" s="244"/>
      <c r="AH16" s="244"/>
      <c r="AI16" s="244"/>
      <c r="AJ16" s="244"/>
      <c r="AK16" s="244"/>
      <c r="AL16" s="244"/>
      <c r="AM16" s="244">
        <v>21</v>
      </c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57">
        <v>3</v>
      </c>
      <c r="B17" s="267" t="s">
        <v>157</v>
      </c>
      <c r="C17" s="328" t="s">
        <v>158</v>
      </c>
      <c r="D17" s="275" t="s">
        <v>148</v>
      </c>
      <c r="E17" s="287">
        <v>18.850000000000001</v>
      </c>
      <c r="F17" s="305"/>
      <c r="G17" s="306">
        <f>ROUND(E17*F17,2)</f>
        <v>0</v>
      </c>
      <c r="H17" s="306" t="s">
        <v>149</v>
      </c>
      <c r="I17" s="306" t="s">
        <v>150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151</v>
      </c>
      <c r="AF17" s="244"/>
      <c r="AG17" s="244"/>
      <c r="AH17" s="244"/>
      <c r="AI17" s="244"/>
      <c r="AJ17" s="244"/>
      <c r="AK17" s="244"/>
      <c r="AL17" s="244"/>
      <c r="AM17" s="244">
        <v>21</v>
      </c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47"/>
      <c r="B18" s="250"/>
      <c r="C18" s="327" t="s">
        <v>808</v>
      </c>
      <c r="D18" s="276"/>
      <c r="E18" s="288">
        <v>18.850000000000001</v>
      </c>
      <c r="F18" s="303"/>
      <c r="G18" s="303"/>
      <c r="H18" s="303"/>
      <c r="I18" s="30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153</v>
      </c>
      <c r="AF18" s="244">
        <v>0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outlineLevel="1" x14ac:dyDescent="0.2">
      <c r="A19" s="252"/>
      <c r="B19" s="251" t="s">
        <v>809</v>
      </c>
      <c r="C19" s="324"/>
      <c r="D19" s="273"/>
      <c r="E19" s="285"/>
      <c r="F19" s="299"/>
      <c r="G19" s="299"/>
      <c r="H19" s="300"/>
      <c r="I19" s="301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>
        <v>0</v>
      </c>
      <c r="AD19" s="244"/>
      <c r="AE19" s="244" t="s">
        <v>142</v>
      </c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spans="1:60" ht="22.5" outlineLevel="1" x14ac:dyDescent="0.2">
      <c r="A20" s="246"/>
      <c r="B20" s="253" t="s">
        <v>810</v>
      </c>
      <c r="C20" s="325"/>
      <c r="D20" s="274"/>
      <c r="E20" s="286"/>
      <c r="F20" s="302"/>
      <c r="G20" s="302"/>
      <c r="H20" s="303"/>
      <c r="I20" s="30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 t="s">
        <v>144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60" t="str">
        <f>B20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20" s="244"/>
      <c r="BB20" s="244"/>
      <c r="BC20" s="244"/>
      <c r="BD20" s="244"/>
      <c r="BE20" s="244"/>
      <c r="BF20" s="244"/>
      <c r="BG20" s="244"/>
      <c r="BH20" s="244"/>
    </row>
    <row r="21" spans="1:60" ht="22.5" outlineLevel="1" x14ac:dyDescent="0.2">
      <c r="A21" s="254">
        <v>4</v>
      </c>
      <c r="B21" s="268" t="s">
        <v>811</v>
      </c>
      <c r="C21" s="326" t="s">
        <v>812</v>
      </c>
      <c r="D21" s="277" t="s">
        <v>148</v>
      </c>
      <c r="E21" s="289">
        <v>150</v>
      </c>
      <c r="F21" s="307"/>
      <c r="G21" s="308">
        <f>ROUND(E21*F21,2)</f>
        <v>0</v>
      </c>
      <c r="H21" s="308" t="s">
        <v>149</v>
      </c>
      <c r="I21" s="308" t="s">
        <v>150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151</v>
      </c>
      <c r="AF21" s="244"/>
      <c r="AG21" s="244"/>
      <c r="AH21" s="244"/>
      <c r="AI21" s="244"/>
      <c r="AJ21" s="244"/>
      <c r="AK21" s="244"/>
      <c r="AL21" s="244"/>
      <c r="AM21" s="244">
        <v>21</v>
      </c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2"/>
      <c r="B22" s="251" t="s">
        <v>813</v>
      </c>
      <c r="C22" s="324"/>
      <c r="D22" s="273"/>
      <c r="E22" s="285"/>
      <c r="F22" s="299"/>
      <c r="G22" s="299"/>
      <c r="H22" s="300"/>
      <c r="I22" s="301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>
        <v>0</v>
      </c>
      <c r="AD22" s="244"/>
      <c r="AE22" s="244" t="s">
        <v>142</v>
      </c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ht="22.5" outlineLevel="1" x14ac:dyDescent="0.2">
      <c r="A23" s="246"/>
      <c r="B23" s="253" t="s">
        <v>814</v>
      </c>
      <c r="C23" s="325"/>
      <c r="D23" s="274"/>
      <c r="E23" s="286"/>
      <c r="F23" s="302"/>
      <c r="G23" s="302"/>
      <c r="H23" s="303"/>
      <c r="I23" s="30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 t="s">
        <v>144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60" t="str">
        <f>B23</f>
        <v>získané při čerpání potrubím nebo žlaby, montáž a demontáž potrubí nebo žlabu, jeho utěsnění po dobu provozu a opotřebení materiálu potrubí nebo žlabu, podpěrná konstrukce.</v>
      </c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4">
        <v>5</v>
      </c>
      <c r="B24" s="268" t="s">
        <v>815</v>
      </c>
      <c r="C24" s="326" t="s">
        <v>816</v>
      </c>
      <c r="D24" s="277" t="s">
        <v>166</v>
      </c>
      <c r="E24" s="289">
        <v>120</v>
      </c>
      <c r="F24" s="307"/>
      <c r="G24" s="308">
        <f>ROUND(E24*F24,2)</f>
        <v>0</v>
      </c>
      <c r="H24" s="308" t="s">
        <v>174</v>
      </c>
      <c r="I24" s="308" t="s">
        <v>150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151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2"/>
      <c r="B25" s="251" t="s">
        <v>817</v>
      </c>
      <c r="C25" s="324"/>
      <c r="D25" s="273"/>
      <c r="E25" s="285"/>
      <c r="F25" s="299"/>
      <c r="G25" s="299"/>
      <c r="H25" s="300"/>
      <c r="I25" s="301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>
        <v>0</v>
      </c>
      <c r="AD25" s="244"/>
      <c r="AE25" s="244" t="s">
        <v>142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outlineLevel="1" x14ac:dyDescent="0.2">
      <c r="A26" s="246"/>
      <c r="B26" s="253" t="s">
        <v>818</v>
      </c>
      <c r="C26" s="325"/>
      <c r="D26" s="274"/>
      <c r="E26" s="286"/>
      <c r="F26" s="302"/>
      <c r="G26" s="302"/>
      <c r="H26" s="303"/>
      <c r="I26" s="30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144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60" t="str">
        <f>B26</f>
        <v>na vzdálenost (výšku) od hladiny vody v jímce po výšku roviny proložené osou nejvyššího bodu výtlačného potrubí, odpadní potrubí v délce do 20 m,</v>
      </c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46"/>
      <c r="B27" s="253" t="s">
        <v>819</v>
      </c>
      <c r="C27" s="325"/>
      <c r="D27" s="274"/>
      <c r="E27" s="286"/>
      <c r="F27" s="302"/>
      <c r="G27" s="302"/>
      <c r="H27" s="303"/>
      <c r="I27" s="30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>
        <v>1</v>
      </c>
      <c r="AD27" s="244"/>
      <c r="AE27" s="244" t="s">
        <v>142</v>
      </c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4">
        <v>6</v>
      </c>
      <c r="B28" s="268" t="s">
        <v>820</v>
      </c>
      <c r="C28" s="326" t="s">
        <v>821</v>
      </c>
      <c r="D28" s="277" t="s">
        <v>822</v>
      </c>
      <c r="E28" s="289">
        <v>190</v>
      </c>
      <c r="F28" s="307"/>
      <c r="G28" s="308">
        <f>ROUND(E28*F28,2)</f>
        <v>0</v>
      </c>
      <c r="H28" s="308" t="s">
        <v>174</v>
      </c>
      <c r="I28" s="308" t="s">
        <v>150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151</v>
      </c>
      <c r="AF28" s="244"/>
      <c r="AG28" s="244"/>
      <c r="AH28" s="244"/>
      <c r="AI28" s="244"/>
      <c r="AJ28" s="244"/>
      <c r="AK28" s="244"/>
      <c r="AL28" s="244"/>
      <c r="AM28" s="244">
        <v>21</v>
      </c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2"/>
      <c r="B29" s="251" t="s">
        <v>823</v>
      </c>
      <c r="C29" s="324"/>
      <c r="D29" s="273"/>
      <c r="E29" s="285"/>
      <c r="F29" s="299"/>
      <c r="G29" s="299"/>
      <c r="H29" s="300"/>
      <c r="I29" s="301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>
        <v>0</v>
      </c>
      <c r="AD29" s="244"/>
      <c r="AE29" s="244" t="s">
        <v>142</v>
      </c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ht="22.5" outlineLevel="1" x14ac:dyDescent="0.2">
      <c r="A30" s="246"/>
      <c r="B30" s="253" t="s">
        <v>824</v>
      </c>
      <c r="C30" s="325"/>
      <c r="D30" s="274"/>
      <c r="E30" s="286"/>
      <c r="F30" s="302"/>
      <c r="G30" s="302"/>
      <c r="H30" s="303"/>
      <c r="I30" s="30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144</v>
      </c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60" t="str">
        <f>B30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46"/>
      <c r="B31" s="253" t="s">
        <v>825</v>
      </c>
      <c r="C31" s="325"/>
      <c r="D31" s="274"/>
      <c r="E31" s="286"/>
      <c r="F31" s="302"/>
      <c r="G31" s="302"/>
      <c r="H31" s="303"/>
      <c r="I31" s="30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>
        <v>1</v>
      </c>
      <c r="AD31" s="244"/>
      <c r="AE31" s="244" t="s">
        <v>142</v>
      </c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4">
        <v>7</v>
      </c>
      <c r="B32" s="268" t="s">
        <v>826</v>
      </c>
      <c r="C32" s="326" t="s">
        <v>821</v>
      </c>
      <c r="D32" s="277" t="s">
        <v>827</v>
      </c>
      <c r="E32" s="289">
        <v>24</v>
      </c>
      <c r="F32" s="307"/>
      <c r="G32" s="308">
        <f>ROUND(E32*F32,2)</f>
        <v>0</v>
      </c>
      <c r="H32" s="308" t="s">
        <v>174</v>
      </c>
      <c r="I32" s="308" t="s">
        <v>150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151</v>
      </c>
      <c r="AF32" s="244"/>
      <c r="AG32" s="244"/>
      <c r="AH32" s="244"/>
      <c r="AI32" s="244"/>
      <c r="AJ32" s="244"/>
      <c r="AK32" s="244"/>
      <c r="AL32" s="244"/>
      <c r="AM32" s="244">
        <v>21</v>
      </c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outlineLevel="1" x14ac:dyDescent="0.2">
      <c r="A33" s="252"/>
      <c r="B33" s="251" t="s">
        <v>169</v>
      </c>
      <c r="C33" s="324"/>
      <c r="D33" s="273"/>
      <c r="E33" s="285"/>
      <c r="F33" s="299"/>
      <c r="G33" s="299"/>
      <c r="H33" s="300"/>
      <c r="I33" s="301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>
        <v>0</v>
      </c>
      <c r="AD33" s="244"/>
      <c r="AE33" s="244" t="s">
        <v>142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</row>
    <row r="34" spans="1:60" ht="22.5" outlineLevel="1" x14ac:dyDescent="0.2">
      <c r="A34" s="246"/>
      <c r="B34" s="253" t="s">
        <v>170</v>
      </c>
      <c r="C34" s="325"/>
      <c r="D34" s="274"/>
      <c r="E34" s="286"/>
      <c r="F34" s="302"/>
      <c r="G34" s="302"/>
      <c r="H34" s="303"/>
      <c r="I34" s="30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 t="s">
        <v>144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60" t="str">
        <f>B34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46"/>
      <c r="B35" s="253" t="s">
        <v>171</v>
      </c>
      <c r="C35" s="325"/>
      <c r="D35" s="274"/>
      <c r="E35" s="286"/>
      <c r="F35" s="302"/>
      <c r="G35" s="302"/>
      <c r="H35" s="303"/>
      <c r="I35" s="30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>
        <v>1</v>
      </c>
      <c r="AD35" s="244"/>
      <c r="AE35" s="244" t="s">
        <v>142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4">
        <v>8</v>
      </c>
      <c r="B36" s="268" t="s">
        <v>172</v>
      </c>
      <c r="C36" s="326" t="s">
        <v>173</v>
      </c>
      <c r="D36" s="277" t="s">
        <v>166</v>
      </c>
      <c r="E36" s="289">
        <v>22.1</v>
      </c>
      <c r="F36" s="307"/>
      <c r="G36" s="308">
        <f>ROUND(E36*F36,2)</f>
        <v>0</v>
      </c>
      <c r="H36" s="308" t="s">
        <v>174</v>
      </c>
      <c r="I36" s="308" t="s">
        <v>150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2"/>
      <c r="B37" s="251" t="s">
        <v>169</v>
      </c>
      <c r="C37" s="324"/>
      <c r="D37" s="273"/>
      <c r="E37" s="285"/>
      <c r="F37" s="299"/>
      <c r="G37" s="299"/>
      <c r="H37" s="300"/>
      <c r="I37" s="301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>
        <v>0</v>
      </c>
      <c r="AD37" s="244"/>
      <c r="AE37" s="244" t="s">
        <v>142</v>
      </c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ht="22.5" outlineLevel="1" x14ac:dyDescent="0.2">
      <c r="A38" s="246"/>
      <c r="B38" s="253" t="s">
        <v>170</v>
      </c>
      <c r="C38" s="325"/>
      <c r="D38" s="274"/>
      <c r="E38" s="286"/>
      <c r="F38" s="302"/>
      <c r="G38" s="302"/>
      <c r="H38" s="303"/>
      <c r="I38" s="30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 t="s">
        <v>144</v>
      </c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60" t="str">
        <f>B38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38" s="244"/>
      <c r="BB38" s="244"/>
      <c r="BC38" s="244"/>
      <c r="BD38" s="244"/>
      <c r="BE38" s="244"/>
      <c r="BF38" s="244"/>
      <c r="BG38" s="244"/>
      <c r="BH38" s="244"/>
    </row>
    <row r="39" spans="1:60" outlineLevel="1" x14ac:dyDescent="0.2">
      <c r="A39" s="246"/>
      <c r="B39" s="253" t="s">
        <v>175</v>
      </c>
      <c r="C39" s="325"/>
      <c r="D39" s="274"/>
      <c r="E39" s="286"/>
      <c r="F39" s="302"/>
      <c r="G39" s="302"/>
      <c r="H39" s="303"/>
      <c r="I39" s="30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1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54">
        <v>9</v>
      </c>
      <c r="B40" s="268" t="s">
        <v>176</v>
      </c>
      <c r="C40" s="326" t="s">
        <v>177</v>
      </c>
      <c r="D40" s="277" t="s">
        <v>166</v>
      </c>
      <c r="E40" s="289">
        <v>35.1</v>
      </c>
      <c r="F40" s="307"/>
      <c r="G40" s="308">
        <f>ROUND(E40*F40,2)</f>
        <v>0</v>
      </c>
      <c r="H40" s="308" t="s">
        <v>174</v>
      </c>
      <c r="I40" s="308" t="s">
        <v>150</v>
      </c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151</v>
      </c>
      <c r="AF40" s="244"/>
      <c r="AG40" s="244"/>
      <c r="AH40" s="244"/>
      <c r="AI40" s="244"/>
      <c r="AJ40" s="244"/>
      <c r="AK40" s="244"/>
      <c r="AL40" s="244"/>
      <c r="AM40" s="244">
        <v>21</v>
      </c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2"/>
      <c r="B41" s="251" t="s">
        <v>178</v>
      </c>
      <c r="C41" s="324"/>
      <c r="D41" s="273"/>
      <c r="E41" s="285"/>
      <c r="F41" s="299"/>
      <c r="G41" s="299"/>
      <c r="H41" s="300"/>
      <c r="I41" s="301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>
        <v>0</v>
      </c>
      <c r="AD41" s="244"/>
      <c r="AE41" s="244" t="s">
        <v>142</v>
      </c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outlineLevel="1" x14ac:dyDescent="0.2">
      <c r="A42" s="246"/>
      <c r="B42" s="253" t="s">
        <v>179</v>
      </c>
      <c r="C42" s="325"/>
      <c r="D42" s="274"/>
      <c r="E42" s="286"/>
      <c r="F42" s="302"/>
      <c r="G42" s="302"/>
      <c r="H42" s="303"/>
      <c r="I42" s="30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 t="s">
        <v>144</v>
      </c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</row>
    <row r="43" spans="1:60" outlineLevel="1" x14ac:dyDescent="0.2">
      <c r="A43" s="256">
        <v>10</v>
      </c>
      <c r="B43" s="267" t="s">
        <v>180</v>
      </c>
      <c r="C43" s="326" t="s">
        <v>181</v>
      </c>
      <c r="D43" s="275" t="s">
        <v>182</v>
      </c>
      <c r="E43" s="287">
        <v>114.4</v>
      </c>
      <c r="F43" s="305"/>
      <c r="G43" s="306">
        <f>ROUND(E43*F43,2)</f>
        <v>0</v>
      </c>
      <c r="H43" s="306" t="s">
        <v>174</v>
      </c>
      <c r="I43" s="306" t="s">
        <v>150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 t="s">
        <v>151</v>
      </c>
      <c r="AF43" s="244"/>
      <c r="AG43" s="244"/>
      <c r="AH43" s="244"/>
      <c r="AI43" s="244"/>
      <c r="AJ43" s="244"/>
      <c r="AK43" s="244"/>
      <c r="AL43" s="244"/>
      <c r="AM43" s="244">
        <v>21</v>
      </c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47"/>
      <c r="B44" s="250"/>
      <c r="C44" s="327" t="s">
        <v>828</v>
      </c>
      <c r="D44" s="276"/>
      <c r="E44" s="288">
        <v>114.4</v>
      </c>
      <c r="F44" s="303"/>
      <c r="G44" s="303"/>
      <c r="H44" s="303"/>
      <c r="I44" s="30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153</v>
      </c>
      <c r="AF44" s="244">
        <v>0</v>
      </c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2"/>
      <c r="B45" s="251" t="s">
        <v>697</v>
      </c>
      <c r="C45" s="324"/>
      <c r="D45" s="273"/>
      <c r="E45" s="285"/>
      <c r="F45" s="299"/>
      <c r="G45" s="299"/>
      <c r="H45" s="300"/>
      <c r="I45" s="301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>
        <v>0</v>
      </c>
      <c r="AD45" s="244"/>
      <c r="AE45" s="244" t="s">
        <v>142</v>
      </c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46"/>
      <c r="B46" s="253" t="s">
        <v>698</v>
      </c>
      <c r="C46" s="325"/>
      <c r="D46" s="274"/>
      <c r="E46" s="286"/>
      <c r="F46" s="302"/>
      <c r="G46" s="302"/>
      <c r="H46" s="303"/>
      <c r="I46" s="30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 t="s">
        <v>144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6">
        <v>11</v>
      </c>
      <c r="B47" s="267" t="s">
        <v>829</v>
      </c>
      <c r="C47" s="326" t="s">
        <v>830</v>
      </c>
      <c r="D47" s="275" t="s">
        <v>182</v>
      </c>
      <c r="E47" s="287">
        <v>27.2</v>
      </c>
      <c r="F47" s="305"/>
      <c r="G47" s="306">
        <f>ROUND(E47*F47,2)</f>
        <v>0</v>
      </c>
      <c r="H47" s="306" t="s">
        <v>174</v>
      </c>
      <c r="I47" s="306" t="s">
        <v>150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151</v>
      </c>
      <c r="AF47" s="244"/>
      <c r="AG47" s="244"/>
      <c r="AH47" s="244"/>
      <c r="AI47" s="244"/>
      <c r="AJ47" s="244"/>
      <c r="AK47" s="244"/>
      <c r="AL47" s="244"/>
      <c r="AM47" s="244">
        <v>21</v>
      </c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ht="22.5" outlineLevel="1" x14ac:dyDescent="0.2">
      <c r="A48" s="247"/>
      <c r="B48" s="250"/>
      <c r="C48" s="329" t="s">
        <v>188</v>
      </c>
      <c r="D48" s="279"/>
      <c r="E48" s="291"/>
      <c r="F48" s="312"/>
      <c r="G48" s="312"/>
      <c r="H48" s="303"/>
      <c r="I48" s="30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 t="s">
        <v>168</v>
      </c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</row>
    <row r="49" spans="1:60" outlineLevel="1" x14ac:dyDescent="0.2">
      <c r="A49" s="259">
        <v>12</v>
      </c>
      <c r="B49" s="270" t="s">
        <v>699</v>
      </c>
      <c r="C49" s="328" t="s">
        <v>700</v>
      </c>
      <c r="D49" s="282" t="s">
        <v>182</v>
      </c>
      <c r="E49" s="294">
        <v>7.1999999999999995E-2</v>
      </c>
      <c r="F49" s="314"/>
      <c r="G49" s="315">
        <f>ROUND(E49*F49,2)</f>
        <v>0</v>
      </c>
      <c r="H49" s="315" t="s">
        <v>174</v>
      </c>
      <c r="I49" s="316" t="s">
        <v>150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151</v>
      </c>
      <c r="AF49" s="244"/>
      <c r="AG49" s="244"/>
      <c r="AH49" s="244"/>
      <c r="AI49" s="244"/>
      <c r="AJ49" s="244"/>
      <c r="AK49" s="244"/>
      <c r="AL49" s="244"/>
      <c r="AM49" s="244">
        <v>21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ht="22.5" outlineLevel="1" x14ac:dyDescent="0.2">
      <c r="A50" s="247"/>
      <c r="B50" s="250"/>
      <c r="C50" s="329" t="s">
        <v>188</v>
      </c>
      <c r="D50" s="279"/>
      <c r="E50" s="291"/>
      <c r="F50" s="312"/>
      <c r="G50" s="312"/>
      <c r="H50" s="303"/>
      <c r="I50" s="30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168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outlineLevel="1" x14ac:dyDescent="0.2">
      <c r="A51" s="247"/>
      <c r="B51" s="250"/>
      <c r="C51" s="327" t="s">
        <v>831</v>
      </c>
      <c r="D51" s="280"/>
      <c r="E51" s="292">
        <v>7.1999999999999995E-2</v>
      </c>
      <c r="F51" s="313"/>
      <c r="G51" s="313"/>
      <c r="H51" s="313"/>
      <c r="I51" s="339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 t="s">
        <v>153</v>
      </c>
      <c r="AF51" s="244">
        <v>0</v>
      </c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</row>
    <row r="52" spans="1:60" outlineLevel="1" x14ac:dyDescent="0.2">
      <c r="A52" s="252"/>
      <c r="B52" s="251" t="s">
        <v>184</v>
      </c>
      <c r="C52" s="324"/>
      <c r="D52" s="273"/>
      <c r="E52" s="285"/>
      <c r="F52" s="299"/>
      <c r="G52" s="299"/>
      <c r="H52" s="300"/>
      <c r="I52" s="301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>
        <v>0</v>
      </c>
      <c r="AD52" s="244"/>
      <c r="AE52" s="244" t="s">
        <v>142</v>
      </c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</row>
    <row r="53" spans="1:60" ht="22.5" outlineLevel="1" x14ac:dyDescent="0.2">
      <c r="A53" s="246"/>
      <c r="B53" s="253" t="s">
        <v>185</v>
      </c>
      <c r="C53" s="325"/>
      <c r="D53" s="274"/>
      <c r="E53" s="286"/>
      <c r="F53" s="302"/>
      <c r="G53" s="302"/>
      <c r="H53" s="303"/>
      <c r="I53" s="30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 t="s">
        <v>144</v>
      </c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60" t="str">
        <f>B53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53" s="244"/>
      <c r="BB53" s="244"/>
      <c r="BC53" s="244"/>
      <c r="BD53" s="244"/>
      <c r="BE53" s="244"/>
      <c r="BF53" s="244"/>
      <c r="BG53" s="244"/>
      <c r="BH53" s="244"/>
    </row>
    <row r="54" spans="1:60" outlineLevel="1" x14ac:dyDescent="0.2">
      <c r="A54" s="256">
        <v>13</v>
      </c>
      <c r="B54" s="267" t="s">
        <v>832</v>
      </c>
      <c r="C54" s="326" t="s">
        <v>833</v>
      </c>
      <c r="D54" s="275" t="s">
        <v>182</v>
      </c>
      <c r="E54" s="287">
        <v>429.935</v>
      </c>
      <c r="F54" s="305"/>
      <c r="G54" s="306">
        <f>ROUND(E54*F54,2)</f>
        <v>0</v>
      </c>
      <c r="H54" s="306" t="s">
        <v>174</v>
      </c>
      <c r="I54" s="306" t="s">
        <v>150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 t="s">
        <v>151</v>
      </c>
      <c r="AF54" s="244"/>
      <c r="AG54" s="244"/>
      <c r="AH54" s="244"/>
      <c r="AI54" s="244"/>
      <c r="AJ54" s="244"/>
      <c r="AK54" s="244"/>
      <c r="AL54" s="244"/>
      <c r="AM54" s="244">
        <v>21</v>
      </c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</row>
    <row r="55" spans="1:60" outlineLevel="1" x14ac:dyDescent="0.2">
      <c r="A55" s="247"/>
      <c r="B55" s="250"/>
      <c r="C55" s="330" t="s">
        <v>834</v>
      </c>
      <c r="D55" s="359"/>
      <c r="E55" s="361">
        <v>264.16000000000003</v>
      </c>
      <c r="F55" s="303"/>
      <c r="G55" s="303"/>
      <c r="H55" s="303"/>
      <c r="I55" s="30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 t="s">
        <v>153</v>
      </c>
      <c r="AF55" s="244">
        <v>0</v>
      </c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</row>
    <row r="56" spans="1:60" outlineLevel="1" x14ac:dyDescent="0.2">
      <c r="A56" s="247"/>
      <c r="B56" s="250"/>
      <c r="C56" s="330" t="s">
        <v>835</v>
      </c>
      <c r="D56" s="281"/>
      <c r="E56" s="293">
        <v>84</v>
      </c>
      <c r="F56" s="303"/>
      <c r="G56" s="303"/>
      <c r="H56" s="303"/>
      <c r="I56" s="30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 t="s">
        <v>153</v>
      </c>
      <c r="AF56" s="244">
        <v>0</v>
      </c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</row>
    <row r="57" spans="1:60" outlineLevel="1" x14ac:dyDescent="0.2">
      <c r="A57" s="247"/>
      <c r="B57" s="250"/>
      <c r="C57" s="330" t="s">
        <v>836</v>
      </c>
      <c r="D57" s="281"/>
      <c r="E57" s="293">
        <v>60.15</v>
      </c>
      <c r="F57" s="303"/>
      <c r="G57" s="303"/>
      <c r="H57" s="303"/>
      <c r="I57" s="30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 t="s">
        <v>153</v>
      </c>
      <c r="AF57" s="244">
        <v>0</v>
      </c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</row>
    <row r="58" spans="1:60" outlineLevel="1" x14ac:dyDescent="0.2">
      <c r="A58" s="247"/>
      <c r="B58" s="250"/>
      <c r="C58" s="330" t="s">
        <v>837</v>
      </c>
      <c r="D58" s="281"/>
      <c r="E58" s="293">
        <v>5.5</v>
      </c>
      <c r="F58" s="303"/>
      <c r="G58" s="303"/>
      <c r="H58" s="303"/>
      <c r="I58" s="30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 t="s">
        <v>153</v>
      </c>
      <c r="AF58" s="244">
        <v>0</v>
      </c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</row>
    <row r="59" spans="1:60" outlineLevel="1" x14ac:dyDescent="0.2">
      <c r="A59" s="247"/>
      <c r="B59" s="250"/>
      <c r="C59" s="330" t="s">
        <v>838</v>
      </c>
      <c r="D59" s="281"/>
      <c r="E59" s="293">
        <v>22.8</v>
      </c>
      <c r="F59" s="303"/>
      <c r="G59" s="303"/>
      <c r="H59" s="303"/>
      <c r="I59" s="30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 t="s">
        <v>153</v>
      </c>
      <c r="AF59" s="244">
        <v>0</v>
      </c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</row>
    <row r="60" spans="1:60" outlineLevel="1" x14ac:dyDescent="0.2">
      <c r="A60" s="247"/>
      <c r="B60" s="250"/>
      <c r="C60" s="330" t="s">
        <v>191</v>
      </c>
      <c r="D60" s="281"/>
      <c r="E60" s="293">
        <v>2.75</v>
      </c>
      <c r="F60" s="303"/>
      <c r="G60" s="303"/>
      <c r="H60" s="303"/>
      <c r="I60" s="30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 t="s">
        <v>153</v>
      </c>
      <c r="AF60" s="244">
        <v>0</v>
      </c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</row>
    <row r="61" spans="1:60" outlineLevel="1" x14ac:dyDescent="0.2">
      <c r="A61" s="247"/>
      <c r="B61" s="250"/>
      <c r="C61" s="327" t="s">
        <v>839</v>
      </c>
      <c r="D61" s="280"/>
      <c r="E61" s="292">
        <v>-9.4250000000000007</v>
      </c>
      <c r="F61" s="303"/>
      <c r="G61" s="303"/>
      <c r="H61" s="303"/>
      <c r="I61" s="30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 t="s">
        <v>153</v>
      </c>
      <c r="AF61" s="244">
        <v>0</v>
      </c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</row>
    <row r="62" spans="1:60" outlineLevel="1" x14ac:dyDescent="0.2">
      <c r="A62" s="259">
        <v>14</v>
      </c>
      <c r="B62" s="270" t="s">
        <v>840</v>
      </c>
      <c r="C62" s="328" t="s">
        <v>841</v>
      </c>
      <c r="D62" s="282" t="s">
        <v>182</v>
      </c>
      <c r="E62" s="294">
        <v>430.71454999999997</v>
      </c>
      <c r="F62" s="314"/>
      <c r="G62" s="315">
        <f>ROUND(E62*F62,2)</f>
        <v>0</v>
      </c>
      <c r="H62" s="315" t="s">
        <v>174</v>
      </c>
      <c r="I62" s="316" t="s">
        <v>150</v>
      </c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 t="s">
        <v>151</v>
      </c>
      <c r="AF62" s="244"/>
      <c r="AG62" s="244"/>
      <c r="AH62" s="244"/>
      <c r="AI62" s="244"/>
      <c r="AJ62" s="244"/>
      <c r="AK62" s="244"/>
      <c r="AL62" s="244"/>
      <c r="AM62" s="244">
        <v>21</v>
      </c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</row>
    <row r="63" spans="1:60" outlineLevel="1" x14ac:dyDescent="0.2">
      <c r="A63" s="247"/>
      <c r="B63" s="250"/>
      <c r="C63" s="330" t="s">
        <v>842</v>
      </c>
      <c r="D63" s="359"/>
      <c r="E63" s="361">
        <v>48.4861</v>
      </c>
      <c r="F63" s="303"/>
      <c r="G63" s="303"/>
      <c r="H63" s="303"/>
      <c r="I63" s="30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 t="s">
        <v>153</v>
      </c>
      <c r="AF63" s="244">
        <v>0</v>
      </c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</row>
    <row r="64" spans="1:60" outlineLevel="1" x14ac:dyDescent="0.2">
      <c r="A64" s="247"/>
      <c r="B64" s="250"/>
      <c r="C64" s="330" t="s">
        <v>843</v>
      </c>
      <c r="D64" s="281"/>
      <c r="E64" s="293">
        <v>32.5169</v>
      </c>
      <c r="F64" s="303"/>
      <c r="G64" s="303"/>
      <c r="H64" s="303"/>
      <c r="I64" s="30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 t="s">
        <v>153</v>
      </c>
      <c r="AF64" s="244">
        <v>0</v>
      </c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</row>
    <row r="65" spans="1:60" outlineLevel="1" x14ac:dyDescent="0.2">
      <c r="A65" s="247"/>
      <c r="B65" s="250"/>
      <c r="C65" s="330" t="s">
        <v>844</v>
      </c>
      <c r="D65" s="281"/>
      <c r="E65" s="293">
        <v>25.851800000000001</v>
      </c>
      <c r="F65" s="303"/>
      <c r="G65" s="303"/>
      <c r="H65" s="303"/>
      <c r="I65" s="30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 t="s">
        <v>153</v>
      </c>
      <c r="AF65" s="244">
        <v>0</v>
      </c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</row>
    <row r="66" spans="1:60" outlineLevel="1" x14ac:dyDescent="0.2">
      <c r="A66" s="247"/>
      <c r="B66" s="250"/>
      <c r="C66" s="330" t="s">
        <v>845</v>
      </c>
      <c r="D66" s="281"/>
      <c r="E66" s="293">
        <v>42.9</v>
      </c>
      <c r="F66" s="303"/>
      <c r="G66" s="303"/>
      <c r="H66" s="303"/>
      <c r="I66" s="30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 t="s">
        <v>153</v>
      </c>
      <c r="AF66" s="244">
        <v>0</v>
      </c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</row>
    <row r="67" spans="1:60" outlineLevel="1" x14ac:dyDescent="0.2">
      <c r="A67" s="247"/>
      <c r="B67" s="250"/>
      <c r="C67" s="330" t="s">
        <v>846</v>
      </c>
      <c r="D67" s="281"/>
      <c r="E67" s="293">
        <v>28.5883</v>
      </c>
      <c r="F67" s="303"/>
      <c r="G67" s="303"/>
      <c r="H67" s="303"/>
      <c r="I67" s="30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153</v>
      </c>
      <c r="AF67" s="244">
        <v>0</v>
      </c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</row>
    <row r="68" spans="1:60" outlineLevel="1" x14ac:dyDescent="0.2">
      <c r="A68" s="247"/>
      <c r="B68" s="250"/>
      <c r="C68" s="330" t="s">
        <v>847</v>
      </c>
      <c r="D68" s="281"/>
      <c r="E68" s="293">
        <v>76.2333</v>
      </c>
      <c r="F68" s="303"/>
      <c r="G68" s="303"/>
      <c r="H68" s="303"/>
      <c r="I68" s="30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 t="s">
        <v>153</v>
      </c>
      <c r="AF68" s="244">
        <v>0</v>
      </c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</row>
    <row r="69" spans="1:60" outlineLevel="1" x14ac:dyDescent="0.2">
      <c r="A69" s="247"/>
      <c r="B69" s="250"/>
      <c r="C69" s="330" t="s">
        <v>848</v>
      </c>
      <c r="D69" s="281"/>
      <c r="E69" s="293">
        <v>50.705849999999998</v>
      </c>
      <c r="F69" s="303"/>
      <c r="G69" s="303"/>
      <c r="H69" s="303"/>
      <c r="I69" s="30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 t="s">
        <v>153</v>
      </c>
      <c r="AF69" s="244">
        <v>0</v>
      </c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</row>
    <row r="70" spans="1:60" outlineLevel="1" x14ac:dyDescent="0.2">
      <c r="A70" s="247"/>
      <c r="B70" s="250"/>
      <c r="C70" s="330" t="s">
        <v>849</v>
      </c>
      <c r="D70" s="281"/>
      <c r="E70" s="293">
        <v>35.755200000000002</v>
      </c>
      <c r="F70" s="303"/>
      <c r="G70" s="303"/>
      <c r="H70" s="303"/>
      <c r="I70" s="30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 t="s">
        <v>153</v>
      </c>
      <c r="AF70" s="244">
        <v>0</v>
      </c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</row>
    <row r="71" spans="1:60" outlineLevel="1" x14ac:dyDescent="0.2">
      <c r="A71" s="247"/>
      <c r="B71" s="250"/>
      <c r="C71" s="330" t="s">
        <v>850</v>
      </c>
      <c r="D71" s="281"/>
      <c r="E71" s="293">
        <v>32.9238</v>
      </c>
      <c r="F71" s="303"/>
      <c r="G71" s="303"/>
      <c r="H71" s="303"/>
      <c r="I71" s="30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 t="s">
        <v>153</v>
      </c>
      <c r="AF71" s="244">
        <v>0</v>
      </c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</row>
    <row r="72" spans="1:60" outlineLevel="1" x14ac:dyDescent="0.2">
      <c r="A72" s="247"/>
      <c r="B72" s="250"/>
      <c r="C72" s="330" t="s">
        <v>851</v>
      </c>
      <c r="D72" s="281"/>
      <c r="E72" s="293">
        <v>73.588499999999996</v>
      </c>
      <c r="F72" s="303"/>
      <c r="G72" s="303"/>
      <c r="H72" s="303"/>
      <c r="I72" s="30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 t="s">
        <v>153</v>
      </c>
      <c r="AF72" s="244">
        <v>0</v>
      </c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</row>
    <row r="73" spans="1:60" outlineLevel="1" x14ac:dyDescent="0.2">
      <c r="A73" s="247"/>
      <c r="B73" s="250"/>
      <c r="C73" s="330" t="s">
        <v>852</v>
      </c>
      <c r="D73" s="281"/>
      <c r="E73" s="293">
        <v>95.33175</v>
      </c>
      <c r="F73" s="303"/>
      <c r="G73" s="303"/>
      <c r="H73" s="303"/>
      <c r="I73" s="30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 t="s">
        <v>153</v>
      </c>
      <c r="AF73" s="244">
        <v>0</v>
      </c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</row>
    <row r="74" spans="1:60" outlineLevel="1" x14ac:dyDescent="0.2">
      <c r="A74" s="247"/>
      <c r="B74" s="250"/>
      <c r="C74" s="330" t="s">
        <v>853</v>
      </c>
      <c r="D74" s="281"/>
      <c r="E74" s="293">
        <v>23.76</v>
      </c>
      <c r="F74" s="303"/>
      <c r="G74" s="303"/>
      <c r="H74" s="303"/>
      <c r="I74" s="30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 t="s">
        <v>153</v>
      </c>
      <c r="AF74" s="244">
        <v>0</v>
      </c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</row>
    <row r="75" spans="1:60" outlineLevel="1" x14ac:dyDescent="0.2">
      <c r="A75" s="247"/>
      <c r="B75" s="250"/>
      <c r="C75" s="330" t="s">
        <v>854</v>
      </c>
      <c r="D75" s="281"/>
      <c r="E75" s="293">
        <v>41.224400000000003</v>
      </c>
      <c r="F75" s="303"/>
      <c r="G75" s="303"/>
      <c r="H75" s="303"/>
      <c r="I75" s="30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 t="s">
        <v>153</v>
      </c>
      <c r="AF75" s="244">
        <v>0</v>
      </c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</row>
    <row r="76" spans="1:60" outlineLevel="1" x14ac:dyDescent="0.2">
      <c r="A76" s="247"/>
      <c r="B76" s="250"/>
      <c r="C76" s="330" t="s">
        <v>855</v>
      </c>
      <c r="D76" s="281"/>
      <c r="E76" s="293">
        <v>83.956599999999995</v>
      </c>
      <c r="F76" s="303"/>
      <c r="G76" s="303"/>
      <c r="H76" s="303"/>
      <c r="I76" s="30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 t="s">
        <v>153</v>
      </c>
      <c r="AF76" s="244">
        <v>0</v>
      </c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</row>
    <row r="77" spans="1:60" outlineLevel="1" x14ac:dyDescent="0.2">
      <c r="A77" s="247"/>
      <c r="B77" s="250"/>
      <c r="C77" s="330" t="s">
        <v>856</v>
      </c>
      <c r="D77" s="281"/>
      <c r="E77" s="293">
        <v>56.162399999999998</v>
      </c>
      <c r="F77" s="303"/>
      <c r="G77" s="303"/>
      <c r="H77" s="303"/>
      <c r="I77" s="30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 t="s">
        <v>153</v>
      </c>
      <c r="AF77" s="244">
        <v>0</v>
      </c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</row>
    <row r="78" spans="1:60" outlineLevel="1" x14ac:dyDescent="0.2">
      <c r="A78" s="247"/>
      <c r="B78" s="250"/>
      <c r="C78" s="330" t="s">
        <v>857</v>
      </c>
      <c r="D78" s="281"/>
      <c r="E78" s="293">
        <v>55.7179</v>
      </c>
      <c r="F78" s="303"/>
      <c r="G78" s="303"/>
      <c r="H78" s="303"/>
      <c r="I78" s="30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 t="s">
        <v>153</v>
      </c>
      <c r="AF78" s="244">
        <v>0</v>
      </c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</row>
    <row r="79" spans="1:60" outlineLevel="1" x14ac:dyDescent="0.2">
      <c r="A79" s="247"/>
      <c r="B79" s="250"/>
      <c r="C79" s="330" t="s">
        <v>858</v>
      </c>
      <c r="D79" s="281"/>
      <c r="E79" s="293">
        <v>31.489249999999998</v>
      </c>
      <c r="F79" s="303"/>
      <c r="G79" s="303"/>
      <c r="H79" s="303"/>
      <c r="I79" s="30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 t="s">
        <v>153</v>
      </c>
      <c r="AF79" s="244">
        <v>0</v>
      </c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</row>
    <row r="80" spans="1:60" outlineLevel="1" x14ac:dyDescent="0.2">
      <c r="A80" s="247"/>
      <c r="B80" s="250"/>
      <c r="C80" s="330" t="s">
        <v>859</v>
      </c>
      <c r="D80" s="281"/>
      <c r="E80" s="293">
        <v>28.074149999999999</v>
      </c>
      <c r="F80" s="303"/>
      <c r="G80" s="303"/>
      <c r="H80" s="303"/>
      <c r="I80" s="30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 t="s">
        <v>153</v>
      </c>
      <c r="AF80" s="244">
        <v>0</v>
      </c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</row>
    <row r="81" spans="1:60" outlineLevel="1" x14ac:dyDescent="0.2">
      <c r="A81" s="247"/>
      <c r="B81" s="250"/>
      <c r="C81" s="330" t="s">
        <v>860</v>
      </c>
      <c r="D81" s="281"/>
      <c r="E81" s="293">
        <v>58.349850000000004</v>
      </c>
      <c r="F81" s="303"/>
      <c r="G81" s="303"/>
      <c r="H81" s="303"/>
      <c r="I81" s="30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 t="s">
        <v>153</v>
      </c>
      <c r="AF81" s="244">
        <v>0</v>
      </c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</row>
    <row r="82" spans="1:60" outlineLevel="1" x14ac:dyDescent="0.2">
      <c r="A82" s="247"/>
      <c r="B82" s="250"/>
      <c r="C82" s="330" t="s">
        <v>861</v>
      </c>
      <c r="D82" s="281"/>
      <c r="E82" s="293">
        <v>43.744999999999997</v>
      </c>
      <c r="F82" s="303"/>
      <c r="G82" s="303"/>
      <c r="H82" s="303"/>
      <c r="I82" s="30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 t="s">
        <v>153</v>
      </c>
      <c r="AF82" s="244">
        <v>0</v>
      </c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</row>
    <row r="83" spans="1:60" outlineLevel="1" x14ac:dyDescent="0.2">
      <c r="A83" s="247"/>
      <c r="B83" s="250"/>
      <c r="C83" s="330" t="s">
        <v>862</v>
      </c>
      <c r="D83" s="281"/>
      <c r="E83" s="293">
        <v>5.9630999999999998</v>
      </c>
      <c r="F83" s="303"/>
      <c r="G83" s="303"/>
      <c r="H83" s="303"/>
      <c r="I83" s="30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 t="s">
        <v>153</v>
      </c>
      <c r="AF83" s="244">
        <v>0</v>
      </c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</row>
    <row r="84" spans="1:60" outlineLevel="1" x14ac:dyDescent="0.2">
      <c r="A84" s="247"/>
      <c r="B84" s="250"/>
      <c r="C84" s="330" t="s">
        <v>863</v>
      </c>
      <c r="D84" s="281"/>
      <c r="E84" s="293">
        <v>8.3719999999999999</v>
      </c>
      <c r="F84" s="303"/>
      <c r="G84" s="303"/>
      <c r="H84" s="303"/>
      <c r="I84" s="30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 t="s">
        <v>153</v>
      </c>
      <c r="AF84" s="244">
        <v>0</v>
      </c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</row>
    <row r="85" spans="1:60" outlineLevel="1" x14ac:dyDescent="0.2">
      <c r="A85" s="247"/>
      <c r="B85" s="250"/>
      <c r="C85" s="330" t="s">
        <v>864</v>
      </c>
      <c r="D85" s="281"/>
      <c r="E85" s="293">
        <v>6.2595000000000001</v>
      </c>
      <c r="F85" s="303"/>
      <c r="G85" s="303"/>
      <c r="H85" s="303"/>
      <c r="I85" s="30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 t="s">
        <v>153</v>
      </c>
      <c r="AF85" s="244">
        <v>0</v>
      </c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</row>
    <row r="86" spans="1:60" outlineLevel="1" x14ac:dyDescent="0.2">
      <c r="A86" s="247"/>
      <c r="B86" s="250"/>
      <c r="C86" s="330" t="s">
        <v>865</v>
      </c>
      <c r="D86" s="281"/>
      <c r="E86" s="293">
        <v>17.415500000000002</v>
      </c>
      <c r="F86" s="303"/>
      <c r="G86" s="303"/>
      <c r="H86" s="303"/>
      <c r="I86" s="30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 t="s">
        <v>153</v>
      </c>
      <c r="AF86" s="244">
        <v>0</v>
      </c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</row>
    <row r="87" spans="1:60" outlineLevel="1" x14ac:dyDescent="0.2">
      <c r="A87" s="247"/>
      <c r="B87" s="250"/>
      <c r="C87" s="330" t="s">
        <v>866</v>
      </c>
      <c r="D87" s="281"/>
      <c r="E87" s="293">
        <v>15.124499999999999</v>
      </c>
      <c r="F87" s="303"/>
      <c r="G87" s="303"/>
      <c r="H87" s="303"/>
      <c r="I87" s="30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 t="s">
        <v>153</v>
      </c>
      <c r="AF87" s="244">
        <v>0</v>
      </c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</row>
    <row r="88" spans="1:60" outlineLevel="1" x14ac:dyDescent="0.2">
      <c r="A88" s="247"/>
      <c r="B88" s="250"/>
      <c r="C88" s="330" t="s">
        <v>867</v>
      </c>
      <c r="D88" s="281"/>
      <c r="E88" s="293">
        <v>17.498000000000001</v>
      </c>
      <c r="F88" s="303"/>
      <c r="G88" s="303"/>
      <c r="H88" s="303"/>
      <c r="I88" s="30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 t="s">
        <v>153</v>
      </c>
      <c r="AF88" s="244">
        <v>0</v>
      </c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</row>
    <row r="89" spans="1:60" outlineLevel="1" x14ac:dyDescent="0.2">
      <c r="A89" s="247"/>
      <c r="B89" s="250"/>
      <c r="C89" s="330" t="s">
        <v>868</v>
      </c>
      <c r="D89" s="281"/>
      <c r="E89" s="293">
        <v>13.5</v>
      </c>
      <c r="F89" s="303"/>
      <c r="G89" s="303"/>
      <c r="H89" s="303"/>
      <c r="I89" s="30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 t="s">
        <v>153</v>
      </c>
      <c r="AF89" s="244">
        <v>0</v>
      </c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</row>
    <row r="90" spans="1:60" outlineLevel="1" x14ac:dyDescent="0.2">
      <c r="A90" s="247"/>
      <c r="B90" s="250"/>
      <c r="C90" s="330" t="s">
        <v>869</v>
      </c>
      <c r="D90" s="281"/>
      <c r="E90" s="293">
        <v>16.398</v>
      </c>
      <c r="F90" s="303"/>
      <c r="G90" s="303"/>
      <c r="H90" s="303"/>
      <c r="I90" s="30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 t="s">
        <v>153</v>
      </c>
      <c r="AF90" s="244">
        <v>0</v>
      </c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</row>
    <row r="91" spans="1:60" outlineLevel="1" x14ac:dyDescent="0.2">
      <c r="A91" s="247"/>
      <c r="B91" s="250"/>
      <c r="C91" s="330" t="s">
        <v>870</v>
      </c>
      <c r="D91" s="281"/>
      <c r="E91" s="293">
        <v>-439.36</v>
      </c>
      <c r="F91" s="303"/>
      <c r="G91" s="303"/>
      <c r="H91" s="303"/>
      <c r="I91" s="30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 t="s">
        <v>153</v>
      </c>
      <c r="AF91" s="244">
        <v>0</v>
      </c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</row>
    <row r="92" spans="1:60" outlineLevel="1" x14ac:dyDescent="0.2">
      <c r="A92" s="247"/>
      <c r="B92" s="250"/>
      <c r="C92" s="327" t="s">
        <v>871</v>
      </c>
      <c r="D92" s="280"/>
      <c r="E92" s="292">
        <v>-195.81710000000001</v>
      </c>
      <c r="F92" s="303"/>
      <c r="G92" s="303"/>
      <c r="H92" s="303"/>
      <c r="I92" s="30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 t="s">
        <v>153</v>
      </c>
      <c r="AF92" s="244">
        <v>0</v>
      </c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</row>
    <row r="93" spans="1:60" outlineLevel="1" x14ac:dyDescent="0.2">
      <c r="A93" s="259">
        <v>15</v>
      </c>
      <c r="B93" s="270" t="s">
        <v>872</v>
      </c>
      <c r="C93" s="328" t="s">
        <v>873</v>
      </c>
      <c r="D93" s="282" t="s">
        <v>182</v>
      </c>
      <c r="E93" s="294">
        <v>195.81710000000001</v>
      </c>
      <c r="F93" s="314"/>
      <c r="G93" s="315">
        <f>ROUND(E93*F93,2)</f>
        <v>0</v>
      </c>
      <c r="H93" s="315" t="s">
        <v>174</v>
      </c>
      <c r="I93" s="316" t="s">
        <v>150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 t="s">
        <v>151</v>
      </c>
      <c r="AF93" s="244"/>
      <c r="AG93" s="244"/>
      <c r="AH93" s="244"/>
      <c r="AI93" s="244"/>
      <c r="AJ93" s="244"/>
      <c r="AK93" s="244"/>
      <c r="AL93" s="244"/>
      <c r="AM93" s="244">
        <v>21</v>
      </c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</row>
    <row r="94" spans="1:60" outlineLevel="1" x14ac:dyDescent="0.2">
      <c r="A94" s="247"/>
      <c r="B94" s="250"/>
      <c r="C94" s="330" t="s">
        <v>874</v>
      </c>
      <c r="D94" s="359"/>
      <c r="E94" s="361">
        <v>7.6661000000000001</v>
      </c>
      <c r="F94" s="303"/>
      <c r="G94" s="303"/>
      <c r="H94" s="303"/>
      <c r="I94" s="30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 t="s">
        <v>153</v>
      </c>
      <c r="AF94" s="244">
        <v>0</v>
      </c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</row>
    <row r="95" spans="1:60" outlineLevel="1" x14ac:dyDescent="0.2">
      <c r="A95" s="247"/>
      <c r="B95" s="250"/>
      <c r="C95" s="330" t="s">
        <v>875</v>
      </c>
      <c r="D95" s="281"/>
      <c r="E95" s="293">
        <v>0.11700000000000001</v>
      </c>
      <c r="F95" s="303"/>
      <c r="G95" s="303"/>
      <c r="H95" s="303"/>
      <c r="I95" s="30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 t="s">
        <v>153</v>
      </c>
      <c r="AF95" s="244">
        <v>0</v>
      </c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</row>
    <row r="96" spans="1:60" outlineLevel="1" x14ac:dyDescent="0.2">
      <c r="A96" s="247"/>
      <c r="B96" s="250"/>
      <c r="C96" s="330" t="s">
        <v>876</v>
      </c>
      <c r="D96" s="281"/>
      <c r="E96" s="293">
        <v>0.78</v>
      </c>
      <c r="F96" s="303"/>
      <c r="G96" s="303"/>
      <c r="H96" s="303"/>
      <c r="I96" s="30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 t="s">
        <v>153</v>
      </c>
      <c r="AF96" s="244">
        <v>0</v>
      </c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</row>
    <row r="97" spans="1:60" outlineLevel="1" x14ac:dyDescent="0.2">
      <c r="A97" s="247"/>
      <c r="B97" s="250"/>
      <c r="C97" s="330" t="s">
        <v>877</v>
      </c>
      <c r="D97" s="281"/>
      <c r="E97" s="293">
        <v>0.76829999999999998</v>
      </c>
      <c r="F97" s="303"/>
      <c r="G97" s="303"/>
      <c r="H97" s="303"/>
      <c r="I97" s="30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 t="s">
        <v>153</v>
      </c>
      <c r="AF97" s="244">
        <v>0</v>
      </c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</row>
    <row r="98" spans="1:60" outlineLevel="1" x14ac:dyDescent="0.2">
      <c r="A98" s="247"/>
      <c r="B98" s="250"/>
      <c r="C98" s="330" t="s">
        <v>878</v>
      </c>
      <c r="D98" s="281"/>
      <c r="E98" s="293">
        <v>0.83330000000000004</v>
      </c>
      <c r="F98" s="303"/>
      <c r="G98" s="303"/>
      <c r="H98" s="303"/>
      <c r="I98" s="30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 t="s">
        <v>153</v>
      </c>
      <c r="AF98" s="244">
        <v>0</v>
      </c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</row>
    <row r="99" spans="1:60" outlineLevel="1" x14ac:dyDescent="0.2">
      <c r="A99" s="247"/>
      <c r="B99" s="250"/>
      <c r="C99" s="330" t="s">
        <v>879</v>
      </c>
      <c r="D99" s="281"/>
      <c r="E99" s="293">
        <v>2.34585</v>
      </c>
      <c r="F99" s="303"/>
      <c r="G99" s="303"/>
      <c r="H99" s="303"/>
      <c r="I99" s="30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 t="s">
        <v>153</v>
      </c>
      <c r="AF99" s="244">
        <v>0</v>
      </c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</row>
    <row r="100" spans="1:60" outlineLevel="1" x14ac:dyDescent="0.2">
      <c r="A100" s="247"/>
      <c r="B100" s="250"/>
      <c r="C100" s="330" t="s">
        <v>880</v>
      </c>
      <c r="D100" s="281"/>
      <c r="E100" s="293">
        <v>0.91520000000000001</v>
      </c>
      <c r="F100" s="303"/>
      <c r="G100" s="303"/>
      <c r="H100" s="303"/>
      <c r="I100" s="30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 t="s">
        <v>153</v>
      </c>
      <c r="AF100" s="244">
        <v>0</v>
      </c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</row>
    <row r="101" spans="1:60" outlineLevel="1" x14ac:dyDescent="0.2">
      <c r="A101" s="247"/>
      <c r="B101" s="250"/>
      <c r="C101" s="330" t="s">
        <v>881</v>
      </c>
      <c r="D101" s="281"/>
      <c r="E101" s="293">
        <v>0.1638</v>
      </c>
      <c r="F101" s="303"/>
      <c r="G101" s="303"/>
      <c r="H101" s="303"/>
      <c r="I101" s="30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 t="s">
        <v>153</v>
      </c>
      <c r="AF101" s="244">
        <v>0</v>
      </c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</row>
    <row r="102" spans="1:60" outlineLevel="1" x14ac:dyDescent="0.2">
      <c r="A102" s="247"/>
      <c r="B102" s="250"/>
      <c r="C102" s="330" t="s">
        <v>882</v>
      </c>
      <c r="D102" s="281"/>
      <c r="E102" s="293">
        <v>29.188500000000001</v>
      </c>
      <c r="F102" s="303"/>
      <c r="G102" s="303"/>
      <c r="H102" s="303"/>
      <c r="I102" s="30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 t="s">
        <v>153</v>
      </c>
      <c r="AF102" s="244">
        <v>0</v>
      </c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</row>
    <row r="103" spans="1:60" outlineLevel="1" x14ac:dyDescent="0.2">
      <c r="A103" s="247"/>
      <c r="B103" s="250"/>
      <c r="C103" s="330" t="s">
        <v>883</v>
      </c>
      <c r="D103" s="281"/>
      <c r="E103" s="293">
        <v>37.731749999999998</v>
      </c>
      <c r="F103" s="303"/>
      <c r="G103" s="303"/>
      <c r="H103" s="303"/>
      <c r="I103" s="30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 t="s">
        <v>153</v>
      </c>
      <c r="AF103" s="244">
        <v>0</v>
      </c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</row>
    <row r="104" spans="1:60" outlineLevel="1" x14ac:dyDescent="0.2">
      <c r="A104" s="247"/>
      <c r="B104" s="250"/>
      <c r="C104" s="330" t="s">
        <v>884</v>
      </c>
      <c r="D104" s="281"/>
      <c r="E104" s="293">
        <v>9.36</v>
      </c>
      <c r="F104" s="303"/>
      <c r="G104" s="303"/>
      <c r="H104" s="303"/>
      <c r="I104" s="30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 t="s">
        <v>153</v>
      </c>
      <c r="AF104" s="244">
        <v>0</v>
      </c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</row>
    <row r="105" spans="1:60" outlineLevel="1" x14ac:dyDescent="0.2">
      <c r="A105" s="247"/>
      <c r="B105" s="250"/>
      <c r="C105" s="330" t="s">
        <v>885</v>
      </c>
      <c r="D105" s="281"/>
      <c r="E105" s="293">
        <v>15.464399999999999</v>
      </c>
      <c r="F105" s="303"/>
      <c r="G105" s="303"/>
      <c r="H105" s="303"/>
      <c r="I105" s="30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 t="s">
        <v>153</v>
      </c>
      <c r="AF105" s="244">
        <v>0</v>
      </c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</row>
    <row r="106" spans="1:60" outlineLevel="1" x14ac:dyDescent="0.2">
      <c r="A106" s="247"/>
      <c r="B106" s="250"/>
      <c r="C106" s="330" t="s">
        <v>886</v>
      </c>
      <c r="D106" s="281"/>
      <c r="E106" s="293">
        <v>28.5166</v>
      </c>
      <c r="F106" s="303"/>
      <c r="G106" s="303"/>
      <c r="H106" s="303"/>
      <c r="I106" s="30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 t="s">
        <v>153</v>
      </c>
      <c r="AF106" s="244">
        <v>0</v>
      </c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</row>
    <row r="107" spans="1:60" outlineLevel="1" x14ac:dyDescent="0.2">
      <c r="A107" s="247"/>
      <c r="B107" s="250"/>
      <c r="C107" s="330" t="s">
        <v>887</v>
      </c>
      <c r="D107" s="281"/>
      <c r="E107" s="293">
        <v>16.962399999999999</v>
      </c>
      <c r="F107" s="303"/>
      <c r="G107" s="303"/>
      <c r="H107" s="303"/>
      <c r="I107" s="30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 t="s">
        <v>153</v>
      </c>
      <c r="AF107" s="244">
        <v>0</v>
      </c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</row>
    <row r="108" spans="1:60" outlineLevel="1" x14ac:dyDescent="0.2">
      <c r="A108" s="247"/>
      <c r="B108" s="250"/>
      <c r="C108" s="330" t="s">
        <v>888</v>
      </c>
      <c r="D108" s="281"/>
      <c r="E108" s="293">
        <v>14.5579</v>
      </c>
      <c r="F108" s="303"/>
      <c r="G108" s="303"/>
      <c r="H108" s="303"/>
      <c r="I108" s="30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 t="s">
        <v>153</v>
      </c>
      <c r="AF108" s="244">
        <v>0</v>
      </c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</row>
    <row r="109" spans="1:60" outlineLevel="1" x14ac:dyDescent="0.2">
      <c r="A109" s="247"/>
      <c r="B109" s="250"/>
      <c r="C109" s="330" t="s">
        <v>889</v>
      </c>
      <c r="D109" s="281"/>
      <c r="E109" s="293">
        <v>5.74925</v>
      </c>
      <c r="F109" s="303"/>
      <c r="G109" s="303"/>
      <c r="H109" s="303"/>
      <c r="I109" s="30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 t="s">
        <v>153</v>
      </c>
      <c r="AF109" s="244">
        <v>0</v>
      </c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</row>
    <row r="110" spans="1:60" outlineLevel="1" x14ac:dyDescent="0.2">
      <c r="A110" s="247"/>
      <c r="B110" s="250"/>
      <c r="C110" s="330" t="s">
        <v>890</v>
      </c>
      <c r="D110" s="281"/>
      <c r="E110" s="293">
        <v>1.8141499999999999</v>
      </c>
      <c r="F110" s="303"/>
      <c r="G110" s="303"/>
      <c r="H110" s="303"/>
      <c r="I110" s="30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 t="s">
        <v>153</v>
      </c>
      <c r="AF110" s="244">
        <v>0</v>
      </c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</row>
    <row r="111" spans="1:60" outlineLevel="1" x14ac:dyDescent="0.2">
      <c r="A111" s="247"/>
      <c r="B111" s="250"/>
      <c r="C111" s="330" t="s">
        <v>891</v>
      </c>
      <c r="D111" s="281"/>
      <c r="E111" s="293">
        <v>8.7099999999999997E-2</v>
      </c>
      <c r="F111" s="303"/>
      <c r="G111" s="303"/>
      <c r="H111" s="303"/>
      <c r="I111" s="30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 t="s">
        <v>153</v>
      </c>
      <c r="AF111" s="244">
        <v>0</v>
      </c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</row>
    <row r="112" spans="1:60" outlineLevel="1" x14ac:dyDescent="0.2">
      <c r="A112" s="247"/>
      <c r="B112" s="250"/>
      <c r="C112" s="330" t="s">
        <v>892</v>
      </c>
      <c r="D112" s="281"/>
      <c r="E112" s="293">
        <v>0.57199999999999995</v>
      </c>
      <c r="F112" s="303"/>
      <c r="G112" s="303"/>
      <c r="H112" s="303"/>
      <c r="I112" s="30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 t="s">
        <v>153</v>
      </c>
      <c r="AF112" s="244">
        <v>0</v>
      </c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</row>
    <row r="113" spans="1:60" outlineLevel="1" x14ac:dyDescent="0.2">
      <c r="A113" s="247"/>
      <c r="B113" s="250"/>
      <c r="C113" s="330" t="s">
        <v>893</v>
      </c>
      <c r="D113" s="281"/>
      <c r="E113" s="293">
        <v>1.9319999999999999</v>
      </c>
      <c r="F113" s="303"/>
      <c r="G113" s="303"/>
      <c r="H113" s="303"/>
      <c r="I113" s="30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 t="s">
        <v>153</v>
      </c>
      <c r="AF113" s="244">
        <v>0</v>
      </c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</row>
    <row r="114" spans="1:60" outlineLevel="1" x14ac:dyDescent="0.2">
      <c r="A114" s="247"/>
      <c r="B114" s="250"/>
      <c r="C114" s="330" t="s">
        <v>894</v>
      </c>
      <c r="D114" s="281"/>
      <c r="E114" s="293">
        <v>2.3595000000000002</v>
      </c>
      <c r="F114" s="303"/>
      <c r="G114" s="303"/>
      <c r="H114" s="303"/>
      <c r="I114" s="30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 t="s">
        <v>153</v>
      </c>
      <c r="AF114" s="244">
        <v>0</v>
      </c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</row>
    <row r="115" spans="1:60" outlineLevel="1" x14ac:dyDescent="0.2">
      <c r="A115" s="247"/>
      <c r="B115" s="250"/>
      <c r="C115" s="330" t="s">
        <v>895</v>
      </c>
      <c r="D115" s="281"/>
      <c r="E115" s="293">
        <v>1.2115</v>
      </c>
      <c r="F115" s="303"/>
      <c r="G115" s="303"/>
      <c r="H115" s="303"/>
      <c r="I115" s="30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 t="s">
        <v>153</v>
      </c>
      <c r="AF115" s="244">
        <v>0</v>
      </c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</row>
    <row r="116" spans="1:60" outlineLevel="1" x14ac:dyDescent="0.2">
      <c r="A116" s="247"/>
      <c r="B116" s="250"/>
      <c r="C116" s="330" t="s">
        <v>896</v>
      </c>
      <c r="D116" s="281"/>
      <c r="E116" s="293">
        <v>0.32450000000000001</v>
      </c>
      <c r="F116" s="303"/>
      <c r="G116" s="303"/>
      <c r="H116" s="303"/>
      <c r="I116" s="30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 t="s">
        <v>153</v>
      </c>
      <c r="AF116" s="244">
        <v>0</v>
      </c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</row>
    <row r="117" spans="1:60" outlineLevel="1" x14ac:dyDescent="0.2">
      <c r="A117" s="247"/>
      <c r="B117" s="250"/>
      <c r="C117" s="330" t="s">
        <v>897</v>
      </c>
      <c r="D117" s="281"/>
      <c r="E117" s="293">
        <v>6.8979999999999997</v>
      </c>
      <c r="F117" s="303"/>
      <c r="G117" s="303"/>
      <c r="H117" s="303"/>
      <c r="I117" s="30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 t="s">
        <v>153</v>
      </c>
      <c r="AF117" s="244">
        <v>0</v>
      </c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</row>
    <row r="118" spans="1:60" outlineLevel="1" x14ac:dyDescent="0.2">
      <c r="A118" s="247"/>
      <c r="B118" s="250"/>
      <c r="C118" s="330" t="s">
        <v>898</v>
      </c>
      <c r="D118" s="281"/>
      <c r="E118" s="293">
        <v>3.9</v>
      </c>
      <c r="F118" s="303"/>
      <c r="G118" s="303"/>
      <c r="H118" s="303"/>
      <c r="I118" s="30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 t="s">
        <v>153</v>
      </c>
      <c r="AF118" s="244">
        <v>0</v>
      </c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</row>
    <row r="119" spans="1:60" outlineLevel="1" x14ac:dyDescent="0.2">
      <c r="A119" s="247"/>
      <c r="B119" s="250"/>
      <c r="C119" s="327" t="s">
        <v>899</v>
      </c>
      <c r="D119" s="280"/>
      <c r="E119" s="292">
        <v>5.5979999999999999</v>
      </c>
      <c r="F119" s="303"/>
      <c r="G119" s="303"/>
      <c r="H119" s="303"/>
      <c r="I119" s="30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 t="s">
        <v>153</v>
      </c>
      <c r="AF119" s="244">
        <v>0</v>
      </c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</row>
    <row r="120" spans="1:60" outlineLevel="1" x14ac:dyDescent="0.2">
      <c r="A120" s="252"/>
      <c r="B120" s="251" t="s">
        <v>900</v>
      </c>
      <c r="C120" s="324"/>
      <c r="D120" s="273"/>
      <c r="E120" s="285"/>
      <c r="F120" s="299"/>
      <c r="G120" s="299"/>
      <c r="H120" s="300"/>
      <c r="I120" s="301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>
        <v>0</v>
      </c>
      <c r="AD120" s="244"/>
      <c r="AE120" s="244" t="s">
        <v>142</v>
      </c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</row>
    <row r="121" spans="1:60" ht="22.5" outlineLevel="1" x14ac:dyDescent="0.2">
      <c r="A121" s="246"/>
      <c r="B121" s="253" t="s">
        <v>901</v>
      </c>
      <c r="C121" s="325"/>
      <c r="D121" s="274"/>
      <c r="E121" s="286"/>
      <c r="F121" s="302"/>
      <c r="G121" s="302"/>
      <c r="H121" s="303"/>
      <c r="I121" s="30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 t="s">
        <v>144</v>
      </c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60" t="str">
        <f>B121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121" s="244"/>
      <c r="BB121" s="244"/>
      <c r="BC121" s="244"/>
      <c r="BD121" s="244"/>
      <c r="BE121" s="244"/>
      <c r="BF121" s="244"/>
      <c r="BG121" s="244"/>
      <c r="BH121" s="244"/>
    </row>
    <row r="122" spans="1:60" outlineLevel="1" x14ac:dyDescent="0.2">
      <c r="A122" s="246"/>
      <c r="B122" s="253" t="s">
        <v>902</v>
      </c>
      <c r="C122" s="325"/>
      <c r="D122" s="274"/>
      <c r="E122" s="286"/>
      <c r="F122" s="302"/>
      <c r="G122" s="302"/>
      <c r="H122" s="303"/>
      <c r="I122" s="30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>
        <v>1</v>
      </c>
      <c r="AD122" s="244"/>
      <c r="AE122" s="244" t="s">
        <v>142</v>
      </c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</row>
    <row r="123" spans="1:60" outlineLevel="1" x14ac:dyDescent="0.2">
      <c r="A123" s="256">
        <v>16</v>
      </c>
      <c r="B123" s="267" t="s">
        <v>903</v>
      </c>
      <c r="C123" s="326" t="s">
        <v>904</v>
      </c>
      <c r="D123" s="275" t="s">
        <v>182</v>
      </c>
      <c r="E123" s="287">
        <v>29.181000000000001</v>
      </c>
      <c r="F123" s="305"/>
      <c r="G123" s="306">
        <f>ROUND(E123*F123,2)</f>
        <v>0</v>
      </c>
      <c r="H123" s="306" t="s">
        <v>174</v>
      </c>
      <c r="I123" s="306" t="s">
        <v>150</v>
      </c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 t="s">
        <v>151</v>
      </c>
      <c r="AF123" s="244"/>
      <c r="AG123" s="244"/>
      <c r="AH123" s="244"/>
      <c r="AI123" s="244"/>
      <c r="AJ123" s="244"/>
      <c r="AK123" s="244"/>
      <c r="AL123" s="244"/>
      <c r="AM123" s="244">
        <v>21</v>
      </c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</row>
    <row r="124" spans="1:60" outlineLevel="1" x14ac:dyDescent="0.2">
      <c r="A124" s="247"/>
      <c r="B124" s="250"/>
      <c r="C124" s="330" t="s">
        <v>905</v>
      </c>
      <c r="D124" s="359"/>
      <c r="E124" s="361">
        <v>21.056000000000001</v>
      </c>
      <c r="F124" s="303"/>
      <c r="G124" s="303"/>
      <c r="H124" s="303"/>
      <c r="I124" s="30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 t="s">
        <v>153</v>
      </c>
      <c r="AF124" s="244">
        <v>0</v>
      </c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</row>
    <row r="125" spans="1:60" outlineLevel="1" x14ac:dyDescent="0.2">
      <c r="A125" s="247"/>
      <c r="B125" s="250"/>
      <c r="C125" s="330" t="s">
        <v>906</v>
      </c>
      <c r="D125" s="281"/>
      <c r="E125" s="293">
        <v>6.25</v>
      </c>
      <c r="F125" s="303"/>
      <c r="G125" s="303"/>
      <c r="H125" s="303"/>
      <c r="I125" s="30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 t="s">
        <v>153</v>
      </c>
      <c r="AF125" s="244">
        <v>0</v>
      </c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</row>
    <row r="126" spans="1:60" outlineLevel="1" x14ac:dyDescent="0.2">
      <c r="A126" s="247"/>
      <c r="B126" s="250"/>
      <c r="C126" s="327" t="s">
        <v>907</v>
      </c>
      <c r="D126" s="280"/>
      <c r="E126" s="292">
        <v>1.875</v>
      </c>
      <c r="F126" s="303"/>
      <c r="G126" s="303"/>
      <c r="H126" s="303"/>
      <c r="I126" s="30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 t="s">
        <v>153</v>
      </c>
      <c r="AF126" s="244">
        <v>0</v>
      </c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</row>
    <row r="127" spans="1:60" outlineLevel="1" x14ac:dyDescent="0.2">
      <c r="A127" s="252"/>
      <c r="B127" s="251" t="s">
        <v>900</v>
      </c>
      <c r="C127" s="324"/>
      <c r="D127" s="273"/>
      <c r="E127" s="285"/>
      <c r="F127" s="299"/>
      <c r="G127" s="299"/>
      <c r="H127" s="300"/>
      <c r="I127" s="301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>
        <v>0</v>
      </c>
      <c r="AD127" s="244"/>
      <c r="AE127" s="244" t="s">
        <v>142</v>
      </c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</row>
    <row r="128" spans="1:60" ht="22.5" outlineLevel="1" x14ac:dyDescent="0.2">
      <c r="A128" s="246"/>
      <c r="B128" s="253" t="s">
        <v>901</v>
      </c>
      <c r="C128" s="325"/>
      <c r="D128" s="274"/>
      <c r="E128" s="286"/>
      <c r="F128" s="302"/>
      <c r="G128" s="302"/>
      <c r="H128" s="303"/>
      <c r="I128" s="30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 t="s">
        <v>144</v>
      </c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60" t="str">
        <f>B128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128" s="244"/>
      <c r="BB128" s="244"/>
      <c r="BC128" s="244"/>
      <c r="BD128" s="244"/>
      <c r="BE128" s="244"/>
      <c r="BF128" s="244"/>
      <c r="BG128" s="244"/>
      <c r="BH128" s="244"/>
    </row>
    <row r="129" spans="1:60" outlineLevel="1" x14ac:dyDescent="0.2">
      <c r="A129" s="246"/>
      <c r="B129" s="253" t="s">
        <v>908</v>
      </c>
      <c r="C129" s="325"/>
      <c r="D129" s="274"/>
      <c r="E129" s="286"/>
      <c r="F129" s="302"/>
      <c r="G129" s="302"/>
      <c r="H129" s="303"/>
      <c r="I129" s="30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>
        <v>1</v>
      </c>
      <c r="AD129" s="244"/>
      <c r="AE129" s="244" t="s">
        <v>142</v>
      </c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</row>
    <row r="130" spans="1:60" outlineLevel="1" x14ac:dyDescent="0.2">
      <c r="A130" s="256">
        <v>17</v>
      </c>
      <c r="B130" s="267" t="s">
        <v>909</v>
      </c>
      <c r="C130" s="326" t="s">
        <v>904</v>
      </c>
      <c r="D130" s="275" t="s">
        <v>182</v>
      </c>
      <c r="E130" s="287">
        <v>27.306000000000001</v>
      </c>
      <c r="F130" s="305"/>
      <c r="G130" s="306">
        <f>ROUND(E130*F130,2)</f>
        <v>0</v>
      </c>
      <c r="H130" s="306" t="s">
        <v>174</v>
      </c>
      <c r="I130" s="306" t="s">
        <v>150</v>
      </c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 t="s">
        <v>151</v>
      </c>
      <c r="AF130" s="244"/>
      <c r="AG130" s="244"/>
      <c r="AH130" s="244"/>
      <c r="AI130" s="244"/>
      <c r="AJ130" s="244"/>
      <c r="AK130" s="244"/>
      <c r="AL130" s="244"/>
      <c r="AM130" s="244">
        <v>21</v>
      </c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</row>
    <row r="131" spans="1:60" outlineLevel="1" x14ac:dyDescent="0.2">
      <c r="A131" s="247"/>
      <c r="B131" s="250"/>
      <c r="C131" s="330" t="s">
        <v>910</v>
      </c>
      <c r="D131" s="359"/>
      <c r="E131" s="361">
        <v>64.705089999999998</v>
      </c>
      <c r="F131" s="303"/>
      <c r="G131" s="303"/>
      <c r="H131" s="303"/>
      <c r="I131" s="30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 t="s">
        <v>153</v>
      </c>
      <c r="AF131" s="244">
        <v>0</v>
      </c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</row>
    <row r="132" spans="1:60" outlineLevel="1" x14ac:dyDescent="0.2">
      <c r="A132" s="247"/>
      <c r="B132" s="250"/>
      <c r="C132" s="330" t="s">
        <v>911</v>
      </c>
      <c r="D132" s="281"/>
      <c r="E132" s="293">
        <v>12.5</v>
      </c>
      <c r="F132" s="303"/>
      <c r="G132" s="303"/>
      <c r="H132" s="303"/>
      <c r="I132" s="30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 t="s">
        <v>153</v>
      </c>
      <c r="AF132" s="244">
        <v>0</v>
      </c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</row>
    <row r="133" spans="1:60" outlineLevel="1" x14ac:dyDescent="0.2">
      <c r="A133" s="247"/>
      <c r="B133" s="250"/>
      <c r="C133" s="330" t="s">
        <v>912</v>
      </c>
      <c r="D133" s="281"/>
      <c r="E133" s="293">
        <v>-27.306000000000001</v>
      </c>
      <c r="F133" s="303"/>
      <c r="G133" s="303"/>
      <c r="H133" s="303"/>
      <c r="I133" s="30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 t="s">
        <v>153</v>
      </c>
      <c r="AF133" s="244">
        <v>0</v>
      </c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</row>
    <row r="134" spans="1:60" outlineLevel="1" x14ac:dyDescent="0.2">
      <c r="A134" s="247"/>
      <c r="B134" s="250"/>
      <c r="C134" s="327" t="s">
        <v>913</v>
      </c>
      <c r="D134" s="280"/>
      <c r="E134" s="292">
        <v>-22.5931</v>
      </c>
      <c r="F134" s="303"/>
      <c r="G134" s="303"/>
      <c r="H134" s="303"/>
      <c r="I134" s="30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 t="s">
        <v>153</v>
      </c>
      <c r="AF134" s="244">
        <v>0</v>
      </c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</row>
    <row r="135" spans="1:60" outlineLevel="1" x14ac:dyDescent="0.2">
      <c r="A135" s="252"/>
      <c r="B135" s="251" t="s">
        <v>900</v>
      </c>
      <c r="C135" s="324"/>
      <c r="D135" s="273"/>
      <c r="E135" s="285"/>
      <c r="F135" s="299"/>
      <c r="G135" s="299"/>
      <c r="H135" s="300"/>
      <c r="I135" s="301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>
        <v>0</v>
      </c>
      <c r="AD135" s="244"/>
      <c r="AE135" s="244" t="s">
        <v>142</v>
      </c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</row>
    <row r="136" spans="1:60" ht="22.5" outlineLevel="1" x14ac:dyDescent="0.2">
      <c r="A136" s="246"/>
      <c r="B136" s="253" t="s">
        <v>901</v>
      </c>
      <c r="C136" s="325"/>
      <c r="D136" s="274"/>
      <c r="E136" s="286"/>
      <c r="F136" s="302"/>
      <c r="G136" s="302"/>
      <c r="H136" s="303"/>
      <c r="I136" s="30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 t="s">
        <v>144</v>
      </c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60" t="str">
        <f>B136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A136" s="244"/>
      <c r="BB136" s="244"/>
      <c r="BC136" s="244"/>
      <c r="BD136" s="244"/>
      <c r="BE136" s="244"/>
      <c r="BF136" s="244"/>
      <c r="BG136" s="244"/>
      <c r="BH136" s="244"/>
    </row>
    <row r="137" spans="1:60" outlineLevel="1" x14ac:dyDescent="0.2">
      <c r="A137" s="246"/>
      <c r="B137" s="253" t="s">
        <v>914</v>
      </c>
      <c r="C137" s="325"/>
      <c r="D137" s="274"/>
      <c r="E137" s="286"/>
      <c r="F137" s="302"/>
      <c r="G137" s="302"/>
      <c r="H137" s="303"/>
      <c r="I137" s="30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>
        <v>1</v>
      </c>
      <c r="AD137" s="244"/>
      <c r="AE137" s="244" t="s">
        <v>142</v>
      </c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</row>
    <row r="138" spans="1:60" outlineLevel="1" x14ac:dyDescent="0.2">
      <c r="A138" s="256">
        <v>18</v>
      </c>
      <c r="B138" s="267" t="s">
        <v>915</v>
      </c>
      <c r="C138" s="326" t="s">
        <v>916</v>
      </c>
      <c r="D138" s="275" t="s">
        <v>182</v>
      </c>
      <c r="E138" s="287">
        <v>22.5931</v>
      </c>
      <c r="F138" s="305"/>
      <c r="G138" s="306">
        <f>ROUND(E138*F138,2)</f>
        <v>0</v>
      </c>
      <c r="H138" s="306" t="s">
        <v>174</v>
      </c>
      <c r="I138" s="306" t="s">
        <v>150</v>
      </c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 t="s">
        <v>151</v>
      </c>
      <c r="AF138" s="244"/>
      <c r="AG138" s="244"/>
      <c r="AH138" s="244"/>
      <c r="AI138" s="244"/>
      <c r="AJ138" s="244"/>
      <c r="AK138" s="244"/>
      <c r="AL138" s="244"/>
      <c r="AM138" s="244">
        <v>21</v>
      </c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</row>
    <row r="139" spans="1:60" outlineLevel="1" x14ac:dyDescent="0.2">
      <c r="A139" s="247"/>
      <c r="B139" s="250"/>
      <c r="C139" s="327" t="s">
        <v>917</v>
      </c>
      <c r="D139" s="276"/>
      <c r="E139" s="288">
        <v>22.59309</v>
      </c>
      <c r="F139" s="303"/>
      <c r="G139" s="303"/>
      <c r="H139" s="303"/>
      <c r="I139" s="30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 t="s">
        <v>153</v>
      </c>
      <c r="AF139" s="244">
        <v>0</v>
      </c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</row>
    <row r="140" spans="1:60" outlineLevel="1" x14ac:dyDescent="0.2">
      <c r="A140" s="252"/>
      <c r="B140" s="251" t="s">
        <v>918</v>
      </c>
      <c r="C140" s="324"/>
      <c r="D140" s="273"/>
      <c r="E140" s="285"/>
      <c r="F140" s="299"/>
      <c r="G140" s="299"/>
      <c r="H140" s="300"/>
      <c r="I140" s="301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>
        <v>0</v>
      </c>
      <c r="AD140" s="244"/>
      <c r="AE140" s="244" t="s">
        <v>142</v>
      </c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</row>
    <row r="141" spans="1:60" outlineLevel="1" x14ac:dyDescent="0.2">
      <c r="A141" s="246"/>
      <c r="B141" s="253" t="s">
        <v>919</v>
      </c>
      <c r="C141" s="325"/>
      <c r="D141" s="274"/>
      <c r="E141" s="286"/>
      <c r="F141" s="302"/>
      <c r="G141" s="302"/>
      <c r="H141" s="303"/>
      <c r="I141" s="30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 t="s">
        <v>144</v>
      </c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</row>
    <row r="142" spans="1:60" outlineLevel="1" x14ac:dyDescent="0.2">
      <c r="A142" s="246"/>
      <c r="B142" s="253" t="s">
        <v>920</v>
      </c>
      <c r="C142" s="325"/>
      <c r="D142" s="274"/>
      <c r="E142" s="286"/>
      <c r="F142" s="302"/>
      <c r="G142" s="302"/>
      <c r="H142" s="303"/>
      <c r="I142" s="30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>
        <v>1</v>
      </c>
      <c r="AD142" s="244"/>
      <c r="AE142" s="244" t="s">
        <v>142</v>
      </c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</row>
    <row r="143" spans="1:60" outlineLevel="1" x14ac:dyDescent="0.2">
      <c r="A143" s="256">
        <v>19</v>
      </c>
      <c r="B143" s="267" t="s">
        <v>921</v>
      </c>
      <c r="C143" s="326" t="s">
        <v>922</v>
      </c>
      <c r="D143" s="275" t="s">
        <v>182</v>
      </c>
      <c r="E143" s="287">
        <v>21.846299999999999</v>
      </c>
      <c r="F143" s="305"/>
      <c r="G143" s="306">
        <f>ROUND(E143*F143,2)</f>
        <v>0</v>
      </c>
      <c r="H143" s="306" t="s">
        <v>174</v>
      </c>
      <c r="I143" s="306" t="s">
        <v>150</v>
      </c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 t="s">
        <v>151</v>
      </c>
      <c r="AF143" s="244"/>
      <c r="AG143" s="244"/>
      <c r="AH143" s="244"/>
      <c r="AI143" s="244"/>
      <c r="AJ143" s="244"/>
      <c r="AK143" s="244"/>
      <c r="AL143" s="244"/>
      <c r="AM143" s="244">
        <v>21</v>
      </c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</row>
    <row r="144" spans="1:60" outlineLevel="1" x14ac:dyDescent="0.2">
      <c r="A144" s="247"/>
      <c r="B144" s="250"/>
      <c r="C144" s="327" t="s">
        <v>923</v>
      </c>
      <c r="D144" s="276"/>
      <c r="E144" s="288">
        <v>21.84628</v>
      </c>
      <c r="F144" s="303"/>
      <c r="G144" s="303"/>
      <c r="H144" s="303"/>
      <c r="I144" s="30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 t="s">
        <v>153</v>
      </c>
      <c r="AF144" s="244">
        <v>0</v>
      </c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</row>
    <row r="145" spans="1:60" outlineLevel="1" x14ac:dyDescent="0.2">
      <c r="A145" s="252"/>
      <c r="B145" s="251" t="s">
        <v>218</v>
      </c>
      <c r="C145" s="324"/>
      <c r="D145" s="273"/>
      <c r="E145" s="285"/>
      <c r="F145" s="299"/>
      <c r="G145" s="299"/>
      <c r="H145" s="300"/>
      <c r="I145" s="301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>
        <v>0</v>
      </c>
      <c r="AD145" s="244"/>
      <c r="AE145" s="244" t="s">
        <v>142</v>
      </c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</row>
    <row r="146" spans="1:60" outlineLevel="1" x14ac:dyDescent="0.2">
      <c r="A146" s="246"/>
      <c r="B146" s="253" t="s">
        <v>219</v>
      </c>
      <c r="C146" s="325"/>
      <c r="D146" s="274"/>
      <c r="E146" s="286"/>
      <c r="F146" s="302"/>
      <c r="G146" s="302"/>
      <c r="H146" s="303"/>
      <c r="I146" s="30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 t="s">
        <v>144</v>
      </c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</row>
    <row r="147" spans="1:60" outlineLevel="1" x14ac:dyDescent="0.2">
      <c r="A147" s="256">
        <v>20</v>
      </c>
      <c r="B147" s="267" t="s">
        <v>220</v>
      </c>
      <c r="C147" s="326" t="s">
        <v>221</v>
      </c>
      <c r="D147" s="275" t="s">
        <v>148</v>
      </c>
      <c r="E147" s="287">
        <v>206.46</v>
      </c>
      <c r="F147" s="305"/>
      <c r="G147" s="306">
        <f>ROUND(E147*F147,2)</f>
        <v>0</v>
      </c>
      <c r="H147" s="306" t="s">
        <v>174</v>
      </c>
      <c r="I147" s="306" t="s">
        <v>150</v>
      </c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 t="s">
        <v>151</v>
      </c>
      <c r="AF147" s="244"/>
      <c r="AG147" s="244"/>
      <c r="AH147" s="244"/>
      <c r="AI147" s="244"/>
      <c r="AJ147" s="244"/>
      <c r="AK147" s="244"/>
      <c r="AL147" s="244"/>
      <c r="AM147" s="244">
        <v>21</v>
      </c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</row>
    <row r="148" spans="1:60" outlineLevel="1" x14ac:dyDescent="0.2">
      <c r="A148" s="247"/>
      <c r="B148" s="250"/>
      <c r="C148" s="330" t="s">
        <v>924</v>
      </c>
      <c r="D148" s="359"/>
      <c r="E148" s="361">
        <v>25.013000000000002</v>
      </c>
      <c r="F148" s="303"/>
      <c r="G148" s="303"/>
      <c r="H148" s="303"/>
      <c r="I148" s="30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 t="s">
        <v>153</v>
      </c>
      <c r="AF148" s="244">
        <v>0</v>
      </c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</row>
    <row r="149" spans="1:60" outlineLevel="1" x14ac:dyDescent="0.2">
      <c r="A149" s="247"/>
      <c r="B149" s="250"/>
      <c r="C149" s="330" t="s">
        <v>925</v>
      </c>
      <c r="D149" s="281"/>
      <c r="E149" s="293">
        <v>17.396000000000001</v>
      </c>
      <c r="F149" s="303"/>
      <c r="G149" s="303"/>
      <c r="H149" s="303"/>
      <c r="I149" s="30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 t="s">
        <v>153</v>
      </c>
      <c r="AF149" s="244">
        <v>0</v>
      </c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</row>
    <row r="150" spans="1:60" outlineLevel="1" x14ac:dyDescent="0.2">
      <c r="A150" s="247"/>
      <c r="B150" s="250"/>
      <c r="C150" s="330" t="s">
        <v>926</v>
      </c>
      <c r="D150" s="281"/>
      <c r="E150" s="293">
        <v>18.303999999999998</v>
      </c>
      <c r="F150" s="303"/>
      <c r="G150" s="303"/>
      <c r="H150" s="303"/>
      <c r="I150" s="30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 t="s">
        <v>153</v>
      </c>
      <c r="AF150" s="244">
        <v>0</v>
      </c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</row>
    <row r="151" spans="1:60" outlineLevel="1" x14ac:dyDescent="0.2">
      <c r="A151" s="247"/>
      <c r="B151" s="250"/>
      <c r="C151" s="330" t="s">
        <v>927</v>
      </c>
      <c r="D151" s="281"/>
      <c r="E151" s="293">
        <v>33.65</v>
      </c>
      <c r="F151" s="303"/>
      <c r="G151" s="303"/>
      <c r="H151" s="303"/>
      <c r="I151" s="30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 t="s">
        <v>153</v>
      </c>
      <c r="AF151" s="244">
        <v>0</v>
      </c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</row>
    <row r="152" spans="1:60" outlineLevel="1" x14ac:dyDescent="0.2">
      <c r="A152" s="247"/>
      <c r="B152" s="250"/>
      <c r="C152" s="330" t="s">
        <v>928</v>
      </c>
      <c r="D152" s="281"/>
      <c r="E152" s="293">
        <v>1.9470000000000001</v>
      </c>
      <c r="F152" s="303"/>
      <c r="G152" s="303"/>
      <c r="H152" s="303"/>
      <c r="I152" s="30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 t="s">
        <v>153</v>
      </c>
      <c r="AF152" s="244">
        <v>0</v>
      </c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</row>
    <row r="153" spans="1:60" outlineLevel="1" x14ac:dyDescent="0.2">
      <c r="A153" s="247"/>
      <c r="B153" s="250"/>
      <c r="C153" s="330" t="s">
        <v>929</v>
      </c>
      <c r="D153" s="281"/>
      <c r="E153" s="293">
        <v>1.92</v>
      </c>
      <c r="F153" s="303"/>
      <c r="G153" s="303"/>
      <c r="H153" s="303"/>
      <c r="I153" s="30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 t="s">
        <v>153</v>
      </c>
      <c r="AF153" s="244">
        <v>0</v>
      </c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</row>
    <row r="154" spans="1:60" outlineLevel="1" x14ac:dyDescent="0.2">
      <c r="A154" s="247"/>
      <c r="B154" s="250"/>
      <c r="C154" s="330" t="s">
        <v>930</v>
      </c>
      <c r="D154" s="281"/>
      <c r="E154" s="293">
        <v>5</v>
      </c>
      <c r="F154" s="303"/>
      <c r="G154" s="303"/>
      <c r="H154" s="303"/>
      <c r="I154" s="30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 t="s">
        <v>153</v>
      </c>
      <c r="AF154" s="244">
        <v>0</v>
      </c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</row>
    <row r="155" spans="1:60" outlineLevel="1" x14ac:dyDescent="0.2">
      <c r="A155" s="247"/>
      <c r="B155" s="250"/>
      <c r="C155" s="327" t="s">
        <v>931</v>
      </c>
      <c r="D155" s="280"/>
      <c r="E155" s="292">
        <v>103.23</v>
      </c>
      <c r="F155" s="303"/>
      <c r="G155" s="303"/>
      <c r="H155" s="303"/>
      <c r="I155" s="30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 t="s">
        <v>153</v>
      </c>
      <c r="AF155" s="244">
        <v>0</v>
      </c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</row>
    <row r="156" spans="1:60" outlineLevel="1" x14ac:dyDescent="0.2">
      <c r="A156" s="259">
        <v>21</v>
      </c>
      <c r="B156" s="270" t="s">
        <v>932</v>
      </c>
      <c r="C156" s="328" t="s">
        <v>933</v>
      </c>
      <c r="D156" s="282" t="s">
        <v>148</v>
      </c>
      <c r="E156" s="294">
        <v>1379.3589999999999</v>
      </c>
      <c r="F156" s="314"/>
      <c r="G156" s="315">
        <f>ROUND(E156*F156,2)</f>
        <v>0</v>
      </c>
      <c r="H156" s="315" t="s">
        <v>174</v>
      </c>
      <c r="I156" s="316" t="s">
        <v>150</v>
      </c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 t="s">
        <v>151</v>
      </c>
      <c r="AF156" s="244"/>
      <c r="AG156" s="244"/>
      <c r="AH156" s="244"/>
      <c r="AI156" s="244"/>
      <c r="AJ156" s="244"/>
      <c r="AK156" s="244"/>
      <c r="AL156" s="244"/>
      <c r="AM156" s="244">
        <v>21</v>
      </c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</row>
    <row r="157" spans="1:60" outlineLevel="1" x14ac:dyDescent="0.2">
      <c r="A157" s="247"/>
      <c r="B157" s="250"/>
      <c r="C157" s="330" t="s">
        <v>934</v>
      </c>
      <c r="D157" s="359"/>
      <c r="E157" s="361">
        <v>37.296999999999997</v>
      </c>
      <c r="F157" s="303"/>
      <c r="G157" s="303"/>
      <c r="H157" s="303"/>
      <c r="I157" s="30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 t="s">
        <v>153</v>
      </c>
      <c r="AF157" s="244">
        <v>0</v>
      </c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</row>
    <row r="158" spans="1:60" outlineLevel="1" x14ac:dyDescent="0.2">
      <c r="A158" s="247"/>
      <c r="B158" s="250"/>
      <c r="C158" s="330" t="s">
        <v>935</v>
      </c>
      <c r="D158" s="281"/>
      <c r="E158" s="293">
        <v>2.4900000000000002</v>
      </c>
      <c r="F158" s="303"/>
      <c r="G158" s="303"/>
      <c r="H158" s="303"/>
      <c r="I158" s="30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 t="s">
        <v>153</v>
      </c>
      <c r="AF158" s="244">
        <v>0</v>
      </c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</row>
    <row r="159" spans="1:60" outlineLevel="1" x14ac:dyDescent="0.2">
      <c r="A159" s="247"/>
      <c r="B159" s="250"/>
      <c r="C159" s="330" t="s">
        <v>936</v>
      </c>
      <c r="D159" s="281"/>
      <c r="E159" s="293">
        <v>33</v>
      </c>
      <c r="F159" s="303"/>
      <c r="G159" s="303"/>
      <c r="H159" s="303"/>
      <c r="I159" s="30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 t="s">
        <v>153</v>
      </c>
      <c r="AF159" s="244">
        <v>0</v>
      </c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</row>
    <row r="160" spans="1:60" outlineLevel="1" x14ac:dyDescent="0.2">
      <c r="A160" s="247"/>
      <c r="B160" s="250"/>
      <c r="C160" s="330" t="s">
        <v>937</v>
      </c>
      <c r="D160" s="281"/>
      <c r="E160" s="293">
        <v>21.991</v>
      </c>
      <c r="F160" s="303"/>
      <c r="G160" s="303"/>
      <c r="H160" s="303"/>
      <c r="I160" s="30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 t="s">
        <v>153</v>
      </c>
      <c r="AF160" s="244">
        <v>0</v>
      </c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</row>
    <row r="161" spans="1:60" outlineLevel="1" x14ac:dyDescent="0.2">
      <c r="A161" s="247"/>
      <c r="B161" s="250"/>
      <c r="C161" s="330" t="s">
        <v>938</v>
      </c>
      <c r="D161" s="281"/>
      <c r="E161" s="293">
        <v>58.640999999999998</v>
      </c>
      <c r="F161" s="303"/>
      <c r="G161" s="303"/>
      <c r="H161" s="303"/>
      <c r="I161" s="30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 t="s">
        <v>153</v>
      </c>
      <c r="AF161" s="244">
        <v>0</v>
      </c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</row>
    <row r="162" spans="1:60" outlineLevel="1" x14ac:dyDescent="0.2">
      <c r="A162" s="247"/>
      <c r="B162" s="250"/>
      <c r="C162" s="330" t="s">
        <v>939</v>
      </c>
      <c r="D162" s="281"/>
      <c r="E162" s="293">
        <v>39.0045</v>
      </c>
      <c r="F162" s="303"/>
      <c r="G162" s="303"/>
      <c r="H162" s="303"/>
      <c r="I162" s="30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 t="s">
        <v>153</v>
      </c>
      <c r="AF162" s="244">
        <v>0</v>
      </c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</row>
    <row r="163" spans="1:60" outlineLevel="1" x14ac:dyDescent="0.2">
      <c r="A163" s="247"/>
      <c r="B163" s="250"/>
      <c r="C163" s="330" t="s">
        <v>940</v>
      </c>
      <c r="D163" s="281"/>
      <c r="E163" s="293">
        <v>27.504000000000001</v>
      </c>
      <c r="F163" s="303"/>
      <c r="G163" s="303"/>
      <c r="H163" s="303"/>
      <c r="I163" s="30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 t="s">
        <v>153</v>
      </c>
      <c r="AF163" s="244">
        <v>0</v>
      </c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</row>
    <row r="164" spans="1:60" outlineLevel="1" x14ac:dyDescent="0.2">
      <c r="A164" s="247"/>
      <c r="B164" s="250"/>
      <c r="C164" s="330" t="s">
        <v>941</v>
      </c>
      <c r="D164" s="281"/>
      <c r="E164" s="293">
        <v>25.326000000000001</v>
      </c>
      <c r="F164" s="303"/>
      <c r="G164" s="303"/>
      <c r="H164" s="303"/>
      <c r="I164" s="30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 t="s">
        <v>153</v>
      </c>
      <c r="AF164" s="244">
        <v>0</v>
      </c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</row>
    <row r="165" spans="1:60" outlineLevel="1" x14ac:dyDescent="0.2">
      <c r="A165" s="247"/>
      <c r="B165" s="250"/>
      <c r="C165" s="330" t="s">
        <v>942</v>
      </c>
      <c r="D165" s="281"/>
      <c r="E165" s="293">
        <v>49.058999999999997</v>
      </c>
      <c r="F165" s="303"/>
      <c r="G165" s="303"/>
      <c r="H165" s="303"/>
      <c r="I165" s="30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 t="s">
        <v>153</v>
      </c>
      <c r="AF165" s="244">
        <v>0</v>
      </c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</row>
    <row r="166" spans="1:60" outlineLevel="1" x14ac:dyDescent="0.2">
      <c r="A166" s="247"/>
      <c r="B166" s="250"/>
      <c r="C166" s="330" t="s">
        <v>943</v>
      </c>
      <c r="D166" s="281"/>
      <c r="E166" s="293">
        <v>63.554499999999997</v>
      </c>
      <c r="F166" s="303"/>
      <c r="G166" s="303"/>
      <c r="H166" s="303"/>
      <c r="I166" s="30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 t="s">
        <v>153</v>
      </c>
      <c r="AF166" s="244">
        <v>0</v>
      </c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</row>
    <row r="167" spans="1:60" outlineLevel="1" x14ac:dyDescent="0.2">
      <c r="A167" s="247"/>
      <c r="B167" s="250"/>
      <c r="C167" s="330" t="s">
        <v>944</v>
      </c>
      <c r="D167" s="281"/>
      <c r="E167" s="293">
        <v>15.84</v>
      </c>
      <c r="F167" s="303"/>
      <c r="G167" s="303"/>
      <c r="H167" s="303"/>
      <c r="I167" s="30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 t="s">
        <v>153</v>
      </c>
      <c r="AF167" s="244">
        <v>0</v>
      </c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</row>
    <row r="168" spans="1:60" outlineLevel="1" x14ac:dyDescent="0.2">
      <c r="A168" s="247"/>
      <c r="B168" s="250"/>
      <c r="C168" s="330" t="s">
        <v>945</v>
      </c>
      <c r="D168" s="281"/>
      <c r="E168" s="293">
        <v>29.446000000000002</v>
      </c>
      <c r="F168" s="303"/>
      <c r="G168" s="303"/>
      <c r="H168" s="303"/>
      <c r="I168" s="30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 t="s">
        <v>153</v>
      </c>
      <c r="AF168" s="244">
        <v>0</v>
      </c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</row>
    <row r="169" spans="1:60" outlineLevel="1" x14ac:dyDescent="0.2">
      <c r="A169" s="247"/>
      <c r="B169" s="250"/>
      <c r="C169" s="330" t="s">
        <v>946</v>
      </c>
      <c r="D169" s="281"/>
      <c r="E169" s="293">
        <v>59.969000000000001</v>
      </c>
      <c r="F169" s="303"/>
      <c r="G169" s="303"/>
      <c r="H169" s="303"/>
      <c r="I169" s="30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 t="s">
        <v>153</v>
      </c>
      <c r="AF169" s="244">
        <v>0</v>
      </c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</row>
    <row r="170" spans="1:60" outlineLevel="1" x14ac:dyDescent="0.2">
      <c r="A170" s="247"/>
      <c r="B170" s="250"/>
      <c r="C170" s="330" t="s">
        <v>947</v>
      </c>
      <c r="D170" s="281"/>
      <c r="E170" s="293">
        <v>40.116</v>
      </c>
      <c r="F170" s="303"/>
      <c r="G170" s="303"/>
      <c r="H170" s="303"/>
      <c r="I170" s="30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 t="s">
        <v>153</v>
      </c>
      <c r="AF170" s="244">
        <v>0</v>
      </c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</row>
    <row r="171" spans="1:60" outlineLevel="1" x14ac:dyDescent="0.2">
      <c r="A171" s="247"/>
      <c r="B171" s="250"/>
      <c r="C171" s="330" t="s">
        <v>948</v>
      </c>
      <c r="D171" s="281"/>
      <c r="E171" s="293">
        <v>39.798499999999997</v>
      </c>
      <c r="F171" s="303"/>
      <c r="G171" s="303"/>
      <c r="H171" s="303"/>
      <c r="I171" s="30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 t="s">
        <v>153</v>
      </c>
      <c r="AF171" s="244">
        <v>0</v>
      </c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</row>
    <row r="172" spans="1:60" outlineLevel="1" x14ac:dyDescent="0.2">
      <c r="A172" s="247"/>
      <c r="B172" s="250"/>
      <c r="C172" s="330" t="s">
        <v>949</v>
      </c>
      <c r="D172" s="281"/>
      <c r="E172" s="293">
        <v>24.2225</v>
      </c>
      <c r="F172" s="303"/>
      <c r="G172" s="303"/>
      <c r="H172" s="303"/>
      <c r="I172" s="30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 t="s">
        <v>153</v>
      </c>
      <c r="AF172" s="244">
        <v>0</v>
      </c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</row>
    <row r="173" spans="1:60" outlineLevel="1" x14ac:dyDescent="0.2">
      <c r="A173" s="247"/>
      <c r="B173" s="250"/>
      <c r="C173" s="330" t="s">
        <v>950</v>
      </c>
      <c r="D173" s="281"/>
      <c r="E173" s="293">
        <v>21.595500000000001</v>
      </c>
      <c r="F173" s="303"/>
      <c r="G173" s="303"/>
      <c r="H173" s="303"/>
      <c r="I173" s="30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 t="s">
        <v>153</v>
      </c>
      <c r="AF173" s="244">
        <v>0</v>
      </c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</row>
    <row r="174" spans="1:60" outlineLevel="1" x14ac:dyDescent="0.2">
      <c r="A174" s="247"/>
      <c r="B174" s="250"/>
      <c r="C174" s="330" t="s">
        <v>951</v>
      </c>
      <c r="D174" s="281"/>
      <c r="E174" s="293">
        <v>26.867000000000001</v>
      </c>
      <c r="F174" s="303"/>
      <c r="G174" s="303"/>
      <c r="H174" s="303"/>
      <c r="I174" s="30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 t="s">
        <v>153</v>
      </c>
      <c r="AF174" s="244">
        <v>0</v>
      </c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</row>
    <row r="175" spans="1:60" outlineLevel="1" x14ac:dyDescent="0.2">
      <c r="A175" s="247"/>
      <c r="B175" s="250"/>
      <c r="C175" s="330" t="s">
        <v>952</v>
      </c>
      <c r="D175" s="281"/>
      <c r="E175" s="293">
        <v>2.64</v>
      </c>
      <c r="F175" s="303"/>
      <c r="G175" s="303"/>
      <c r="H175" s="303"/>
      <c r="I175" s="30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 t="s">
        <v>153</v>
      </c>
      <c r="AF175" s="244">
        <v>0</v>
      </c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</row>
    <row r="176" spans="1:60" outlineLevel="1" x14ac:dyDescent="0.2">
      <c r="A176" s="247"/>
      <c r="B176" s="250"/>
      <c r="C176" s="330" t="s">
        <v>953</v>
      </c>
      <c r="D176" s="281"/>
      <c r="E176" s="293">
        <v>5.98</v>
      </c>
      <c r="F176" s="303"/>
      <c r="G176" s="303"/>
      <c r="H176" s="303"/>
      <c r="I176" s="30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 t="s">
        <v>153</v>
      </c>
      <c r="AF176" s="244">
        <v>0</v>
      </c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</row>
    <row r="177" spans="1:60" outlineLevel="1" x14ac:dyDescent="0.2">
      <c r="A177" s="247"/>
      <c r="B177" s="250"/>
      <c r="C177" s="330" t="s">
        <v>954</v>
      </c>
      <c r="D177" s="281"/>
      <c r="E177" s="293">
        <v>4.173</v>
      </c>
      <c r="F177" s="303"/>
      <c r="G177" s="303"/>
      <c r="H177" s="303"/>
      <c r="I177" s="30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 t="s">
        <v>153</v>
      </c>
      <c r="AF177" s="244">
        <v>0</v>
      </c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</row>
    <row r="178" spans="1:60" outlineLevel="1" x14ac:dyDescent="0.2">
      <c r="A178" s="247"/>
      <c r="B178" s="250"/>
      <c r="C178" s="330" t="s">
        <v>955</v>
      </c>
      <c r="D178" s="281"/>
      <c r="E178" s="293">
        <v>13.095000000000001</v>
      </c>
      <c r="F178" s="303"/>
      <c r="G178" s="303"/>
      <c r="H178" s="303"/>
      <c r="I178" s="30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 t="s">
        <v>153</v>
      </c>
      <c r="AF178" s="244">
        <v>0</v>
      </c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</row>
    <row r="179" spans="1:60" outlineLevel="1" x14ac:dyDescent="0.2">
      <c r="A179" s="247"/>
      <c r="B179" s="250"/>
      <c r="C179" s="330" t="s">
        <v>956</v>
      </c>
      <c r="D179" s="281"/>
      <c r="E179" s="293">
        <v>8.2949999999999999</v>
      </c>
      <c r="F179" s="303"/>
      <c r="G179" s="303"/>
      <c r="H179" s="303"/>
      <c r="I179" s="30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 t="s">
        <v>153</v>
      </c>
      <c r="AF179" s="244">
        <v>0</v>
      </c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</row>
    <row r="180" spans="1:60" outlineLevel="1" x14ac:dyDescent="0.2">
      <c r="A180" s="247"/>
      <c r="B180" s="250"/>
      <c r="C180" s="330" t="s">
        <v>957</v>
      </c>
      <c r="D180" s="281"/>
      <c r="E180" s="293">
        <v>14.86</v>
      </c>
      <c r="F180" s="303"/>
      <c r="G180" s="303"/>
      <c r="H180" s="303"/>
      <c r="I180" s="30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 t="s">
        <v>153</v>
      </c>
      <c r="AF180" s="244">
        <v>0</v>
      </c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</row>
    <row r="181" spans="1:60" outlineLevel="1" x14ac:dyDescent="0.2">
      <c r="A181" s="247"/>
      <c r="B181" s="250"/>
      <c r="C181" s="330" t="s">
        <v>958</v>
      </c>
      <c r="D181" s="281"/>
      <c r="E181" s="293">
        <v>11.25</v>
      </c>
      <c r="F181" s="303"/>
      <c r="G181" s="303"/>
      <c r="H181" s="303"/>
      <c r="I181" s="30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 t="s">
        <v>153</v>
      </c>
      <c r="AF181" s="244">
        <v>0</v>
      </c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</row>
    <row r="182" spans="1:60" outlineLevel="1" x14ac:dyDescent="0.2">
      <c r="A182" s="247"/>
      <c r="B182" s="250"/>
      <c r="C182" s="330" t="s">
        <v>959</v>
      </c>
      <c r="D182" s="281"/>
      <c r="E182" s="293">
        <v>13.664999999999999</v>
      </c>
      <c r="F182" s="303"/>
      <c r="G182" s="303"/>
      <c r="H182" s="303"/>
      <c r="I182" s="30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 t="s">
        <v>153</v>
      </c>
      <c r="AF182" s="244">
        <v>0</v>
      </c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</row>
    <row r="183" spans="1:60" outlineLevel="1" x14ac:dyDescent="0.2">
      <c r="A183" s="247"/>
      <c r="B183" s="250"/>
      <c r="C183" s="327" t="s">
        <v>960</v>
      </c>
      <c r="D183" s="280"/>
      <c r="E183" s="292">
        <v>689.67949999999996</v>
      </c>
      <c r="F183" s="303"/>
      <c r="G183" s="303"/>
      <c r="H183" s="303"/>
      <c r="I183" s="30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 t="s">
        <v>153</v>
      </c>
      <c r="AF183" s="244">
        <v>0</v>
      </c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</row>
    <row r="184" spans="1:60" outlineLevel="1" x14ac:dyDescent="0.2">
      <c r="A184" s="252"/>
      <c r="B184" s="251" t="s">
        <v>242</v>
      </c>
      <c r="C184" s="324"/>
      <c r="D184" s="273"/>
      <c r="E184" s="285"/>
      <c r="F184" s="299"/>
      <c r="G184" s="299"/>
      <c r="H184" s="300"/>
      <c r="I184" s="301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>
        <v>0</v>
      </c>
      <c r="AD184" s="244"/>
      <c r="AE184" s="244" t="s">
        <v>142</v>
      </c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</row>
    <row r="185" spans="1:60" outlineLevel="1" x14ac:dyDescent="0.2">
      <c r="A185" s="246"/>
      <c r="B185" s="253" t="s">
        <v>243</v>
      </c>
      <c r="C185" s="325"/>
      <c r="D185" s="274"/>
      <c r="E185" s="286"/>
      <c r="F185" s="302"/>
      <c r="G185" s="302"/>
      <c r="H185" s="303"/>
      <c r="I185" s="30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 t="s">
        <v>144</v>
      </c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</row>
    <row r="186" spans="1:60" outlineLevel="1" x14ac:dyDescent="0.2">
      <c r="A186" s="254">
        <v>22</v>
      </c>
      <c r="B186" s="268" t="s">
        <v>244</v>
      </c>
      <c r="C186" s="326" t="s">
        <v>245</v>
      </c>
      <c r="D186" s="277" t="s">
        <v>148</v>
      </c>
      <c r="E186" s="289">
        <v>206.46</v>
      </c>
      <c r="F186" s="307"/>
      <c r="G186" s="308">
        <f>ROUND(E186*F186,2)</f>
        <v>0</v>
      </c>
      <c r="H186" s="308" t="s">
        <v>174</v>
      </c>
      <c r="I186" s="308" t="s">
        <v>150</v>
      </c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 t="s">
        <v>151</v>
      </c>
      <c r="AF186" s="244"/>
      <c r="AG186" s="244"/>
      <c r="AH186" s="244"/>
      <c r="AI186" s="244"/>
      <c r="AJ186" s="244"/>
      <c r="AK186" s="244"/>
      <c r="AL186" s="244"/>
      <c r="AM186" s="244">
        <v>21</v>
      </c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</row>
    <row r="187" spans="1:60" outlineLevel="1" x14ac:dyDescent="0.2">
      <c r="A187" s="255">
        <v>23</v>
      </c>
      <c r="B187" s="268" t="s">
        <v>961</v>
      </c>
      <c r="C187" s="328" t="s">
        <v>962</v>
      </c>
      <c r="D187" s="277" t="s">
        <v>148</v>
      </c>
      <c r="E187" s="289">
        <v>1379.3589999999999</v>
      </c>
      <c r="F187" s="307"/>
      <c r="G187" s="308">
        <f>ROUND(E187*F187,2)</f>
        <v>0</v>
      </c>
      <c r="H187" s="308" t="s">
        <v>174</v>
      </c>
      <c r="I187" s="308" t="s">
        <v>150</v>
      </c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 t="s">
        <v>151</v>
      </c>
      <c r="AF187" s="244"/>
      <c r="AG187" s="244"/>
      <c r="AH187" s="244"/>
      <c r="AI187" s="244"/>
      <c r="AJ187" s="244"/>
      <c r="AK187" s="244"/>
      <c r="AL187" s="244"/>
      <c r="AM187" s="244">
        <v>21</v>
      </c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</row>
    <row r="188" spans="1:60" outlineLevel="1" x14ac:dyDescent="0.2">
      <c r="A188" s="252"/>
      <c r="B188" s="251" t="s">
        <v>246</v>
      </c>
      <c r="C188" s="324"/>
      <c r="D188" s="273"/>
      <c r="E188" s="285"/>
      <c r="F188" s="299"/>
      <c r="G188" s="299"/>
      <c r="H188" s="300"/>
      <c r="I188" s="301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>
        <v>0</v>
      </c>
      <c r="AD188" s="244"/>
      <c r="AE188" s="244" t="s">
        <v>142</v>
      </c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</row>
    <row r="189" spans="1:60" outlineLevel="1" x14ac:dyDescent="0.2">
      <c r="A189" s="246"/>
      <c r="B189" s="253" t="s">
        <v>247</v>
      </c>
      <c r="C189" s="325"/>
      <c r="D189" s="274"/>
      <c r="E189" s="286"/>
      <c r="F189" s="302"/>
      <c r="G189" s="302"/>
      <c r="H189" s="303"/>
      <c r="I189" s="30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 t="s">
        <v>144</v>
      </c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</row>
    <row r="190" spans="1:60" outlineLevel="1" x14ac:dyDescent="0.2">
      <c r="A190" s="256">
        <v>24</v>
      </c>
      <c r="B190" s="267" t="s">
        <v>248</v>
      </c>
      <c r="C190" s="326" t="s">
        <v>249</v>
      </c>
      <c r="D190" s="275" t="s">
        <v>182</v>
      </c>
      <c r="E190" s="287">
        <v>215.35730000000001</v>
      </c>
      <c r="F190" s="305"/>
      <c r="G190" s="306">
        <f>ROUND(E190*F190,2)</f>
        <v>0</v>
      </c>
      <c r="H190" s="306" t="s">
        <v>174</v>
      </c>
      <c r="I190" s="306" t="s">
        <v>150</v>
      </c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 t="s">
        <v>461</v>
      </c>
      <c r="AF190" s="244"/>
      <c r="AG190" s="244"/>
      <c r="AH190" s="244"/>
      <c r="AI190" s="244"/>
      <c r="AJ190" s="244"/>
      <c r="AK190" s="244"/>
      <c r="AL190" s="244"/>
      <c r="AM190" s="244">
        <v>21</v>
      </c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</row>
    <row r="191" spans="1:60" outlineLevel="1" x14ac:dyDescent="0.2">
      <c r="A191" s="247"/>
      <c r="B191" s="250"/>
      <c r="C191" s="327" t="s">
        <v>963</v>
      </c>
      <c r="D191" s="276"/>
      <c r="E191" s="288">
        <v>215.35730000000001</v>
      </c>
      <c r="F191" s="303"/>
      <c r="G191" s="303"/>
      <c r="H191" s="303"/>
      <c r="I191" s="30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 t="s">
        <v>153</v>
      </c>
      <c r="AF191" s="244">
        <v>0</v>
      </c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</row>
    <row r="192" spans="1:60" outlineLevel="1" x14ac:dyDescent="0.2">
      <c r="A192" s="259">
        <v>25</v>
      </c>
      <c r="B192" s="270" t="s">
        <v>964</v>
      </c>
      <c r="C192" s="328" t="s">
        <v>965</v>
      </c>
      <c r="D192" s="282" t="s">
        <v>182</v>
      </c>
      <c r="E192" s="294">
        <v>10.1869</v>
      </c>
      <c r="F192" s="314"/>
      <c r="G192" s="315">
        <f>ROUND(E192*F192,2)</f>
        <v>0</v>
      </c>
      <c r="H192" s="315" t="s">
        <v>174</v>
      </c>
      <c r="I192" s="316" t="s">
        <v>150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 t="s">
        <v>151</v>
      </c>
      <c r="AF192" s="244"/>
      <c r="AG192" s="244"/>
      <c r="AH192" s="244"/>
      <c r="AI192" s="244"/>
      <c r="AJ192" s="244"/>
      <c r="AK192" s="244"/>
      <c r="AL192" s="244"/>
      <c r="AM192" s="244">
        <v>21</v>
      </c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</row>
    <row r="193" spans="1:60" outlineLevel="1" x14ac:dyDescent="0.2">
      <c r="A193" s="247"/>
      <c r="B193" s="250"/>
      <c r="C193" s="330" t="s">
        <v>874</v>
      </c>
      <c r="D193" s="359"/>
      <c r="E193" s="361">
        <v>7.6661000000000001</v>
      </c>
      <c r="F193" s="303"/>
      <c r="G193" s="303"/>
      <c r="H193" s="303"/>
      <c r="I193" s="30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 t="s">
        <v>153</v>
      </c>
      <c r="AF193" s="244">
        <v>0</v>
      </c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</row>
    <row r="194" spans="1:60" outlineLevel="1" x14ac:dyDescent="0.2">
      <c r="A194" s="247"/>
      <c r="B194" s="250"/>
      <c r="C194" s="330" t="s">
        <v>875</v>
      </c>
      <c r="D194" s="281"/>
      <c r="E194" s="293">
        <v>0.11700000000000001</v>
      </c>
      <c r="F194" s="303"/>
      <c r="G194" s="303"/>
      <c r="H194" s="303"/>
      <c r="I194" s="30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 t="s">
        <v>153</v>
      </c>
      <c r="AF194" s="244">
        <v>0</v>
      </c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</row>
    <row r="195" spans="1:60" outlineLevel="1" x14ac:dyDescent="0.2">
      <c r="A195" s="247"/>
      <c r="B195" s="250"/>
      <c r="C195" s="330" t="s">
        <v>876</v>
      </c>
      <c r="D195" s="281"/>
      <c r="E195" s="293">
        <v>0.78</v>
      </c>
      <c r="F195" s="303"/>
      <c r="G195" s="303"/>
      <c r="H195" s="303"/>
      <c r="I195" s="30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 t="s">
        <v>153</v>
      </c>
      <c r="AF195" s="244">
        <v>0</v>
      </c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</row>
    <row r="196" spans="1:60" outlineLevel="1" x14ac:dyDescent="0.2">
      <c r="A196" s="247"/>
      <c r="B196" s="250"/>
      <c r="C196" s="330" t="s">
        <v>877</v>
      </c>
      <c r="D196" s="281"/>
      <c r="E196" s="293">
        <v>0.76829999999999998</v>
      </c>
      <c r="F196" s="303"/>
      <c r="G196" s="303"/>
      <c r="H196" s="303"/>
      <c r="I196" s="30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 t="s">
        <v>153</v>
      </c>
      <c r="AF196" s="244">
        <v>0</v>
      </c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</row>
    <row r="197" spans="1:60" outlineLevel="1" x14ac:dyDescent="0.2">
      <c r="A197" s="247"/>
      <c r="B197" s="250"/>
      <c r="C197" s="330" t="s">
        <v>878</v>
      </c>
      <c r="D197" s="281"/>
      <c r="E197" s="293">
        <v>0.83330000000000004</v>
      </c>
      <c r="F197" s="303"/>
      <c r="G197" s="303"/>
      <c r="H197" s="303"/>
      <c r="I197" s="30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 t="s">
        <v>153</v>
      </c>
      <c r="AF197" s="244">
        <v>0</v>
      </c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</row>
    <row r="198" spans="1:60" outlineLevel="1" x14ac:dyDescent="0.2">
      <c r="A198" s="247"/>
      <c r="B198" s="250"/>
      <c r="C198" s="330" t="s">
        <v>879</v>
      </c>
      <c r="D198" s="281"/>
      <c r="E198" s="293">
        <v>2.34585</v>
      </c>
      <c r="F198" s="303"/>
      <c r="G198" s="303"/>
      <c r="H198" s="303"/>
      <c r="I198" s="30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 t="s">
        <v>153</v>
      </c>
      <c r="AF198" s="244">
        <v>0</v>
      </c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</row>
    <row r="199" spans="1:60" outlineLevel="1" x14ac:dyDescent="0.2">
      <c r="A199" s="247"/>
      <c r="B199" s="250"/>
      <c r="C199" s="330" t="s">
        <v>880</v>
      </c>
      <c r="D199" s="281"/>
      <c r="E199" s="293">
        <v>0.91520000000000001</v>
      </c>
      <c r="F199" s="303"/>
      <c r="G199" s="303"/>
      <c r="H199" s="303"/>
      <c r="I199" s="30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 t="s">
        <v>153</v>
      </c>
      <c r="AF199" s="244">
        <v>0</v>
      </c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</row>
    <row r="200" spans="1:60" outlineLevel="1" x14ac:dyDescent="0.2">
      <c r="A200" s="247"/>
      <c r="B200" s="250"/>
      <c r="C200" s="330" t="s">
        <v>881</v>
      </c>
      <c r="D200" s="281"/>
      <c r="E200" s="293">
        <v>0.1638</v>
      </c>
      <c r="F200" s="303"/>
      <c r="G200" s="303"/>
      <c r="H200" s="303"/>
      <c r="I200" s="30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 t="s">
        <v>153</v>
      </c>
      <c r="AF200" s="244">
        <v>0</v>
      </c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</row>
    <row r="201" spans="1:60" outlineLevel="1" x14ac:dyDescent="0.2">
      <c r="A201" s="247"/>
      <c r="B201" s="250"/>
      <c r="C201" s="330" t="s">
        <v>966</v>
      </c>
      <c r="D201" s="281"/>
      <c r="E201" s="293">
        <v>2.5109499999999998</v>
      </c>
      <c r="F201" s="303"/>
      <c r="G201" s="303"/>
      <c r="H201" s="303"/>
      <c r="I201" s="30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 t="s">
        <v>153</v>
      </c>
      <c r="AF201" s="244">
        <v>0</v>
      </c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</row>
    <row r="202" spans="1:60" outlineLevel="1" x14ac:dyDescent="0.2">
      <c r="A202" s="247"/>
      <c r="B202" s="250"/>
      <c r="C202" s="330" t="s">
        <v>890</v>
      </c>
      <c r="D202" s="281"/>
      <c r="E202" s="293">
        <v>1.8141499999999999</v>
      </c>
      <c r="F202" s="303"/>
      <c r="G202" s="303"/>
      <c r="H202" s="303"/>
      <c r="I202" s="30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 t="s">
        <v>153</v>
      </c>
      <c r="AF202" s="244">
        <v>0</v>
      </c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</row>
    <row r="203" spans="1:60" outlineLevel="1" x14ac:dyDescent="0.2">
      <c r="A203" s="247"/>
      <c r="B203" s="250"/>
      <c r="C203" s="330" t="s">
        <v>891</v>
      </c>
      <c r="D203" s="281"/>
      <c r="E203" s="293">
        <v>8.7099999999999997E-2</v>
      </c>
      <c r="F203" s="303"/>
      <c r="G203" s="303"/>
      <c r="H203" s="303"/>
      <c r="I203" s="30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 t="s">
        <v>153</v>
      </c>
      <c r="AF203" s="244">
        <v>0</v>
      </c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</row>
    <row r="204" spans="1:60" outlineLevel="1" x14ac:dyDescent="0.2">
      <c r="A204" s="247"/>
      <c r="B204" s="250"/>
      <c r="C204" s="330" t="s">
        <v>892</v>
      </c>
      <c r="D204" s="281"/>
      <c r="E204" s="293">
        <v>0.57199999999999995</v>
      </c>
      <c r="F204" s="303"/>
      <c r="G204" s="303"/>
      <c r="H204" s="303"/>
      <c r="I204" s="30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 t="s">
        <v>153</v>
      </c>
      <c r="AF204" s="244">
        <v>0</v>
      </c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</row>
    <row r="205" spans="1:60" outlineLevel="1" x14ac:dyDescent="0.2">
      <c r="A205" s="247"/>
      <c r="B205" s="250"/>
      <c r="C205" s="330" t="s">
        <v>895</v>
      </c>
      <c r="D205" s="281"/>
      <c r="E205" s="293">
        <v>1.2115</v>
      </c>
      <c r="F205" s="303"/>
      <c r="G205" s="303"/>
      <c r="H205" s="303"/>
      <c r="I205" s="30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 t="s">
        <v>153</v>
      </c>
      <c r="AF205" s="244">
        <v>0</v>
      </c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</row>
    <row r="206" spans="1:60" outlineLevel="1" x14ac:dyDescent="0.2">
      <c r="A206" s="247"/>
      <c r="B206" s="250"/>
      <c r="C206" s="330" t="s">
        <v>896</v>
      </c>
      <c r="D206" s="281"/>
      <c r="E206" s="293">
        <v>0.32450000000000001</v>
      </c>
      <c r="F206" s="303"/>
      <c r="G206" s="303"/>
      <c r="H206" s="303"/>
      <c r="I206" s="30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 t="s">
        <v>153</v>
      </c>
      <c r="AF206" s="244">
        <v>0</v>
      </c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</row>
    <row r="207" spans="1:60" outlineLevel="1" x14ac:dyDescent="0.2">
      <c r="A207" s="247"/>
      <c r="B207" s="250"/>
      <c r="C207" s="330" t="s">
        <v>967</v>
      </c>
      <c r="D207" s="281"/>
      <c r="E207" s="293">
        <v>0.26400000000000001</v>
      </c>
      <c r="F207" s="303"/>
      <c r="G207" s="303"/>
      <c r="H207" s="303"/>
      <c r="I207" s="30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 t="s">
        <v>153</v>
      </c>
      <c r="AF207" s="244">
        <v>0</v>
      </c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</row>
    <row r="208" spans="1:60" outlineLevel="1" x14ac:dyDescent="0.2">
      <c r="A208" s="247"/>
      <c r="B208" s="250"/>
      <c r="C208" s="327" t="s">
        <v>968</v>
      </c>
      <c r="D208" s="280"/>
      <c r="E208" s="292">
        <v>-10.1869</v>
      </c>
      <c r="F208" s="303"/>
      <c r="G208" s="303"/>
      <c r="H208" s="303"/>
      <c r="I208" s="30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 t="s">
        <v>153</v>
      </c>
      <c r="AF208" s="244">
        <v>0</v>
      </c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</row>
    <row r="209" spans="1:60" outlineLevel="1" x14ac:dyDescent="0.2">
      <c r="A209" s="259">
        <v>26</v>
      </c>
      <c r="B209" s="270" t="s">
        <v>969</v>
      </c>
      <c r="C209" s="328" t="s">
        <v>970</v>
      </c>
      <c r="D209" s="282" t="s">
        <v>182</v>
      </c>
      <c r="E209" s="294">
        <v>114.9217</v>
      </c>
      <c r="F209" s="314"/>
      <c r="G209" s="315">
        <f>ROUND(E209*F209,2)</f>
        <v>0</v>
      </c>
      <c r="H209" s="315" t="s">
        <v>174</v>
      </c>
      <c r="I209" s="316" t="s">
        <v>150</v>
      </c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 t="s">
        <v>151</v>
      </c>
      <c r="AF209" s="244"/>
      <c r="AG209" s="244"/>
      <c r="AH209" s="244"/>
      <c r="AI209" s="244"/>
      <c r="AJ209" s="244"/>
      <c r="AK209" s="244"/>
      <c r="AL209" s="244"/>
      <c r="AM209" s="244">
        <v>21</v>
      </c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</row>
    <row r="210" spans="1:60" outlineLevel="1" x14ac:dyDescent="0.2">
      <c r="A210" s="247"/>
      <c r="B210" s="250"/>
      <c r="C210" s="330" t="s">
        <v>971</v>
      </c>
      <c r="D210" s="359"/>
      <c r="E210" s="361">
        <v>87.721649999999997</v>
      </c>
      <c r="F210" s="303"/>
      <c r="G210" s="303"/>
      <c r="H210" s="303"/>
      <c r="I210" s="30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 t="s">
        <v>153</v>
      </c>
      <c r="AF210" s="244">
        <v>0</v>
      </c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</row>
    <row r="211" spans="1:60" outlineLevel="1" x14ac:dyDescent="0.2">
      <c r="A211" s="247"/>
      <c r="B211" s="250"/>
      <c r="C211" s="327" t="s">
        <v>972</v>
      </c>
      <c r="D211" s="280"/>
      <c r="E211" s="292">
        <v>27.2</v>
      </c>
      <c r="F211" s="303"/>
      <c r="G211" s="303"/>
      <c r="H211" s="303"/>
      <c r="I211" s="30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 t="s">
        <v>153</v>
      </c>
      <c r="AF211" s="244">
        <v>0</v>
      </c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</row>
    <row r="212" spans="1:60" outlineLevel="1" x14ac:dyDescent="0.2">
      <c r="A212" s="252"/>
      <c r="B212" s="251" t="s">
        <v>251</v>
      </c>
      <c r="C212" s="324"/>
      <c r="D212" s="273"/>
      <c r="E212" s="285"/>
      <c r="F212" s="299"/>
      <c r="G212" s="299"/>
      <c r="H212" s="300"/>
      <c r="I212" s="301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>
        <v>0</v>
      </c>
      <c r="AD212" s="244"/>
      <c r="AE212" s="244" t="s">
        <v>142</v>
      </c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</row>
    <row r="213" spans="1:60" outlineLevel="1" x14ac:dyDescent="0.2">
      <c r="A213" s="246"/>
      <c r="B213" s="253" t="s">
        <v>252</v>
      </c>
      <c r="C213" s="325"/>
      <c r="D213" s="274"/>
      <c r="E213" s="286"/>
      <c r="F213" s="302"/>
      <c r="G213" s="302"/>
      <c r="H213" s="303"/>
      <c r="I213" s="30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 t="s">
        <v>144</v>
      </c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</row>
    <row r="214" spans="1:60" outlineLevel="1" x14ac:dyDescent="0.2">
      <c r="A214" s="256">
        <v>27</v>
      </c>
      <c r="B214" s="267" t="s">
        <v>253</v>
      </c>
      <c r="C214" s="326" t="s">
        <v>254</v>
      </c>
      <c r="D214" s="275" t="s">
        <v>182</v>
      </c>
      <c r="E214" s="287">
        <v>166.77360999999999</v>
      </c>
      <c r="F214" s="305"/>
      <c r="G214" s="306">
        <f>ROUND(E214*F214,2)</f>
        <v>0</v>
      </c>
      <c r="H214" s="306" t="s">
        <v>174</v>
      </c>
      <c r="I214" s="306" t="s">
        <v>150</v>
      </c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 t="s">
        <v>151</v>
      </c>
      <c r="AF214" s="244"/>
      <c r="AG214" s="244"/>
      <c r="AH214" s="244"/>
      <c r="AI214" s="244"/>
      <c r="AJ214" s="244"/>
      <c r="AK214" s="244"/>
      <c r="AL214" s="244"/>
      <c r="AM214" s="244">
        <v>21</v>
      </c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</row>
    <row r="215" spans="1:60" outlineLevel="1" x14ac:dyDescent="0.2">
      <c r="A215" s="247"/>
      <c r="B215" s="250"/>
      <c r="C215" s="330" t="s">
        <v>973</v>
      </c>
      <c r="D215" s="359"/>
      <c r="E215" s="361">
        <v>3.2229999999999999</v>
      </c>
      <c r="F215" s="303"/>
      <c r="G215" s="303"/>
      <c r="H215" s="303"/>
      <c r="I215" s="30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 t="s">
        <v>153</v>
      </c>
      <c r="AF215" s="244">
        <v>0</v>
      </c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</row>
    <row r="216" spans="1:60" outlineLevel="1" x14ac:dyDescent="0.2">
      <c r="A216" s="247"/>
      <c r="B216" s="250"/>
      <c r="C216" s="330" t="s">
        <v>974</v>
      </c>
      <c r="D216" s="281"/>
      <c r="E216" s="293">
        <v>14.637600000000001</v>
      </c>
      <c r="F216" s="303"/>
      <c r="G216" s="303"/>
      <c r="H216" s="303"/>
      <c r="I216" s="30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 t="s">
        <v>153</v>
      </c>
      <c r="AF216" s="244">
        <v>0</v>
      </c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</row>
    <row r="217" spans="1:60" outlineLevel="1" x14ac:dyDescent="0.2">
      <c r="A217" s="247"/>
      <c r="B217" s="250"/>
      <c r="C217" s="330" t="s">
        <v>975</v>
      </c>
      <c r="D217" s="281"/>
      <c r="E217" s="293">
        <v>185.30719999999999</v>
      </c>
      <c r="F217" s="303"/>
      <c r="G217" s="303"/>
      <c r="H217" s="303"/>
      <c r="I217" s="30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 t="s">
        <v>153</v>
      </c>
      <c r="AF217" s="244">
        <v>0</v>
      </c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</row>
    <row r="218" spans="1:60" outlineLevel="1" x14ac:dyDescent="0.2">
      <c r="A218" s="247"/>
      <c r="B218" s="250"/>
      <c r="C218" s="330" t="s">
        <v>976</v>
      </c>
      <c r="D218" s="281"/>
      <c r="E218" s="293">
        <v>1.8720000000000001</v>
      </c>
      <c r="F218" s="303"/>
      <c r="G218" s="303"/>
      <c r="H218" s="303"/>
      <c r="I218" s="30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 t="s">
        <v>153</v>
      </c>
      <c r="AF218" s="244">
        <v>0</v>
      </c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</row>
    <row r="219" spans="1:60" outlineLevel="1" x14ac:dyDescent="0.2">
      <c r="A219" s="247"/>
      <c r="B219" s="250"/>
      <c r="C219" s="330" t="s">
        <v>977</v>
      </c>
      <c r="D219" s="281"/>
      <c r="E219" s="293">
        <v>5.5695600000000001</v>
      </c>
      <c r="F219" s="303"/>
      <c r="G219" s="303"/>
      <c r="H219" s="303"/>
      <c r="I219" s="30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 t="s">
        <v>153</v>
      </c>
      <c r="AF219" s="244">
        <v>0</v>
      </c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</row>
    <row r="220" spans="1:60" outlineLevel="1" x14ac:dyDescent="0.2">
      <c r="A220" s="247"/>
      <c r="B220" s="250"/>
      <c r="C220" s="330" t="s">
        <v>978</v>
      </c>
      <c r="D220" s="281"/>
      <c r="E220" s="293">
        <v>74.424000000000007</v>
      </c>
      <c r="F220" s="303"/>
      <c r="G220" s="303"/>
      <c r="H220" s="303"/>
      <c r="I220" s="30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 t="s">
        <v>153</v>
      </c>
      <c r="AF220" s="244">
        <v>0</v>
      </c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</row>
    <row r="221" spans="1:60" outlineLevel="1" x14ac:dyDescent="0.2">
      <c r="A221" s="247"/>
      <c r="B221" s="250"/>
      <c r="C221" s="330" t="s">
        <v>979</v>
      </c>
      <c r="D221" s="281"/>
      <c r="E221" s="293">
        <v>59.007150000000003</v>
      </c>
      <c r="F221" s="303"/>
      <c r="G221" s="303"/>
      <c r="H221" s="303"/>
      <c r="I221" s="30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 t="s">
        <v>153</v>
      </c>
      <c r="AF221" s="244">
        <v>0</v>
      </c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</row>
    <row r="222" spans="1:60" outlineLevel="1" x14ac:dyDescent="0.2">
      <c r="A222" s="247"/>
      <c r="B222" s="250"/>
      <c r="C222" s="330" t="s">
        <v>980</v>
      </c>
      <c r="D222" s="281"/>
      <c r="E222" s="293">
        <v>1.54</v>
      </c>
      <c r="F222" s="303"/>
      <c r="G222" s="303"/>
      <c r="H222" s="303"/>
      <c r="I222" s="30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 t="s">
        <v>153</v>
      </c>
      <c r="AF222" s="244">
        <v>0</v>
      </c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</row>
    <row r="223" spans="1:60" outlineLevel="1" x14ac:dyDescent="0.2">
      <c r="A223" s="247"/>
      <c r="B223" s="250"/>
      <c r="C223" s="330" t="s">
        <v>981</v>
      </c>
      <c r="D223" s="281"/>
      <c r="E223" s="293">
        <v>37.183300000000003</v>
      </c>
      <c r="F223" s="303"/>
      <c r="G223" s="303"/>
      <c r="H223" s="303"/>
      <c r="I223" s="30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 t="s">
        <v>153</v>
      </c>
      <c r="AF223" s="244">
        <v>0</v>
      </c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</row>
    <row r="224" spans="1:60" outlineLevel="1" x14ac:dyDescent="0.2">
      <c r="A224" s="247"/>
      <c r="B224" s="250"/>
      <c r="C224" s="330" t="s">
        <v>982</v>
      </c>
      <c r="D224" s="281"/>
      <c r="E224" s="293">
        <v>2.42</v>
      </c>
      <c r="F224" s="303"/>
      <c r="G224" s="303"/>
      <c r="H224" s="303"/>
      <c r="I224" s="30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 t="s">
        <v>153</v>
      </c>
      <c r="AF224" s="244">
        <v>0</v>
      </c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</row>
    <row r="225" spans="1:60" outlineLevel="1" x14ac:dyDescent="0.2">
      <c r="A225" s="247"/>
      <c r="B225" s="250"/>
      <c r="C225" s="327" t="s">
        <v>983</v>
      </c>
      <c r="D225" s="280"/>
      <c r="E225" s="292">
        <v>-218.4102</v>
      </c>
      <c r="F225" s="303"/>
      <c r="G225" s="303"/>
      <c r="H225" s="303"/>
      <c r="I225" s="30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 t="s">
        <v>153</v>
      </c>
      <c r="AF225" s="244">
        <v>0</v>
      </c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</row>
    <row r="226" spans="1:60" outlineLevel="1" x14ac:dyDescent="0.2">
      <c r="A226" s="259">
        <v>28</v>
      </c>
      <c r="B226" s="270" t="s">
        <v>984</v>
      </c>
      <c r="C226" s="328" t="s">
        <v>985</v>
      </c>
      <c r="D226" s="282" t="s">
        <v>182</v>
      </c>
      <c r="E226" s="294">
        <v>245.61019999999999</v>
      </c>
      <c r="F226" s="314"/>
      <c r="G226" s="315">
        <f>ROUND(E226*F226,2)</f>
        <v>0</v>
      </c>
      <c r="H226" s="315" t="s">
        <v>174</v>
      </c>
      <c r="I226" s="316" t="s">
        <v>150</v>
      </c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 t="s">
        <v>151</v>
      </c>
      <c r="AF226" s="244"/>
      <c r="AG226" s="244"/>
      <c r="AH226" s="244"/>
      <c r="AI226" s="244"/>
      <c r="AJ226" s="244"/>
      <c r="AK226" s="244"/>
      <c r="AL226" s="244"/>
      <c r="AM226" s="244">
        <v>21</v>
      </c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</row>
    <row r="227" spans="1:60" outlineLevel="1" x14ac:dyDescent="0.2">
      <c r="A227" s="247"/>
      <c r="B227" s="250"/>
      <c r="C227" s="330" t="s">
        <v>986</v>
      </c>
      <c r="D227" s="359"/>
      <c r="E227" s="361">
        <v>218.4102</v>
      </c>
      <c r="F227" s="303"/>
      <c r="G227" s="303"/>
      <c r="H227" s="303"/>
      <c r="I227" s="30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 t="s">
        <v>153</v>
      </c>
      <c r="AF227" s="244">
        <v>0</v>
      </c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</row>
    <row r="228" spans="1:60" outlineLevel="1" x14ac:dyDescent="0.2">
      <c r="A228" s="247"/>
      <c r="B228" s="250"/>
      <c r="C228" s="327" t="s">
        <v>972</v>
      </c>
      <c r="D228" s="280"/>
      <c r="E228" s="292">
        <v>27.2</v>
      </c>
      <c r="F228" s="303"/>
      <c r="G228" s="303"/>
      <c r="H228" s="303"/>
      <c r="I228" s="30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 t="s">
        <v>153</v>
      </c>
      <c r="AF228" s="244">
        <v>0</v>
      </c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</row>
    <row r="229" spans="1:60" outlineLevel="1" x14ac:dyDescent="0.2">
      <c r="A229" s="252"/>
      <c r="B229" s="251" t="s">
        <v>262</v>
      </c>
      <c r="C229" s="324"/>
      <c r="D229" s="273"/>
      <c r="E229" s="285"/>
      <c r="F229" s="299"/>
      <c r="G229" s="299"/>
      <c r="H229" s="300"/>
      <c r="I229" s="301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>
        <v>0</v>
      </c>
      <c r="AD229" s="244"/>
      <c r="AE229" s="244" t="s">
        <v>142</v>
      </c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</row>
    <row r="230" spans="1:60" outlineLevel="1" x14ac:dyDescent="0.2">
      <c r="A230" s="256">
        <v>29</v>
      </c>
      <c r="B230" s="267" t="s">
        <v>263</v>
      </c>
      <c r="C230" s="326" t="s">
        <v>264</v>
      </c>
      <c r="D230" s="275" t="s">
        <v>182</v>
      </c>
      <c r="E230" s="287">
        <v>412.38380999999998</v>
      </c>
      <c r="F230" s="305"/>
      <c r="G230" s="306">
        <f>ROUND(E230*F230,2)</f>
        <v>0</v>
      </c>
      <c r="H230" s="306" t="s">
        <v>174</v>
      </c>
      <c r="I230" s="306" t="s">
        <v>150</v>
      </c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 t="s">
        <v>151</v>
      </c>
      <c r="AF230" s="244"/>
      <c r="AG230" s="244"/>
      <c r="AH230" s="244"/>
      <c r="AI230" s="244"/>
      <c r="AJ230" s="244"/>
      <c r="AK230" s="244"/>
      <c r="AL230" s="244"/>
      <c r="AM230" s="244">
        <v>21</v>
      </c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</row>
    <row r="231" spans="1:60" ht="22.5" outlineLevel="1" x14ac:dyDescent="0.2">
      <c r="A231" s="247"/>
      <c r="B231" s="250"/>
      <c r="C231" s="329" t="s">
        <v>987</v>
      </c>
      <c r="D231" s="279"/>
      <c r="E231" s="291"/>
      <c r="F231" s="312"/>
      <c r="G231" s="312"/>
      <c r="H231" s="303"/>
      <c r="I231" s="30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 t="s">
        <v>168</v>
      </c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</row>
    <row r="232" spans="1:60" outlineLevel="1" x14ac:dyDescent="0.2">
      <c r="A232" s="247"/>
      <c r="B232" s="250"/>
      <c r="C232" s="327" t="s">
        <v>988</v>
      </c>
      <c r="D232" s="280"/>
      <c r="E232" s="292">
        <v>412.38380999999998</v>
      </c>
      <c r="F232" s="313"/>
      <c r="G232" s="313"/>
      <c r="H232" s="313"/>
      <c r="I232" s="339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 t="s">
        <v>153</v>
      </c>
      <c r="AF232" s="244">
        <v>0</v>
      </c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</row>
    <row r="233" spans="1:60" outlineLevel="1" x14ac:dyDescent="0.2">
      <c r="A233" s="252"/>
      <c r="B233" s="251" t="s">
        <v>265</v>
      </c>
      <c r="C233" s="324"/>
      <c r="D233" s="273"/>
      <c r="E233" s="285"/>
      <c r="F233" s="299"/>
      <c r="G233" s="299"/>
      <c r="H233" s="300"/>
      <c r="I233" s="301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>
        <v>0</v>
      </c>
      <c r="AD233" s="244"/>
      <c r="AE233" s="244" t="s">
        <v>142</v>
      </c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</row>
    <row r="234" spans="1:60" outlineLevel="1" x14ac:dyDescent="0.2">
      <c r="A234" s="246"/>
      <c r="B234" s="253" t="s">
        <v>266</v>
      </c>
      <c r="C234" s="325"/>
      <c r="D234" s="274"/>
      <c r="E234" s="286"/>
      <c r="F234" s="302"/>
      <c r="G234" s="302"/>
      <c r="H234" s="303"/>
      <c r="I234" s="30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 t="s">
        <v>144</v>
      </c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</row>
    <row r="235" spans="1:60" outlineLevel="1" x14ac:dyDescent="0.2">
      <c r="A235" s="256">
        <v>30</v>
      </c>
      <c r="B235" s="267" t="s">
        <v>267</v>
      </c>
      <c r="C235" s="326" t="s">
        <v>268</v>
      </c>
      <c r="D235" s="275" t="s">
        <v>182</v>
      </c>
      <c r="E235" s="287">
        <v>750.36298999999997</v>
      </c>
      <c r="F235" s="305"/>
      <c r="G235" s="306">
        <f>ROUND(E235*F235,2)</f>
        <v>0</v>
      </c>
      <c r="H235" s="306" t="s">
        <v>174</v>
      </c>
      <c r="I235" s="306" t="s">
        <v>150</v>
      </c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 t="s">
        <v>151</v>
      </c>
      <c r="AF235" s="244"/>
      <c r="AG235" s="244"/>
      <c r="AH235" s="244"/>
      <c r="AI235" s="244"/>
      <c r="AJ235" s="244"/>
      <c r="AK235" s="244"/>
      <c r="AL235" s="244"/>
      <c r="AM235" s="244">
        <v>21</v>
      </c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</row>
    <row r="236" spans="1:60" ht="22.5" outlineLevel="1" x14ac:dyDescent="0.2">
      <c r="A236" s="247"/>
      <c r="B236" s="250"/>
      <c r="C236" s="329" t="s">
        <v>989</v>
      </c>
      <c r="D236" s="279"/>
      <c r="E236" s="291"/>
      <c r="F236" s="312"/>
      <c r="G236" s="312"/>
      <c r="H236" s="303"/>
      <c r="I236" s="30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 t="s">
        <v>168</v>
      </c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</row>
    <row r="237" spans="1:60" outlineLevel="1" x14ac:dyDescent="0.2">
      <c r="A237" s="247"/>
      <c r="B237" s="250"/>
      <c r="C237" s="330" t="s">
        <v>990</v>
      </c>
      <c r="D237" s="281"/>
      <c r="E237" s="293">
        <v>1135.5468000000001</v>
      </c>
      <c r="F237" s="313"/>
      <c r="G237" s="313"/>
      <c r="H237" s="313"/>
      <c r="I237" s="339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 t="s">
        <v>153</v>
      </c>
      <c r="AF237" s="244">
        <v>0</v>
      </c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</row>
    <row r="238" spans="1:60" outlineLevel="1" x14ac:dyDescent="0.2">
      <c r="A238" s="247"/>
      <c r="B238" s="250"/>
      <c r="C238" s="330" t="s">
        <v>991</v>
      </c>
      <c r="D238" s="281"/>
      <c r="E238" s="293">
        <v>-412.38380999999998</v>
      </c>
      <c r="F238" s="303"/>
      <c r="G238" s="303"/>
      <c r="H238" s="303"/>
      <c r="I238" s="30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 t="s">
        <v>153</v>
      </c>
      <c r="AF238" s="244">
        <v>0</v>
      </c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</row>
    <row r="239" spans="1:60" outlineLevel="1" x14ac:dyDescent="0.2">
      <c r="A239" s="247"/>
      <c r="B239" s="250"/>
      <c r="C239" s="327" t="s">
        <v>972</v>
      </c>
      <c r="D239" s="280"/>
      <c r="E239" s="292">
        <v>27.2</v>
      </c>
      <c r="F239" s="303"/>
      <c r="G239" s="303"/>
      <c r="H239" s="303"/>
      <c r="I239" s="30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 t="s">
        <v>153</v>
      </c>
      <c r="AF239" s="244">
        <v>0</v>
      </c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</row>
    <row r="240" spans="1:60" outlineLevel="1" x14ac:dyDescent="0.2">
      <c r="A240" s="252"/>
      <c r="B240" s="251" t="s">
        <v>271</v>
      </c>
      <c r="C240" s="324"/>
      <c r="D240" s="273"/>
      <c r="E240" s="285"/>
      <c r="F240" s="299"/>
      <c r="G240" s="299"/>
      <c r="H240" s="300"/>
      <c r="I240" s="301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>
        <v>0</v>
      </c>
      <c r="AD240" s="244"/>
      <c r="AE240" s="244" t="s">
        <v>142</v>
      </c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</row>
    <row r="241" spans="1:60" ht="22.5" outlineLevel="1" x14ac:dyDescent="0.2">
      <c r="A241" s="246"/>
      <c r="B241" s="253" t="s">
        <v>272</v>
      </c>
      <c r="C241" s="325"/>
      <c r="D241" s="274"/>
      <c r="E241" s="286"/>
      <c r="F241" s="302"/>
      <c r="G241" s="302"/>
      <c r="H241" s="303"/>
      <c r="I241" s="30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 t="s">
        <v>144</v>
      </c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60" t="str">
        <f>B241</f>
        <v>sypaninou z vhodných hornin tř. 1 - 4 nebo materiálem připraveným podél výkopu ve vzdálenosti do 3 m od jeho kraje, pro jakoukoliv hloubku výkopu a jakoukoliv míru zhutnění,</v>
      </c>
      <c r="BA241" s="244"/>
      <c r="BB241" s="244"/>
      <c r="BC241" s="244"/>
      <c r="BD241" s="244"/>
      <c r="BE241" s="244"/>
      <c r="BF241" s="244"/>
      <c r="BG241" s="244"/>
      <c r="BH241" s="244"/>
    </row>
    <row r="242" spans="1:60" outlineLevel="1" x14ac:dyDescent="0.2">
      <c r="A242" s="256">
        <v>31</v>
      </c>
      <c r="B242" s="267" t="s">
        <v>273</v>
      </c>
      <c r="C242" s="326" t="s">
        <v>274</v>
      </c>
      <c r="D242" s="275" t="s">
        <v>182</v>
      </c>
      <c r="E242" s="287">
        <v>211.19389000000001</v>
      </c>
      <c r="F242" s="305"/>
      <c r="G242" s="306">
        <f>ROUND(E242*F242,2)</f>
        <v>0</v>
      </c>
      <c r="H242" s="306" t="s">
        <v>174</v>
      </c>
      <c r="I242" s="306" t="s">
        <v>150</v>
      </c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 t="s">
        <v>151</v>
      </c>
      <c r="AF242" s="244"/>
      <c r="AG242" s="244"/>
      <c r="AH242" s="244"/>
      <c r="AI242" s="244"/>
      <c r="AJ242" s="244"/>
      <c r="AK242" s="244"/>
      <c r="AL242" s="244"/>
      <c r="AM242" s="244">
        <v>21</v>
      </c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</row>
    <row r="243" spans="1:60" outlineLevel="1" x14ac:dyDescent="0.2">
      <c r="A243" s="247"/>
      <c r="B243" s="250"/>
      <c r="C243" s="330" t="s">
        <v>992</v>
      </c>
      <c r="D243" s="359"/>
      <c r="E243" s="361">
        <v>2.262</v>
      </c>
      <c r="F243" s="303"/>
      <c r="G243" s="303"/>
      <c r="H243" s="303"/>
      <c r="I243" s="30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 t="s">
        <v>153</v>
      </c>
      <c r="AF243" s="244">
        <v>0</v>
      </c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</row>
    <row r="244" spans="1:60" outlineLevel="1" x14ac:dyDescent="0.2">
      <c r="A244" s="247"/>
      <c r="B244" s="250"/>
      <c r="C244" s="330" t="s">
        <v>993</v>
      </c>
      <c r="D244" s="281"/>
      <c r="E244" s="293">
        <v>10.0016</v>
      </c>
      <c r="F244" s="303"/>
      <c r="G244" s="303"/>
      <c r="H244" s="303"/>
      <c r="I244" s="30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 t="s">
        <v>153</v>
      </c>
      <c r="AF244" s="244">
        <v>0</v>
      </c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</row>
    <row r="245" spans="1:60" outlineLevel="1" x14ac:dyDescent="0.2">
      <c r="A245" s="247"/>
      <c r="B245" s="250"/>
      <c r="C245" s="330" t="s">
        <v>994</v>
      </c>
      <c r="D245" s="281"/>
      <c r="E245" s="293">
        <v>119.9824</v>
      </c>
      <c r="F245" s="303"/>
      <c r="G245" s="303"/>
      <c r="H245" s="303"/>
      <c r="I245" s="30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 t="s">
        <v>153</v>
      </c>
      <c r="AF245" s="244">
        <v>0</v>
      </c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</row>
    <row r="246" spans="1:60" outlineLevel="1" x14ac:dyDescent="0.2">
      <c r="A246" s="247"/>
      <c r="B246" s="250"/>
      <c r="C246" s="330" t="s">
        <v>995</v>
      </c>
      <c r="D246" s="281"/>
      <c r="E246" s="293">
        <v>44.393999999999998</v>
      </c>
      <c r="F246" s="303"/>
      <c r="G246" s="303"/>
      <c r="H246" s="303"/>
      <c r="I246" s="30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 t="s">
        <v>153</v>
      </c>
      <c r="AF246" s="244">
        <v>0</v>
      </c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</row>
    <row r="247" spans="1:60" outlineLevel="1" x14ac:dyDescent="0.2">
      <c r="A247" s="247"/>
      <c r="B247" s="250"/>
      <c r="C247" s="330" t="s">
        <v>996</v>
      </c>
      <c r="D247" s="281"/>
      <c r="E247" s="293">
        <v>33.33914</v>
      </c>
      <c r="F247" s="303"/>
      <c r="G247" s="303"/>
      <c r="H247" s="303"/>
      <c r="I247" s="30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 t="s">
        <v>153</v>
      </c>
      <c r="AF247" s="244">
        <v>0</v>
      </c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</row>
    <row r="248" spans="1:60" outlineLevel="1" x14ac:dyDescent="0.2">
      <c r="A248" s="247"/>
      <c r="B248" s="250"/>
      <c r="C248" s="327" t="s">
        <v>997</v>
      </c>
      <c r="D248" s="280"/>
      <c r="E248" s="292">
        <v>1.21475</v>
      </c>
      <c r="F248" s="303"/>
      <c r="G248" s="303"/>
      <c r="H248" s="303"/>
      <c r="I248" s="30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 t="s">
        <v>153</v>
      </c>
      <c r="AF248" s="244">
        <v>0</v>
      </c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</row>
    <row r="249" spans="1:60" outlineLevel="1" x14ac:dyDescent="0.2">
      <c r="A249" s="252"/>
      <c r="B249" s="251" t="s">
        <v>285</v>
      </c>
      <c r="C249" s="324"/>
      <c r="D249" s="273"/>
      <c r="E249" s="285"/>
      <c r="F249" s="299"/>
      <c r="G249" s="299"/>
      <c r="H249" s="300"/>
      <c r="I249" s="301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>
        <v>0</v>
      </c>
      <c r="AD249" s="244"/>
      <c r="AE249" s="244" t="s">
        <v>142</v>
      </c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</row>
    <row r="250" spans="1:60" outlineLevel="1" x14ac:dyDescent="0.2">
      <c r="A250" s="254">
        <v>32</v>
      </c>
      <c r="B250" s="268" t="s">
        <v>286</v>
      </c>
      <c r="C250" s="326" t="s">
        <v>287</v>
      </c>
      <c r="D250" s="277" t="s">
        <v>182</v>
      </c>
      <c r="E250" s="289">
        <v>166.77360999999999</v>
      </c>
      <c r="F250" s="307"/>
      <c r="G250" s="308">
        <f>ROUND(E250*F250,2)</f>
        <v>0</v>
      </c>
      <c r="H250" s="308" t="s">
        <v>174</v>
      </c>
      <c r="I250" s="308" t="s">
        <v>150</v>
      </c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 t="s">
        <v>151</v>
      </c>
      <c r="AF250" s="244"/>
      <c r="AG250" s="244"/>
      <c r="AH250" s="244"/>
      <c r="AI250" s="244"/>
      <c r="AJ250" s="244"/>
      <c r="AK250" s="244"/>
      <c r="AL250" s="244"/>
      <c r="AM250" s="244">
        <v>21</v>
      </c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</row>
    <row r="251" spans="1:60" outlineLevel="1" x14ac:dyDescent="0.2">
      <c r="A251" s="255">
        <v>33</v>
      </c>
      <c r="B251" s="268" t="s">
        <v>998</v>
      </c>
      <c r="C251" s="328" t="s">
        <v>999</v>
      </c>
      <c r="D251" s="277" t="s">
        <v>182</v>
      </c>
      <c r="E251" s="289">
        <v>245.61019999999999</v>
      </c>
      <c r="F251" s="307"/>
      <c r="G251" s="308">
        <f>ROUND(E251*F251,2)</f>
        <v>0</v>
      </c>
      <c r="H251" s="308" t="s">
        <v>174</v>
      </c>
      <c r="I251" s="308" t="s">
        <v>150</v>
      </c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 t="s">
        <v>645</v>
      </c>
      <c r="AF251" s="244"/>
      <c r="AG251" s="244"/>
      <c r="AH251" s="244"/>
      <c r="AI251" s="244"/>
      <c r="AJ251" s="244"/>
      <c r="AK251" s="244"/>
      <c r="AL251" s="244"/>
      <c r="AM251" s="244">
        <v>21</v>
      </c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</row>
    <row r="252" spans="1:60" outlineLevel="1" x14ac:dyDescent="0.2">
      <c r="A252" s="257">
        <v>34</v>
      </c>
      <c r="B252" s="267" t="s">
        <v>1000</v>
      </c>
      <c r="C252" s="328" t="s">
        <v>1001</v>
      </c>
      <c r="D252" s="275" t="s">
        <v>293</v>
      </c>
      <c r="E252" s="287">
        <v>362.61991</v>
      </c>
      <c r="F252" s="305"/>
      <c r="G252" s="306">
        <f>ROUND(E252*F252,2)</f>
        <v>0</v>
      </c>
      <c r="H252" s="306" t="s">
        <v>294</v>
      </c>
      <c r="I252" s="306" t="s">
        <v>150</v>
      </c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 t="s">
        <v>295</v>
      </c>
      <c r="AF252" s="244"/>
      <c r="AG252" s="244"/>
      <c r="AH252" s="244"/>
      <c r="AI252" s="244"/>
      <c r="AJ252" s="244"/>
      <c r="AK252" s="244"/>
      <c r="AL252" s="244"/>
      <c r="AM252" s="244">
        <v>21</v>
      </c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</row>
    <row r="253" spans="1:60" outlineLevel="1" x14ac:dyDescent="0.2">
      <c r="A253" s="247"/>
      <c r="B253" s="250"/>
      <c r="C253" s="327" t="s">
        <v>1002</v>
      </c>
      <c r="D253" s="276"/>
      <c r="E253" s="288">
        <v>362.61991</v>
      </c>
      <c r="F253" s="303"/>
      <c r="G253" s="303"/>
      <c r="H253" s="303"/>
      <c r="I253" s="30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 t="s">
        <v>153</v>
      </c>
      <c r="AF253" s="244">
        <v>0</v>
      </c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</row>
    <row r="254" spans="1:60" x14ac:dyDescent="0.2">
      <c r="A254" s="249" t="s">
        <v>139</v>
      </c>
      <c r="B254" s="266" t="s">
        <v>78</v>
      </c>
      <c r="C254" s="323" t="s">
        <v>79</v>
      </c>
      <c r="D254" s="272"/>
      <c r="E254" s="284"/>
      <c r="F254" s="296">
        <f>SUM(G255:G259)</f>
        <v>0</v>
      </c>
      <c r="G254" s="296"/>
      <c r="H254" s="297"/>
      <c r="I254" s="298"/>
      <c r="AE254" t="s">
        <v>140</v>
      </c>
    </row>
    <row r="255" spans="1:60" outlineLevel="1" x14ac:dyDescent="0.2">
      <c r="A255" s="252"/>
      <c r="B255" s="251" t="s">
        <v>1003</v>
      </c>
      <c r="C255" s="324"/>
      <c r="D255" s="273"/>
      <c r="E255" s="285"/>
      <c r="F255" s="299"/>
      <c r="G255" s="299"/>
      <c r="H255" s="300"/>
      <c r="I255" s="301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>
        <v>0</v>
      </c>
      <c r="AD255" s="244"/>
      <c r="AE255" s="244" t="s">
        <v>142</v>
      </c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</row>
    <row r="256" spans="1:60" outlineLevel="1" x14ac:dyDescent="0.2">
      <c r="A256" s="256">
        <v>35</v>
      </c>
      <c r="B256" s="267" t="s">
        <v>1004</v>
      </c>
      <c r="C256" s="326" t="s">
        <v>1005</v>
      </c>
      <c r="D256" s="275" t="s">
        <v>148</v>
      </c>
      <c r="E256" s="287">
        <v>33.35</v>
      </c>
      <c r="F256" s="305"/>
      <c r="G256" s="306">
        <f>ROUND(E256*F256,2)</f>
        <v>0</v>
      </c>
      <c r="H256" s="306" t="s">
        <v>1006</v>
      </c>
      <c r="I256" s="306" t="s">
        <v>150</v>
      </c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 t="s">
        <v>151</v>
      </c>
      <c r="AF256" s="244"/>
      <c r="AG256" s="244"/>
      <c r="AH256" s="244"/>
      <c r="AI256" s="244"/>
      <c r="AJ256" s="244"/>
      <c r="AK256" s="244"/>
      <c r="AL256" s="244"/>
      <c r="AM256" s="244">
        <v>21</v>
      </c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</row>
    <row r="257" spans="1:60" outlineLevel="1" x14ac:dyDescent="0.2">
      <c r="A257" s="247"/>
      <c r="B257" s="250"/>
      <c r="C257" s="327" t="s">
        <v>1007</v>
      </c>
      <c r="D257" s="276"/>
      <c r="E257" s="288">
        <v>33.35</v>
      </c>
      <c r="F257" s="303"/>
      <c r="G257" s="303"/>
      <c r="H257" s="303"/>
      <c r="I257" s="30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 t="s">
        <v>153</v>
      </c>
      <c r="AF257" s="244">
        <v>0</v>
      </c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</row>
    <row r="258" spans="1:60" ht="22.5" outlineLevel="1" x14ac:dyDescent="0.2">
      <c r="A258" s="259">
        <v>36</v>
      </c>
      <c r="B258" s="270" t="s">
        <v>1008</v>
      </c>
      <c r="C258" s="328" t="s">
        <v>1009</v>
      </c>
      <c r="D258" s="282" t="s">
        <v>148</v>
      </c>
      <c r="E258" s="294">
        <v>33.35</v>
      </c>
      <c r="F258" s="314"/>
      <c r="G258" s="315">
        <f>ROUND(E258*F258,2)</f>
        <v>0</v>
      </c>
      <c r="H258" s="315" t="s">
        <v>294</v>
      </c>
      <c r="I258" s="316" t="s">
        <v>491</v>
      </c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 t="s">
        <v>295</v>
      </c>
      <c r="AF258" s="244"/>
      <c r="AG258" s="244"/>
      <c r="AH258" s="244"/>
      <c r="AI258" s="244"/>
      <c r="AJ258" s="244"/>
      <c r="AK258" s="244"/>
      <c r="AL258" s="244"/>
      <c r="AM258" s="244">
        <v>21</v>
      </c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</row>
    <row r="259" spans="1:60" ht="22.5" outlineLevel="1" x14ac:dyDescent="0.2">
      <c r="A259" s="247"/>
      <c r="B259" s="250"/>
      <c r="C259" s="329" t="s">
        <v>275</v>
      </c>
      <c r="D259" s="279"/>
      <c r="E259" s="291"/>
      <c r="F259" s="312"/>
      <c r="G259" s="312"/>
      <c r="H259" s="303"/>
      <c r="I259" s="30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 t="s">
        <v>168</v>
      </c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</row>
    <row r="260" spans="1:60" x14ac:dyDescent="0.2">
      <c r="A260" s="249" t="s">
        <v>139</v>
      </c>
      <c r="B260" s="266" t="s">
        <v>80</v>
      </c>
      <c r="C260" s="323" t="s">
        <v>81</v>
      </c>
      <c r="D260" s="272"/>
      <c r="E260" s="284"/>
      <c r="F260" s="296">
        <f>SUM(G261:G286)</f>
        <v>0</v>
      </c>
      <c r="G260" s="296"/>
      <c r="H260" s="297"/>
      <c r="I260" s="298"/>
      <c r="AE260" t="s">
        <v>140</v>
      </c>
    </row>
    <row r="261" spans="1:60" outlineLevel="1" x14ac:dyDescent="0.2">
      <c r="A261" s="252"/>
      <c r="B261" s="251" t="s">
        <v>297</v>
      </c>
      <c r="C261" s="324"/>
      <c r="D261" s="273"/>
      <c r="E261" s="285"/>
      <c r="F261" s="299"/>
      <c r="G261" s="299"/>
      <c r="H261" s="300"/>
      <c r="I261" s="301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>
        <v>0</v>
      </c>
      <c r="AD261" s="244"/>
      <c r="AE261" s="244" t="s">
        <v>142</v>
      </c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</row>
    <row r="262" spans="1:60" outlineLevel="1" x14ac:dyDescent="0.2">
      <c r="A262" s="246"/>
      <c r="B262" s="253" t="s">
        <v>298</v>
      </c>
      <c r="C262" s="325"/>
      <c r="D262" s="274"/>
      <c r="E262" s="286"/>
      <c r="F262" s="302"/>
      <c r="G262" s="302"/>
      <c r="H262" s="303"/>
      <c r="I262" s="30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 t="s">
        <v>144</v>
      </c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</row>
    <row r="263" spans="1:60" outlineLevel="1" x14ac:dyDescent="0.2">
      <c r="A263" s="256">
        <v>37</v>
      </c>
      <c r="B263" s="267" t="s">
        <v>299</v>
      </c>
      <c r="C263" s="326" t="s">
        <v>300</v>
      </c>
      <c r="D263" s="275" t="s">
        <v>182</v>
      </c>
      <c r="E263" s="287">
        <v>0.27500000000000002</v>
      </c>
      <c r="F263" s="305"/>
      <c r="G263" s="306">
        <f>ROUND(E263*F263,2)</f>
        <v>0</v>
      </c>
      <c r="H263" s="306" t="s">
        <v>301</v>
      </c>
      <c r="I263" s="306" t="s">
        <v>150</v>
      </c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 t="s">
        <v>151</v>
      </c>
      <c r="AF263" s="244"/>
      <c r="AG263" s="244"/>
      <c r="AH263" s="244"/>
      <c r="AI263" s="244"/>
      <c r="AJ263" s="244"/>
      <c r="AK263" s="244"/>
      <c r="AL263" s="244"/>
      <c r="AM263" s="244">
        <v>21</v>
      </c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</row>
    <row r="264" spans="1:60" outlineLevel="1" x14ac:dyDescent="0.2">
      <c r="A264" s="247"/>
      <c r="B264" s="250"/>
      <c r="C264" s="327" t="s">
        <v>257</v>
      </c>
      <c r="D264" s="276"/>
      <c r="E264" s="288">
        <v>0.27500000000000002</v>
      </c>
      <c r="F264" s="303"/>
      <c r="G264" s="303"/>
      <c r="H264" s="303"/>
      <c r="I264" s="30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 t="s">
        <v>153</v>
      </c>
      <c r="AF264" s="244">
        <v>0</v>
      </c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</row>
    <row r="265" spans="1:60" outlineLevel="1" x14ac:dyDescent="0.2">
      <c r="A265" s="252"/>
      <c r="B265" s="251" t="s">
        <v>1010</v>
      </c>
      <c r="C265" s="324"/>
      <c r="D265" s="273"/>
      <c r="E265" s="285"/>
      <c r="F265" s="299"/>
      <c r="G265" s="299"/>
      <c r="H265" s="300"/>
      <c r="I265" s="301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>
        <v>0</v>
      </c>
      <c r="AD265" s="244"/>
      <c r="AE265" s="244" t="s">
        <v>142</v>
      </c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</row>
    <row r="266" spans="1:60" outlineLevel="1" x14ac:dyDescent="0.2">
      <c r="A266" s="246"/>
      <c r="B266" s="253" t="s">
        <v>1011</v>
      </c>
      <c r="C266" s="325"/>
      <c r="D266" s="274"/>
      <c r="E266" s="286"/>
      <c r="F266" s="302"/>
      <c r="G266" s="302"/>
      <c r="H266" s="303"/>
      <c r="I266" s="30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>
        <v>1</v>
      </c>
      <c r="AD266" s="244"/>
      <c r="AE266" s="244" t="s">
        <v>142</v>
      </c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</row>
    <row r="267" spans="1:60" outlineLevel="1" x14ac:dyDescent="0.2">
      <c r="A267" s="254">
        <v>38</v>
      </c>
      <c r="B267" s="268" t="s">
        <v>1012</v>
      </c>
      <c r="C267" s="326" t="s">
        <v>1013</v>
      </c>
      <c r="D267" s="277" t="s">
        <v>355</v>
      </c>
      <c r="E267" s="289">
        <v>14</v>
      </c>
      <c r="F267" s="307"/>
      <c r="G267" s="308">
        <f>ROUND(E267*F267,2)</f>
        <v>0</v>
      </c>
      <c r="H267" s="308" t="s">
        <v>301</v>
      </c>
      <c r="I267" s="308" t="s">
        <v>150</v>
      </c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 t="s">
        <v>151</v>
      </c>
      <c r="AF267" s="244"/>
      <c r="AG267" s="244"/>
      <c r="AH267" s="244"/>
      <c r="AI267" s="244"/>
      <c r="AJ267" s="244"/>
      <c r="AK267" s="244"/>
      <c r="AL267" s="244"/>
      <c r="AM267" s="244">
        <v>21</v>
      </c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</row>
    <row r="268" spans="1:60" outlineLevel="1" x14ac:dyDescent="0.2">
      <c r="A268" s="252"/>
      <c r="B268" s="251" t="s">
        <v>309</v>
      </c>
      <c r="C268" s="324"/>
      <c r="D268" s="273"/>
      <c r="E268" s="285"/>
      <c r="F268" s="299"/>
      <c r="G268" s="299"/>
      <c r="H268" s="300"/>
      <c r="I268" s="301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>
        <v>0</v>
      </c>
      <c r="AD268" s="244"/>
      <c r="AE268" s="244" t="s">
        <v>142</v>
      </c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</row>
    <row r="269" spans="1:60" outlineLevel="1" x14ac:dyDescent="0.2">
      <c r="A269" s="246"/>
      <c r="B269" s="253" t="s">
        <v>310</v>
      </c>
      <c r="C269" s="325"/>
      <c r="D269" s="274"/>
      <c r="E269" s="286"/>
      <c r="F269" s="302"/>
      <c r="G269" s="302"/>
      <c r="H269" s="303"/>
      <c r="I269" s="30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 t="s">
        <v>144</v>
      </c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</row>
    <row r="270" spans="1:60" outlineLevel="1" x14ac:dyDescent="0.2">
      <c r="A270" s="256">
        <v>39</v>
      </c>
      <c r="B270" s="267" t="s">
        <v>1014</v>
      </c>
      <c r="C270" s="326" t="s">
        <v>1015</v>
      </c>
      <c r="D270" s="275" t="s">
        <v>182</v>
      </c>
      <c r="E270" s="287">
        <v>3.94</v>
      </c>
      <c r="F270" s="305"/>
      <c r="G270" s="306">
        <f>ROUND(E270*F270,2)</f>
        <v>0</v>
      </c>
      <c r="H270" s="306" t="s">
        <v>301</v>
      </c>
      <c r="I270" s="306" t="s">
        <v>150</v>
      </c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 t="s">
        <v>151</v>
      </c>
      <c r="AF270" s="244"/>
      <c r="AG270" s="244"/>
      <c r="AH270" s="244"/>
      <c r="AI270" s="244"/>
      <c r="AJ270" s="244"/>
      <c r="AK270" s="244"/>
      <c r="AL270" s="244"/>
      <c r="AM270" s="244">
        <v>21</v>
      </c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</row>
    <row r="271" spans="1:60" outlineLevel="1" x14ac:dyDescent="0.2">
      <c r="A271" s="247"/>
      <c r="B271" s="250"/>
      <c r="C271" s="327" t="s">
        <v>1016</v>
      </c>
      <c r="D271" s="276"/>
      <c r="E271" s="288">
        <v>3.94</v>
      </c>
      <c r="F271" s="303"/>
      <c r="G271" s="303"/>
      <c r="H271" s="303"/>
      <c r="I271" s="30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 t="s">
        <v>153</v>
      </c>
      <c r="AF271" s="244">
        <v>0</v>
      </c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</row>
    <row r="272" spans="1:60" outlineLevel="1" x14ac:dyDescent="0.2">
      <c r="A272" s="259">
        <v>40</v>
      </c>
      <c r="B272" s="270" t="s">
        <v>1017</v>
      </c>
      <c r="C272" s="328" t="s">
        <v>1018</v>
      </c>
      <c r="D272" s="282" t="s">
        <v>182</v>
      </c>
      <c r="E272" s="294">
        <v>87.030100000000004</v>
      </c>
      <c r="F272" s="314"/>
      <c r="G272" s="315">
        <f>ROUND(E272*F272,2)</f>
        <v>0</v>
      </c>
      <c r="H272" s="315" t="s">
        <v>301</v>
      </c>
      <c r="I272" s="316" t="s">
        <v>150</v>
      </c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 t="s">
        <v>151</v>
      </c>
      <c r="AF272" s="244"/>
      <c r="AG272" s="244"/>
      <c r="AH272" s="244"/>
      <c r="AI272" s="244"/>
      <c r="AJ272" s="244"/>
      <c r="AK272" s="244"/>
      <c r="AL272" s="244"/>
      <c r="AM272" s="244">
        <v>21</v>
      </c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</row>
    <row r="273" spans="1:60" outlineLevel="1" x14ac:dyDescent="0.2">
      <c r="A273" s="247"/>
      <c r="B273" s="250"/>
      <c r="C273" s="330" t="s">
        <v>1019</v>
      </c>
      <c r="D273" s="359"/>
      <c r="E273" s="361">
        <v>0.82499999999999996</v>
      </c>
      <c r="F273" s="303"/>
      <c r="G273" s="303"/>
      <c r="H273" s="303"/>
      <c r="I273" s="30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 t="s">
        <v>153</v>
      </c>
      <c r="AF273" s="244">
        <v>0</v>
      </c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</row>
    <row r="274" spans="1:60" outlineLevel="1" x14ac:dyDescent="0.2">
      <c r="A274" s="247"/>
      <c r="B274" s="250"/>
      <c r="C274" s="330" t="s">
        <v>1020</v>
      </c>
      <c r="D274" s="281"/>
      <c r="E274" s="293">
        <v>3.762</v>
      </c>
      <c r="F274" s="303"/>
      <c r="G274" s="303"/>
      <c r="H274" s="303"/>
      <c r="I274" s="30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 t="s">
        <v>153</v>
      </c>
      <c r="AF274" s="244">
        <v>0</v>
      </c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</row>
    <row r="275" spans="1:60" outlineLevel="1" x14ac:dyDescent="0.2">
      <c r="A275" s="247"/>
      <c r="B275" s="250"/>
      <c r="C275" s="330" t="s">
        <v>1021</v>
      </c>
      <c r="D275" s="281"/>
      <c r="E275" s="293">
        <v>46.633600000000001</v>
      </c>
      <c r="F275" s="303"/>
      <c r="G275" s="303"/>
      <c r="H275" s="303"/>
      <c r="I275" s="30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 t="s">
        <v>153</v>
      </c>
      <c r="AF275" s="244">
        <v>0</v>
      </c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</row>
    <row r="276" spans="1:60" outlineLevel="1" x14ac:dyDescent="0.2">
      <c r="A276" s="247"/>
      <c r="B276" s="250"/>
      <c r="C276" s="330" t="s">
        <v>976</v>
      </c>
      <c r="D276" s="281"/>
      <c r="E276" s="293">
        <v>1.8720000000000001</v>
      </c>
      <c r="F276" s="303"/>
      <c r="G276" s="303"/>
      <c r="H276" s="303"/>
      <c r="I276" s="30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 t="s">
        <v>153</v>
      </c>
      <c r="AF276" s="244">
        <v>0</v>
      </c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</row>
    <row r="277" spans="1:60" outlineLevel="1" x14ac:dyDescent="0.2">
      <c r="A277" s="247"/>
      <c r="B277" s="250"/>
      <c r="C277" s="330" t="s">
        <v>1022</v>
      </c>
      <c r="D277" s="281"/>
      <c r="E277" s="293">
        <v>18.899999999999999</v>
      </c>
      <c r="F277" s="303"/>
      <c r="G277" s="303"/>
      <c r="H277" s="303"/>
      <c r="I277" s="30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 t="s">
        <v>153</v>
      </c>
      <c r="AF277" s="244">
        <v>0</v>
      </c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</row>
    <row r="278" spans="1:60" outlineLevel="1" x14ac:dyDescent="0.2">
      <c r="A278" s="247"/>
      <c r="B278" s="250"/>
      <c r="C278" s="327" t="s">
        <v>1023</v>
      </c>
      <c r="D278" s="280"/>
      <c r="E278" s="292">
        <v>15.0375</v>
      </c>
      <c r="F278" s="303"/>
      <c r="G278" s="303"/>
      <c r="H278" s="303"/>
      <c r="I278" s="30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 t="s">
        <v>153</v>
      </c>
      <c r="AF278" s="244">
        <v>0</v>
      </c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</row>
    <row r="279" spans="1:60" ht="22.5" outlineLevel="1" x14ac:dyDescent="0.2">
      <c r="A279" s="259">
        <v>41</v>
      </c>
      <c r="B279" s="270" t="s">
        <v>1024</v>
      </c>
      <c r="C279" s="328" t="s">
        <v>1025</v>
      </c>
      <c r="D279" s="282" t="s">
        <v>355</v>
      </c>
      <c r="E279" s="294">
        <v>3.03</v>
      </c>
      <c r="F279" s="314"/>
      <c r="G279" s="315">
        <f>ROUND(E279*F279,2)</f>
        <v>0</v>
      </c>
      <c r="H279" s="315"/>
      <c r="I279" s="316" t="s">
        <v>290</v>
      </c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 t="s">
        <v>295</v>
      </c>
      <c r="AF279" s="244"/>
      <c r="AG279" s="244"/>
      <c r="AH279" s="244"/>
      <c r="AI279" s="244"/>
      <c r="AJ279" s="244"/>
      <c r="AK279" s="244"/>
      <c r="AL279" s="244"/>
      <c r="AM279" s="244">
        <v>21</v>
      </c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</row>
    <row r="280" spans="1:60" outlineLevel="1" x14ac:dyDescent="0.2">
      <c r="A280" s="247"/>
      <c r="B280" s="250"/>
      <c r="C280" s="327" t="s">
        <v>494</v>
      </c>
      <c r="D280" s="276"/>
      <c r="E280" s="288">
        <v>3.03</v>
      </c>
      <c r="F280" s="303"/>
      <c r="G280" s="303"/>
      <c r="H280" s="303"/>
      <c r="I280" s="30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 t="s">
        <v>153</v>
      </c>
      <c r="AF280" s="244">
        <v>0</v>
      </c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</row>
    <row r="281" spans="1:60" ht="22.5" outlineLevel="1" x14ac:dyDescent="0.2">
      <c r="A281" s="259">
        <v>42</v>
      </c>
      <c r="B281" s="270" t="s">
        <v>1026</v>
      </c>
      <c r="C281" s="328" t="s">
        <v>1027</v>
      </c>
      <c r="D281" s="282" t="s">
        <v>355</v>
      </c>
      <c r="E281" s="294">
        <v>4.04</v>
      </c>
      <c r="F281" s="314"/>
      <c r="G281" s="315">
        <f>ROUND(E281*F281,2)</f>
        <v>0</v>
      </c>
      <c r="H281" s="315" t="s">
        <v>294</v>
      </c>
      <c r="I281" s="316" t="s">
        <v>150</v>
      </c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 t="s">
        <v>295</v>
      </c>
      <c r="AF281" s="244"/>
      <c r="AG281" s="244"/>
      <c r="AH281" s="244"/>
      <c r="AI281" s="244"/>
      <c r="AJ281" s="244"/>
      <c r="AK281" s="244"/>
      <c r="AL281" s="244"/>
      <c r="AM281" s="244">
        <v>21</v>
      </c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</row>
    <row r="282" spans="1:60" outlineLevel="1" x14ac:dyDescent="0.2">
      <c r="A282" s="247"/>
      <c r="B282" s="250"/>
      <c r="C282" s="327" t="s">
        <v>533</v>
      </c>
      <c r="D282" s="276"/>
      <c r="E282" s="288">
        <v>4.04</v>
      </c>
      <c r="F282" s="303"/>
      <c r="G282" s="303"/>
      <c r="H282" s="303"/>
      <c r="I282" s="30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 t="s">
        <v>153</v>
      </c>
      <c r="AF282" s="244">
        <v>0</v>
      </c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</row>
    <row r="283" spans="1:60" ht="22.5" outlineLevel="1" x14ac:dyDescent="0.2">
      <c r="A283" s="259">
        <v>43</v>
      </c>
      <c r="B283" s="270" t="s">
        <v>1028</v>
      </c>
      <c r="C283" s="328" t="s">
        <v>1029</v>
      </c>
      <c r="D283" s="282" t="s">
        <v>355</v>
      </c>
      <c r="E283" s="294">
        <v>2.02</v>
      </c>
      <c r="F283" s="314"/>
      <c r="G283" s="315">
        <f>ROUND(E283*F283,2)</f>
        <v>0</v>
      </c>
      <c r="H283" s="315" t="s">
        <v>294</v>
      </c>
      <c r="I283" s="316" t="s">
        <v>150</v>
      </c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 t="s">
        <v>295</v>
      </c>
      <c r="AF283" s="244"/>
      <c r="AG283" s="244"/>
      <c r="AH283" s="244"/>
      <c r="AI283" s="244"/>
      <c r="AJ283" s="244"/>
      <c r="AK283" s="244"/>
      <c r="AL283" s="244"/>
      <c r="AM283" s="244">
        <v>21</v>
      </c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</row>
    <row r="284" spans="1:60" outlineLevel="1" x14ac:dyDescent="0.2">
      <c r="A284" s="247"/>
      <c r="B284" s="250"/>
      <c r="C284" s="327" t="s">
        <v>520</v>
      </c>
      <c r="D284" s="276"/>
      <c r="E284" s="288">
        <v>2.02</v>
      </c>
      <c r="F284" s="303"/>
      <c r="G284" s="303"/>
      <c r="H284" s="303"/>
      <c r="I284" s="30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 t="s">
        <v>153</v>
      </c>
      <c r="AF284" s="244">
        <v>0</v>
      </c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</row>
    <row r="285" spans="1:60" ht="22.5" outlineLevel="1" x14ac:dyDescent="0.2">
      <c r="A285" s="259">
        <v>44</v>
      </c>
      <c r="B285" s="270" t="s">
        <v>1030</v>
      </c>
      <c r="C285" s="328" t="s">
        <v>1031</v>
      </c>
      <c r="D285" s="282" t="s">
        <v>355</v>
      </c>
      <c r="E285" s="294">
        <v>5.05</v>
      </c>
      <c r="F285" s="314"/>
      <c r="G285" s="315">
        <f>ROUND(E285*F285,2)</f>
        <v>0</v>
      </c>
      <c r="H285" s="315" t="s">
        <v>294</v>
      </c>
      <c r="I285" s="316" t="s">
        <v>150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 t="s">
        <v>295</v>
      </c>
      <c r="AF285" s="244"/>
      <c r="AG285" s="244"/>
      <c r="AH285" s="244"/>
      <c r="AI285" s="244"/>
      <c r="AJ285" s="244"/>
      <c r="AK285" s="244"/>
      <c r="AL285" s="244"/>
      <c r="AM285" s="244">
        <v>21</v>
      </c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</row>
    <row r="286" spans="1:60" outlineLevel="1" x14ac:dyDescent="0.2">
      <c r="A286" s="247"/>
      <c r="B286" s="250"/>
      <c r="C286" s="327" t="s">
        <v>525</v>
      </c>
      <c r="D286" s="276"/>
      <c r="E286" s="288">
        <v>5.05</v>
      </c>
      <c r="F286" s="303"/>
      <c r="G286" s="303"/>
      <c r="H286" s="303"/>
      <c r="I286" s="30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 t="s">
        <v>153</v>
      </c>
      <c r="AF286" s="244">
        <v>0</v>
      </c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</row>
    <row r="287" spans="1:60" x14ac:dyDescent="0.2">
      <c r="A287" s="249" t="s">
        <v>139</v>
      </c>
      <c r="B287" s="266" t="s">
        <v>82</v>
      </c>
      <c r="C287" s="323" t="s">
        <v>83</v>
      </c>
      <c r="D287" s="272"/>
      <c r="E287" s="284"/>
      <c r="F287" s="296">
        <f>SUM(G288:G304)</f>
        <v>0</v>
      </c>
      <c r="G287" s="296"/>
      <c r="H287" s="297"/>
      <c r="I287" s="298"/>
      <c r="AE287" t="s">
        <v>140</v>
      </c>
    </row>
    <row r="288" spans="1:60" outlineLevel="1" x14ac:dyDescent="0.2">
      <c r="A288" s="252"/>
      <c r="B288" s="251" t="s">
        <v>328</v>
      </c>
      <c r="C288" s="324"/>
      <c r="D288" s="273"/>
      <c r="E288" s="285"/>
      <c r="F288" s="299"/>
      <c r="G288" s="299"/>
      <c r="H288" s="300"/>
      <c r="I288" s="301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>
        <v>0</v>
      </c>
      <c r="AD288" s="244"/>
      <c r="AE288" s="244" t="s">
        <v>142</v>
      </c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</row>
    <row r="289" spans="1:60" outlineLevel="1" x14ac:dyDescent="0.2">
      <c r="A289" s="246"/>
      <c r="B289" s="253" t="s">
        <v>329</v>
      </c>
      <c r="C289" s="325"/>
      <c r="D289" s="274"/>
      <c r="E289" s="286"/>
      <c r="F289" s="302"/>
      <c r="G289" s="302"/>
      <c r="H289" s="303"/>
      <c r="I289" s="30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 t="s">
        <v>144</v>
      </c>
      <c r="AF289" s="244"/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</row>
    <row r="290" spans="1:60" outlineLevel="1" x14ac:dyDescent="0.2">
      <c r="A290" s="256">
        <v>45</v>
      </c>
      <c r="B290" s="267" t="s">
        <v>330</v>
      </c>
      <c r="C290" s="326" t="s">
        <v>331</v>
      </c>
      <c r="D290" s="275" t="s">
        <v>182</v>
      </c>
      <c r="E290" s="287">
        <v>3.7650000000000001</v>
      </c>
      <c r="F290" s="305"/>
      <c r="G290" s="306">
        <f>ROUND(E290*F290,2)</f>
        <v>0</v>
      </c>
      <c r="H290" s="306" t="s">
        <v>149</v>
      </c>
      <c r="I290" s="306" t="s">
        <v>150</v>
      </c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 t="s">
        <v>151</v>
      </c>
      <c r="AF290" s="244"/>
      <c r="AG290" s="244"/>
      <c r="AH290" s="244"/>
      <c r="AI290" s="244"/>
      <c r="AJ290" s="244"/>
      <c r="AK290" s="244"/>
      <c r="AL290" s="244"/>
      <c r="AM290" s="244">
        <v>21</v>
      </c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</row>
    <row r="291" spans="1:60" outlineLevel="1" x14ac:dyDescent="0.2">
      <c r="A291" s="247"/>
      <c r="B291" s="250"/>
      <c r="C291" s="330" t="s">
        <v>1032</v>
      </c>
      <c r="D291" s="359"/>
      <c r="E291" s="361">
        <v>2.8275000000000001</v>
      </c>
      <c r="F291" s="303"/>
      <c r="G291" s="303"/>
      <c r="H291" s="303"/>
      <c r="I291" s="30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 t="s">
        <v>153</v>
      </c>
      <c r="AF291" s="244">
        <v>0</v>
      </c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</row>
    <row r="292" spans="1:60" outlineLevel="1" x14ac:dyDescent="0.2">
      <c r="A292" s="247"/>
      <c r="B292" s="250"/>
      <c r="C292" s="327" t="s">
        <v>1033</v>
      </c>
      <c r="D292" s="280"/>
      <c r="E292" s="292">
        <v>0.9375</v>
      </c>
      <c r="F292" s="303"/>
      <c r="G292" s="303"/>
      <c r="H292" s="303"/>
      <c r="I292" s="30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 t="s">
        <v>153</v>
      </c>
      <c r="AF292" s="244">
        <v>0</v>
      </c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</row>
    <row r="293" spans="1:60" outlineLevel="1" x14ac:dyDescent="0.2">
      <c r="A293" s="259">
        <v>46</v>
      </c>
      <c r="B293" s="270" t="s">
        <v>334</v>
      </c>
      <c r="C293" s="328" t="s">
        <v>335</v>
      </c>
      <c r="D293" s="282" t="s">
        <v>293</v>
      </c>
      <c r="E293" s="294">
        <v>7.4714999999999998</v>
      </c>
      <c r="F293" s="314"/>
      <c r="G293" s="315">
        <f>ROUND(E293*F293,2)</f>
        <v>0</v>
      </c>
      <c r="H293" s="315" t="s">
        <v>149</v>
      </c>
      <c r="I293" s="316" t="s">
        <v>150</v>
      </c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 t="s">
        <v>461</v>
      </c>
      <c r="AF293" s="244"/>
      <c r="AG293" s="244"/>
      <c r="AH293" s="244"/>
      <c r="AI293" s="244"/>
      <c r="AJ293" s="244"/>
      <c r="AK293" s="244"/>
      <c r="AL293" s="244"/>
      <c r="AM293" s="244">
        <v>21</v>
      </c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</row>
    <row r="294" spans="1:60" outlineLevel="1" x14ac:dyDescent="0.2">
      <c r="A294" s="247"/>
      <c r="B294" s="250"/>
      <c r="C294" s="330" t="s">
        <v>1034</v>
      </c>
      <c r="D294" s="359"/>
      <c r="E294" s="361">
        <v>6.4089999999999998</v>
      </c>
      <c r="F294" s="303"/>
      <c r="G294" s="303"/>
      <c r="H294" s="303"/>
      <c r="I294" s="30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 t="s">
        <v>153</v>
      </c>
      <c r="AF294" s="244">
        <v>0</v>
      </c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</row>
    <row r="295" spans="1:60" outlineLevel="1" x14ac:dyDescent="0.2">
      <c r="A295" s="247"/>
      <c r="B295" s="250"/>
      <c r="C295" s="327" t="s">
        <v>1035</v>
      </c>
      <c r="D295" s="280"/>
      <c r="E295" s="292">
        <v>1.0625</v>
      </c>
      <c r="F295" s="303"/>
      <c r="G295" s="303"/>
      <c r="H295" s="303"/>
      <c r="I295" s="30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 t="s">
        <v>153</v>
      </c>
      <c r="AF295" s="244">
        <v>0</v>
      </c>
      <c r="AG295" s="244"/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</row>
    <row r="296" spans="1:60" outlineLevel="1" x14ac:dyDescent="0.2">
      <c r="A296" s="259">
        <v>47</v>
      </c>
      <c r="B296" s="270" t="s">
        <v>339</v>
      </c>
      <c r="C296" s="328" t="s">
        <v>340</v>
      </c>
      <c r="D296" s="282" t="s">
        <v>293</v>
      </c>
      <c r="E296" s="294">
        <v>2.5636000000000001</v>
      </c>
      <c r="F296" s="314"/>
      <c r="G296" s="315">
        <f>ROUND(E296*F296,2)</f>
        <v>0</v>
      </c>
      <c r="H296" s="315" t="s">
        <v>149</v>
      </c>
      <c r="I296" s="316" t="s">
        <v>150</v>
      </c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 t="s">
        <v>151</v>
      </c>
      <c r="AF296" s="244"/>
      <c r="AG296" s="244"/>
      <c r="AH296" s="244"/>
      <c r="AI296" s="244"/>
      <c r="AJ296" s="244"/>
      <c r="AK296" s="244"/>
      <c r="AL296" s="244"/>
      <c r="AM296" s="244">
        <v>21</v>
      </c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</row>
    <row r="297" spans="1:60" outlineLevel="1" x14ac:dyDescent="0.2">
      <c r="A297" s="247"/>
      <c r="B297" s="250"/>
      <c r="C297" s="327" t="s">
        <v>1036</v>
      </c>
      <c r="D297" s="276"/>
      <c r="E297" s="288">
        <v>2.5636000000000001</v>
      </c>
      <c r="F297" s="303"/>
      <c r="G297" s="303"/>
      <c r="H297" s="303"/>
      <c r="I297" s="30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 t="s">
        <v>153</v>
      </c>
      <c r="AF297" s="244">
        <v>0</v>
      </c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</row>
    <row r="298" spans="1:60" outlineLevel="1" x14ac:dyDescent="0.2">
      <c r="A298" s="252"/>
      <c r="B298" s="251" t="s">
        <v>782</v>
      </c>
      <c r="C298" s="324"/>
      <c r="D298" s="273"/>
      <c r="E298" s="285"/>
      <c r="F298" s="299"/>
      <c r="G298" s="299"/>
      <c r="H298" s="300"/>
      <c r="I298" s="301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>
        <v>0</v>
      </c>
      <c r="AD298" s="244"/>
      <c r="AE298" s="244" t="s">
        <v>142</v>
      </c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</row>
    <row r="299" spans="1:60" outlineLevel="1" x14ac:dyDescent="0.2">
      <c r="A299" s="254">
        <v>48</v>
      </c>
      <c r="B299" s="268" t="s">
        <v>1037</v>
      </c>
      <c r="C299" s="326" t="s">
        <v>1038</v>
      </c>
      <c r="D299" s="277" t="s">
        <v>148</v>
      </c>
      <c r="E299" s="289">
        <v>150</v>
      </c>
      <c r="F299" s="307"/>
      <c r="G299" s="308">
        <f>ROUND(E299*F299,2)</f>
        <v>0</v>
      </c>
      <c r="H299" s="308" t="s">
        <v>149</v>
      </c>
      <c r="I299" s="308" t="s">
        <v>150</v>
      </c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 t="s">
        <v>151</v>
      </c>
      <c r="AF299" s="244"/>
      <c r="AG299" s="244"/>
      <c r="AH299" s="244"/>
      <c r="AI299" s="244"/>
      <c r="AJ299" s="244"/>
      <c r="AK299" s="244"/>
      <c r="AL299" s="244"/>
      <c r="AM299" s="244">
        <v>21</v>
      </c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</row>
    <row r="300" spans="1:60" outlineLevel="1" x14ac:dyDescent="0.2">
      <c r="A300" s="252"/>
      <c r="B300" s="251" t="s">
        <v>346</v>
      </c>
      <c r="C300" s="324"/>
      <c r="D300" s="273"/>
      <c r="E300" s="285"/>
      <c r="F300" s="299"/>
      <c r="G300" s="299"/>
      <c r="H300" s="300"/>
      <c r="I300" s="301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>
        <v>0</v>
      </c>
      <c r="AD300" s="244"/>
      <c r="AE300" s="244" t="s">
        <v>142</v>
      </c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</row>
    <row r="301" spans="1:60" ht="22.5" outlineLevel="1" x14ac:dyDescent="0.2">
      <c r="A301" s="246"/>
      <c r="B301" s="253" t="s">
        <v>347</v>
      </c>
      <c r="C301" s="325"/>
      <c r="D301" s="274"/>
      <c r="E301" s="286"/>
      <c r="F301" s="302"/>
      <c r="G301" s="302"/>
      <c r="H301" s="303"/>
      <c r="I301" s="30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 t="s">
        <v>144</v>
      </c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60" t="str">
        <f>B301</f>
        <v>s provedením lože z kameniva drceného, s vyplněním spár, s dvojitým hutněním a se smetením přebytečného materiálu na krajnici. S dodáním hmot pro lože a výplň spár.</v>
      </c>
      <c r="BA301" s="244"/>
      <c r="BB301" s="244"/>
      <c r="BC301" s="244"/>
      <c r="BD301" s="244"/>
      <c r="BE301" s="244"/>
      <c r="BF301" s="244"/>
      <c r="BG301" s="244"/>
      <c r="BH301" s="244"/>
    </row>
    <row r="302" spans="1:60" outlineLevel="1" x14ac:dyDescent="0.2">
      <c r="A302" s="254">
        <v>49</v>
      </c>
      <c r="B302" s="268" t="s">
        <v>348</v>
      </c>
      <c r="C302" s="326" t="s">
        <v>349</v>
      </c>
      <c r="D302" s="277" t="s">
        <v>148</v>
      </c>
      <c r="E302" s="289">
        <v>6.25</v>
      </c>
      <c r="F302" s="307"/>
      <c r="G302" s="308">
        <f>ROUND(E302*F302,2)</f>
        <v>0</v>
      </c>
      <c r="H302" s="308" t="s">
        <v>149</v>
      </c>
      <c r="I302" s="308" t="s">
        <v>150</v>
      </c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 t="s">
        <v>151</v>
      </c>
      <c r="AF302" s="244"/>
      <c r="AG302" s="244"/>
      <c r="AH302" s="244"/>
      <c r="AI302" s="244"/>
      <c r="AJ302" s="244"/>
      <c r="AK302" s="244"/>
      <c r="AL302" s="244"/>
      <c r="AM302" s="244">
        <v>21</v>
      </c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</row>
    <row r="303" spans="1:60" outlineLevel="1" x14ac:dyDescent="0.2">
      <c r="A303" s="257">
        <v>50</v>
      </c>
      <c r="B303" s="267" t="s">
        <v>1039</v>
      </c>
      <c r="C303" s="328" t="s">
        <v>1040</v>
      </c>
      <c r="D303" s="275" t="s">
        <v>148</v>
      </c>
      <c r="E303" s="287">
        <v>150</v>
      </c>
      <c r="F303" s="305"/>
      <c r="G303" s="306">
        <f>ROUND(E303*F303,2)</f>
        <v>0</v>
      </c>
      <c r="H303" s="306"/>
      <c r="I303" s="306" t="s">
        <v>290</v>
      </c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 t="s">
        <v>151</v>
      </c>
      <c r="AF303" s="244"/>
      <c r="AG303" s="244"/>
      <c r="AH303" s="244"/>
      <c r="AI303" s="244"/>
      <c r="AJ303" s="244"/>
      <c r="AK303" s="244"/>
      <c r="AL303" s="244"/>
      <c r="AM303" s="244">
        <v>21</v>
      </c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</row>
    <row r="304" spans="1:60" outlineLevel="1" x14ac:dyDescent="0.2">
      <c r="A304" s="247"/>
      <c r="B304" s="250"/>
      <c r="C304" s="329" t="s">
        <v>336</v>
      </c>
      <c r="D304" s="279"/>
      <c r="E304" s="291"/>
      <c r="F304" s="312"/>
      <c r="G304" s="312"/>
      <c r="H304" s="303"/>
      <c r="I304" s="30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 t="s">
        <v>168</v>
      </c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</row>
    <row r="305" spans="1:60" x14ac:dyDescent="0.2">
      <c r="A305" s="249" t="s">
        <v>139</v>
      </c>
      <c r="B305" s="266" t="s">
        <v>90</v>
      </c>
      <c r="C305" s="323" t="s">
        <v>91</v>
      </c>
      <c r="D305" s="272"/>
      <c r="E305" s="284"/>
      <c r="F305" s="296">
        <f>SUM(G306:G308)</f>
        <v>0</v>
      </c>
      <c r="G305" s="296"/>
      <c r="H305" s="297"/>
      <c r="I305" s="298"/>
      <c r="AE305" t="s">
        <v>140</v>
      </c>
    </row>
    <row r="306" spans="1:60" outlineLevel="1" x14ac:dyDescent="0.2">
      <c r="A306" s="252"/>
      <c r="B306" s="251" t="s">
        <v>1041</v>
      </c>
      <c r="C306" s="324"/>
      <c r="D306" s="273"/>
      <c r="E306" s="285"/>
      <c r="F306" s="299"/>
      <c r="G306" s="299"/>
      <c r="H306" s="300"/>
      <c r="I306" s="301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>
        <v>0</v>
      </c>
      <c r="AD306" s="244"/>
      <c r="AE306" s="244" t="s">
        <v>142</v>
      </c>
      <c r="AF306" s="244"/>
      <c r="AG306" s="244"/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</row>
    <row r="307" spans="1:60" ht="22.5" outlineLevel="1" x14ac:dyDescent="0.2">
      <c r="A307" s="256">
        <v>51</v>
      </c>
      <c r="B307" s="267" t="s">
        <v>1042</v>
      </c>
      <c r="C307" s="326" t="s">
        <v>1043</v>
      </c>
      <c r="D307" s="275" t="s">
        <v>148</v>
      </c>
      <c r="E307" s="287">
        <v>3.1640000000000001</v>
      </c>
      <c r="F307" s="305"/>
      <c r="G307" s="306">
        <f>ROUND(E307*F307,2)</f>
        <v>0</v>
      </c>
      <c r="H307" s="306" t="s">
        <v>301</v>
      </c>
      <c r="I307" s="306" t="s">
        <v>150</v>
      </c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 t="s">
        <v>461</v>
      </c>
      <c r="AF307" s="244"/>
      <c r="AG307" s="244"/>
      <c r="AH307" s="244"/>
      <c r="AI307" s="244"/>
      <c r="AJ307" s="244"/>
      <c r="AK307" s="244"/>
      <c r="AL307" s="244"/>
      <c r="AM307" s="244">
        <v>21</v>
      </c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</row>
    <row r="308" spans="1:60" outlineLevel="1" x14ac:dyDescent="0.2">
      <c r="A308" s="247"/>
      <c r="B308" s="250"/>
      <c r="C308" s="327" t="s">
        <v>1044</v>
      </c>
      <c r="D308" s="276"/>
      <c r="E308" s="288">
        <v>3.1640000000000001</v>
      </c>
      <c r="F308" s="303"/>
      <c r="G308" s="303"/>
      <c r="H308" s="303"/>
      <c r="I308" s="30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 t="s">
        <v>153</v>
      </c>
      <c r="AF308" s="244">
        <v>0</v>
      </c>
      <c r="AG308" s="244"/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</row>
    <row r="309" spans="1:60" x14ac:dyDescent="0.2">
      <c r="A309" s="249" t="s">
        <v>139</v>
      </c>
      <c r="B309" s="266" t="s">
        <v>92</v>
      </c>
      <c r="C309" s="323" t="s">
        <v>93</v>
      </c>
      <c r="D309" s="272"/>
      <c r="E309" s="284"/>
      <c r="F309" s="296">
        <f>SUM(G310:G629)</f>
        <v>0</v>
      </c>
      <c r="G309" s="296"/>
      <c r="H309" s="297"/>
      <c r="I309" s="298"/>
      <c r="AE309" t="s">
        <v>140</v>
      </c>
    </row>
    <row r="310" spans="1:60" outlineLevel="1" x14ac:dyDescent="0.2">
      <c r="A310" s="252"/>
      <c r="B310" s="251" t="s">
        <v>1045</v>
      </c>
      <c r="C310" s="324"/>
      <c r="D310" s="273"/>
      <c r="E310" s="285"/>
      <c r="F310" s="299"/>
      <c r="G310" s="299"/>
      <c r="H310" s="300"/>
      <c r="I310" s="301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>
        <v>0</v>
      </c>
      <c r="AD310" s="244"/>
      <c r="AE310" s="244" t="s">
        <v>142</v>
      </c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</row>
    <row r="311" spans="1:60" outlineLevel="1" x14ac:dyDescent="0.2">
      <c r="A311" s="246"/>
      <c r="B311" s="253" t="s">
        <v>1046</v>
      </c>
      <c r="C311" s="325"/>
      <c r="D311" s="274"/>
      <c r="E311" s="286"/>
      <c r="F311" s="302"/>
      <c r="G311" s="302"/>
      <c r="H311" s="303"/>
      <c r="I311" s="30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 t="s">
        <v>144</v>
      </c>
      <c r="AF311" s="244"/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</row>
    <row r="312" spans="1:60" outlineLevel="1" x14ac:dyDescent="0.2">
      <c r="A312" s="254">
        <v>52</v>
      </c>
      <c r="B312" s="268" t="s">
        <v>1047</v>
      </c>
      <c r="C312" s="326" t="s">
        <v>1048</v>
      </c>
      <c r="D312" s="277" t="s">
        <v>355</v>
      </c>
      <c r="E312" s="289">
        <v>13</v>
      </c>
      <c r="F312" s="307"/>
      <c r="G312" s="308">
        <f>ROUND(E312*F312,2)</f>
        <v>0</v>
      </c>
      <c r="H312" s="308" t="s">
        <v>1049</v>
      </c>
      <c r="I312" s="308" t="s">
        <v>150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 t="s">
        <v>151</v>
      </c>
      <c r="AF312" s="244"/>
      <c r="AG312" s="244"/>
      <c r="AH312" s="244"/>
      <c r="AI312" s="244"/>
      <c r="AJ312" s="244"/>
      <c r="AK312" s="244"/>
      <c r="AL312" s="244"/>
      <c r="AM312" s="244">
        <v>21</v>
      </c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</row>
    <row r="313" spans="1:60" outlineLevel="1" x14ac:dyDescent="0.2">
      <c r="A313" s="255">
        <v>53</v>
      </c>
      <c r="B313" s="268" t="s">
        <v>1050</v>
      </c>
      <c r="C313" s="328" t="s">
        <v>1051</v>
      </c>
      <c r="D313" s="277" t="s">
        <v>355</v>
      </c>
      <c r="E313" s="289">
        <v>3</v>
      </c>
      <c r="F313" s="307"/>
      <c r="G313" s="308">
        <f>ROUND(E313*F313,2)</f>
        <v>0</v>
      </c>
      <c r="H313" s="308" t="s">
        <v>1049</v>
      </c>
      <c r="I313" s="308" t="s">
        <v>150</v>
      </c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 t="s">
        <v>151</v>
      </c>
      <c r="AF313" s="244"/>
      <c r="AG313" s="244"/>
      <c r="AH313" s="244"/>
      <c r="AI313" s="244"/>
      <c r="AJ313" s="244"/>
      <c r="AK313" s="244"/>
      <c r="AL313" s="244"/>
      <c r="AM313" s="244">
        <v>21</v>
      </c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</row>
    <row r="314" spans="1:60" outlineLevel="1" x14ac:dyDescent="0.2">
      <c r="A314" s="255">
        <v>54</v>
      </c>
      <c r="B314" s="268" t="s">
        <v>1052</v>
      </c>
      <c r="C314" s="328" t="s">
        <v>1053</v>
      </c>
      <c r="D314" s="277" t="s">
        <v>355</v>
      </c>
      <c r="E314" s="289">
        <v>1</v>
      </c>
      <c r="F314" s="307"/>
      <c r="G314" s="308">
        <f>ROUND(E314*F314,2)</f>
        <v>0</v>
      </c>
      <c r="H314" s="308" t="s">
        <v>1049</v>
      </c>
      <c r="I314" s="308" t="s">
        <v>150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 t="s">
        <v>151</v>
      </c>
      <c r="AF314" s="244"/>
      <c r="AG314" s="244"/>
      <c r="AH314" s="244"/>
      <c r="AI314" s="244"/>
      <c r="AJ314" s="244"/>
      <c r="AK314" s="244"/>
      <c r="AL314" s="244"/>
      <c r="AM314" s="244">
        <v>21</v>
      </c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</row>
    <row r="315" spans="1:60" outlineLevel="1" x14ac:dyDescent="0.2">
      <c r="A315" s="252"/>
      <c r="B315" s="251" t="s">
        <v>1054</v>
      </c>
      <c r="C315" s="324"/>
      <c r="D315" s="273"/>
      <c r="E315" s="285"/>
      <c r="F315" s="299"/>
      <c r="G315" s="299"/>
      <c r="H315" s="300"/>
      <c r="I315" s="301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>
        <v>0</v>
      </c>
      <c r="AD315" s="244"/>
      <c r="AE315" s="244" t="s">
        <v>142</v>
      </c>
      <c r="AF315" s="244"/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</row>
    <row r="316" spans="1:60" outlineLevel="1" x14ac:dyDescent="0.2">
      <c r="A316" s="246"/>
      <c r="B316" s="253" t="s">
        <v>1055</v>
      </c>
      <c r="C316" s="325"/>
      <c r="D316" s="274"/>
      <c r="E316" s="286"/>
      <c r="F316" s="302"/>
      <c r="G316" s="302"/>
      <c r="H316" s="303"/>
      <c r="I316" s="30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 t="s">
        <v>144</v>
      </c>
      <c r="AF316" s="244"/>
      <c r="AG316" s="244"/>
      <c r="AH316" s="244"/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</row>
    <row r="317" spans="1:60" outlineLevel="1" x14ac:dyDescent="0.2">
      <c r="A317" s="246"/>
      <c r="B317" s="253" t="s">
        <v>1056</v>
      </c>
      <c r="C317" s="325"/>
      <c r="D317" s="274"/>
      <c r="E317" s="286"/>
      <c r="F317" s="302"/>
      <c r="G317" s="302"/>
      <c r="H317" s="303"/>
      <c r="I317" s="30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>
        <v>1</v>
      </c>
      <c r="AD317" s="244"/>
      <c r="AE317" s="244" t="s">
        <v>142</v>
      </c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</row>
    <row r="318" spans="1:60" outlineLevel="1" x14ac:dyDescent="0.2">
      <c r="A318" s="254">
        <v>55</v>
      </c>
      <c r="B318" s="268" t="s">
        <v>1057</v>
      </c>
      <c r="C318" s="326" t="s">
        <v>361</v>
      </c>
      <c r="D318" s="277" t="s">
        <v>166</v>
      </c>
      <c r="E318" s="289">
        <v>5</v>
      </c>
      <c r="F318" s="307"/>
      <c r="G318" s="308">
        <f>ROUND(E318*F318,2)</f>
        <v>0</v>
      </c>
      <c r="H318" s="308" t="s">
        <v>301</v>
      </c>
      <c r="I318" s="308" t="s">
        <v>150</v>
      </c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 t="s">
        <v>151</v>
      </c>
      <c r="AF318" s="244"/>
      <c r="AG318" s="244"/>
      <c r="AH318" s="244"/>
      <c r="AI318" s="244"/>
      <c r="AJ318" s="244"/>
      <c r="AK318" s="244"/>
      <c r="AL318" s="244"/>
      <c r="AM318" s="244">
        <v>21</v>
      </c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</row>
    <row r="319" spans="1:60" outlineLevel="1" x14ac:dyDescent="0.2">
      <c r="A319" s="252"/>
      <c r="B319" s="251" t="s">
        <v>1054</v>
      </c>
      <c r="C319" s="324"/>
      <c r="D319" s="273"/>
      <c r="E319" s="285"/>
      <c r="F319" s="299"/>
      <c r="G319" s="299"/>
      <c r="H319" s="300"/>
      <c r="I319" s="301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>
        <v>0</v>
      </c>
      <c r="AD319" s="244"/>
      <c r="AE319" s="244" t="s">
        <v>142</v>
      </c>
      <c r="AF319" s="244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</row>
    <row r="320" spans="1:60" outlineLevel="1" x14ac:dyDescent="0.2">
      <c r="A320" s="246"/>
      <c r="B320" s="253" t="s">
        <v>1055</v>
      </c>
      <c r="C320" s="325"/>
      <c r="D320" s="274"/>
      <c r="E320" s="286"/>
      <c r="F320" s="302"/>
      <c r="G320" s="302"/>
      <c r="H320" s="303"/>
      <c r="I320" s="30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 t="s">
        <v>144</v>
      </c>
      <c r="AF320" s="244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</row>
    <row r="321" spans="1:60" outlineLevel="1" x14ac:dyDescent="0.2">
      <c r="A321" s="246"/>
      <c r="B321" s="253" t="s">
        <v>1056</v>
      </c>
      <c r="C321" s="325"/>
      <c r="D321" s="274"/>
      <c r="E321" s="286"/>
      <c r="F321" s="302"/>
      <c r="G321" s="302"/>
      <c r="H321" s="303"/>
      <c r="I321" s="30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>
        <v>1</v>
      </c>
      <c r="AD321" s="244"/>
      <c r="AE321" s="244" t="s">
        <v>142</v>
      </c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</row>
    <row r="322" spans="1:60" outlineLevel="1" x14ac:dyDescent="0.2">
      <c r="A322" s="254">
        <v>56</v>
      </c>
      <c r="B322" s="268" t="s">
        <v>1058</v>
      </c>
      <c r="C322" s="326" t="s">
        <v>1059</v>
      </c>
      <c r="D322" s="277" t="s">
        <v>166</v>
      </c>
      <c r="E322" s="289">
        <v>20.5</v>
      </c>
      <c r="F322" s="307"/>
      <c r="G322" s="308">
        <f>ROUND(E322*F322,2)</f>
        <v>0</v>
      </c>
      <c r="H322" s="308" t="s">
        <v>301</v>
      </c>
      <c r="I322" s="308" t="s">
        <v>150</v>
      </c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 t="s">
        <v>151</v>
      </c>
      <c r="AF322" s="244"/>
      <c r="AG322" s="244"/>
      <c r="AH322" s="244"/>
      <c r="AI322" s="244"/>
      <c r="AJ322" s="244"/>
      <c r="AK322" s="244"/>
      <c r="AL322" s="244"/>
      <c r="AM322" s="244">
        <v>21</v>
      </c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</row>
    <row r="323" spans="1:60" outlineLevel="1" x14ac:dyDescent="0.2">
      <c r="A323" s="252"/>
      <c r="B323" s="251" t="s">
        <v>1054</v>
      </c>
      <c r="C323" s="324"/>
      <c r="D323" s="273"/>
      <c r="E323" s="285"/>
      <c r="F323" s="299"/>
      <c r="G323" s="299"/>
      <c r="H323" s="300"/>
      <c r="I323" s="301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>
        <v>0</v>
      </c>
      <c r="AD323" s="244"/>
      <c r="AE323" s="244" t="s">
        <v>142</v>
      </c>
      <c r="AF323" s="244"/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</row>
    <row r="324" spans="1:60" outlineLevel="1" x14ac:dyDescent="0.2">
      <c r="A324" s="246"/>
      <c r="B324" s="253" t="s">
        <v>1055</v>
      </c>
      <c r="C324" s="325"/>
      <c r="D324" s="274"/>
      <c r="E324" s="286"/>
      <c r="F324" s="302"/>
      <c r="G324" s="302"/>
      <c r="H324" s="303"/>
      <c r="I324" s="30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 t="s">
        <v>144</v>
      </c>
      <c r="AF324" s="244"/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</row>
    <row r="325" spans="1:60" outlineLevel="1" x14ac:dyDescent="0.2">
      <c r="A325" s="246"/>
      <c r="B325" s="253" t="s">
        <v>1056</v>
      </c>
      <c r="C325" s="325"/>
      <c r="D325" s="274"/>
      <c r="E325" s="286"/>
      <c r="F325" s="302"/>
      <c r="G325" s="302"/>
      <c r="H325" s="303"/>
      <c r="I325" s="30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>
        <v>1</v>
      </c>
      <c r="AD325" s="244"/>
      <c r="AE325" s="244" t="s">
        <v>142</v>
      </c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</row>
    <row r="326" spans="1:60" outlineLevel="1" x14ac:dyDescent="0.2">
      <c r="A326" s="254">
        <v>57</v>
      </c>
      <c r="B326" s="268" t="s">
        <v>1060</v>
      </c>
      <c r="C326" s="326" t="s">
        <v>1061</v>
      </c>
      <c r="D326" s="277" t="s">
        <v>166</v>
      </c>
      <c r="E326" s="289">
        <v>196.2</v>
      </c>
      <c r="F326" s="307"/>
      <c r="G326" s="308">
        <f>ROUND(E326*F326,2)</f>
        <v>0</v>
      </c>
      <c r="H326" s="308" t="s">
        <v>301</v>
      </c>
      <c r="I326" s="308" t="s">
        <v>150</v>
      </c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 t="s">
        <v>151</v>
      </c>
      <c r="AF326" s="244"/>
      <c r="AG326" s="244"/>
      <c r="AH326" s="244"/>
      <c r="AI326" s="244"/>
      <c r="AJ326" s="244"/>
      <c r="AK326" s="244"/>
      <c r="AL326" s="244"/>
      <c r="AM326" s="244">
        <v>21</v>
      </c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</row>
    <row r="327" spans="1:60" outlineLevel="1" x14ac:dyDescent="0.2">
      <c r="A327" s="252"/>
      <c r="B327" s="251" t="s">
        <v>1054</v>
      </c>
      <c r="C327" s="324"/>
      <c r="D327" s="273"/>
      <c r="E327" s="285"/>
      <c r="F327" s="299"/>
      <c r="G327" s="299"/>
      <c r="H327" s="300"/>
      <c r="I327" s="301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>
        <v>0</v>
      </c>
      <c r="AD327" s="244"/>
      <c r="AE327" s="244" t="s">
        <v>142</v>
      </c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</row>
    <row r="328" spans="1:60" outlineLevel="1" x14ac:dyDescent="0.2">
      <c r="A328" s="246"/>
      <c r="B328" s="253" t="s">
        <v>1055</v>
      </c>
      <c r="C328" s="325"/>
      <c r="D328" s="274"/>
      <c r="E328" s="286"/>
      <c r="F328" s="302"/>
      <c r="G328" s="302"/>
      <c r="H328" s="303"/>
      <c r="I328" s="30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 t="s">
        <v>144</v>
      </c>
      <c r="AF328" s="244"/>
      <c r="AG328" s="244"/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</row>
    <row r="329" spans="1:60" outlineLevel="1" x14ac:dyDescent="0.2">
      <c r="A329" s="246"/>
      <c r="B329" s="253" t="s">
        <v>1056</v>
      </c>
      <c r="C329" s="325"/>
      <c r="D329" s="274"/>
      <c r="E329" s="286"/>
      <c r="F329" s="302"/>
      <c r="G329" s="302"/>
      <c r="H329" s="303"/>
      <c r="I329" s="30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>
        <v>1</v>
      </c>
      <c r="AD329" s="244"/>
      <c r="AE329" s="244" t="s">
        <v>142</v>
      </c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</row>
    <row r="330" spans="1:60" outlineLevel="1" x14ac:dyDescent="0.2">
      <c r="A330" s="254">
        <v>58</v>
      </c>
      <c r="B330" s="268" t="s">
        <v>1062</v>
      </c>
      <c r="C330" s="326" t="s">
        <v>1063</v>
      </c>
      <c r="D330" s="277" t="s">
        <v>166</v>
      </c>
      <c r="E330" s="289">
        <v>57.5</v>
      </c>
      <c r="F330" s="307"/>
      <c r="G330" s="308">
        <f>ROUND(E330*F330,2)</f>
        <v>0</v>
      </c>
      <c r="H330" s="308" t="s">
        <v>301</v>
      </c>
      <c r="I330" s="308" t="s">
        <v>150</v>
      </c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 t="s">
        <v>151</v>
      </c>
      <c r="AF330" s="244"/>
      <c r="AG330" s="244"/>
      <c r="AH330" s="244"/>
      <c r="AI330" s="244"/>
      <c r="AJ330" s="244"/>
      <c r="AK330" s="244"/>
      <c r="AL330" s="244"/>
      <c r="AM330" s="244">
        <v>21</v>
      </c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</row>
    <row r="331" spans="1:60" outlineLevel="1" x14ac:dyDescent="0.2">
      <c r="A331" s="252"/>
      <c r="B331" s="251" t="s">
        <v>1054</v>
      </c>
      <c r="C331" s="324"/>
      <c r="D331" s="273"/>
      <c r="E331" s="285"/>
      <c r="F331" s="299"/>
      <c r="G331" s="299"/>
      <c r="H331" s="300"/>
      <c r="I331" s="301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>
        <v>0</v>
      </c>
      <c r="AD331" s="244"/>
      <c r="AE331" s="244" t="s">
        <v>142</v>
      </c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</row>
    <row r="332" spans="1:60" outlineLevel="1" x14ac:dyDescent="0.2">
      <c r="A332" s="246"/>
      <c r="B332" s="253" t="s">
        <v>1055</v>
      </c>
      <c r="C332" s="325"/>
      <c r="D332" s="274"/>
      <c r="E332" s="286"/>
      <c r="F332" s="302"/>
      <c r="G332" s="302"/>
      <c r="H332" s="303"/>
      <c r="I332" s="30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 t="s">
        <v>144</v>
      </c>
      <c r="AF332" s="244"/>
      <c r="AG332" s="244"/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</row>
    <row r="333" spans="1:60" outlineLevel="1" x14ac:dyDescent="0.2">
      <c r="A333" s="246"/>
      <c r="B333" s="253" t="s">
        <v>1056</v>
      </c>
      <c r="C333" s="325"/>
      <c r="D333" s="274"/>
      <c r="E333" s="286"/>
      <c r="F333" s="302"/>
      <c r="G333" s="302"/>
      <c r="H333" s="303"/>
      <c r="I333" s="30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>
        <v>1</v>
      </c>
      <c r="AD333" s="244"/>
      <c r="AE333" s="244" t="s">
        <v>142</v>
      </c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</row>
    <row r="334" spans="1:60" outlineLevel="1" x14ac:dyDescent="0.2">
      <c r="A334" s="254">
        <v>59</v>
      </c>
      <c r="B334" s="268" t="s">
        <v>1064</v>
      </c>
      <c r="C334" s="326" t="s">
        <v>1065</v>
      </c>
      <c r="D334" s="277" t="s">
        <v>166</v>
      </c>
      <c r="E334" s="289">
        <v>38.6</v>
      </c>
      <c r="F334" s="307"/>
      <c r="G334" s="308">
        <f>ROUND(E334*F334,2)</f>
        <v>0</v>
      </c>
      <c r="H334" s="308" t="s">
        <v>301</v>
      </c>
      <c r="I334" s="308" t="s">
        <v>150</v>
      </c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 t="s">
        <v>151</v>
      </c>
      <c r="AF334" s="244"/>
      <c r="AG334" s="244"/>
      <c r="AH334" s="244"/>
      <c r="AI334" s="244"/>
      <c r="AJ334" s="244"/>
      <c r="AK334" s="244"/>
      <c r="AL334" s="244"/>
      <c r="AM334" s="244">
        <v>21</v>
      </c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</row>
    <row r="335" spans="1:60" outlineLevel="1" x14ac:dyDescent="0.2">
      <c r="A335" s="252"/>
      <c r="B335" s="251" t="s">
        <v>1054</v>
      </c>
      <c r="C335" s="324"/>
      <c r="D335" s="273"/>
      <c r="E335" s="285"/>
      <c r="F335" s="299"/>
      <c r="G335" s="299"/>
      <c r="H335" s="300"/>
      <c r="I335" s="301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>
        <v>0</v>
      </c>
      <c r="AD335" s="244"/>
      <c r="AE335" s="244" t="s">
        <v>142</v>
      </c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</row>
    <row r="336" spans="1:60" outlineLevel="1" x14ac:dyDescent="0.2">
      <c r="A336" s="246"/>
      <c r="B336" s="253" t="s">
        <v>1055</v>
      </c>
      <c r="C336" s="325"/>
      <c r="D336" s="274"/>
      <c r="E336" s="286"/>
      <c r="F336" s="302"/>
      <c r="G336" s="302"/>
      <c r="H336" s="303"/>
      <c r="I336" s="30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 t="s">
        <v>144</v>
      </c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</row>
    <row r="337" spans="1:60" outlineLevel="1" x14ac:dyDescent="0.2">
      <c r="A337" s="246"/>
      <c r="B337" s="253" t="s">
        <v>1066</v>
      </c>
      <c r="C337" s="325"/>
      <c r="D337" s="274"/>
      <c r="E337" s="286"/>
      <c r="F337" s="302"/>
      <c r="G337" s="302"/>
      <c r="H337" s="303"/>
      <c r="I337" s="30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>
        <v>1</v>
      </c>
      <c r="AD337" s="244"/>
      <c r="AE337" s="244" t="s">
        <v>142</v>
      </c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</row>
    <row r="338" spans="1:60" outlineLevel="1" x14ac:dyDescent="0.2">
      <c r="A338" s="256">
        <v>60</v>
      </c>
      <c r="B338" s="267" t="s">
        <v>1067</v>
      </c>
      <c r="C338" s="326" t="s">
        <v>1068</v>
      </c>
      <c r="D338" s="275" t="s">
        <v>355</v>
      </c>
      <c r="E338" s="287">
        <v>13</v>
      </c>
      <c r="F338" s="305"/>
      <c r="G338" s="306">
        <f>ROUND(E338*F338,2)</f>
        <v>0</v>
      </c>
      <c r="H338" s="306" t="s">
        <v>301</v>
      </c>
      <c r="I338" s="306" t="s">
        <v>150</v>
      </c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 t="s">
        <v>151</v>
      </c>
      <c r="AF338" s="244"/>
      <c r="AG338" s="244"/>
      <c r="AH338" s="244"/>
      <c r="AI338" s="244"/>
      <c r="AJ338" s="244"/>
      <c r="AK338" s="244"/>
      <c r="AL338" s="244"/>
      <c r="AM338" s="244">
        <v>21</v>
      </c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</row>
    <row r="339" spans="1:60" ht="56.25" outlineLevel="1" x14ac:dyDescent="0.2">
      <c r="A339" s="247"/>
      <c r="B339" s="250"/>
      <c r="C339" s="329" t="s">
        <v>350</v>
      </c>
      <c r="D339" s="279"/>
      <c r="E339" s="291"/>
      <c r="F339" s="312"/>
      <c r="G339" s="312"/>
      <c r="H339" s="303"/>
      <c r="I339" s="30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 t="s">
        <v>168</v>
      </c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</row>
    <row r="340" spans="1:60" outlineLevel="1" x14ac:dyDescent="0.2">
      <c r="A340" s="252"/>
      <c r="B340" s="251" t="s">
        <v>1069</v>
      </c>
      <c r="C340" s="324"/>
      <c r="D340" s="273"/>
      <c r="E340" s="285"/>
      <c r="F340" s="299"/>
      <c r="G340" s="299"/>
      <c r="H340" s="300"/>
      <c r="I340" s="301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>
        <v>0</v>
      </c>
      <c r="AD340" s="244"/>
      <c r="AE340" s="244" t="s">
        <v>142</v>
      </c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</row>
    <row r="341" spans="1:60" outlineLevel="1" x14ac:dyDescent="0.2">
      <c r="A341" s="246"/>
      <c r="B341" s="253" t="s">
        <v>1070</v>
      </c>
      <c r="C341" s="325"/>
      <c r="D341" s="274"/>
      <c r="E341" s="286"/>
      <c r="F341" s="302"/>
      <c r="G341" s="302"/>
      <c r="H341" s="303"/>
      <c r="I341" s="30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 t="s">
        <v>144</v>
      </c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</row>
    <row r="342" spans="1:60" outlineLevel="1" x14ac:dyDescent="0.2">
      <c r="A342" s="246"/>
      <c r="B342" s="253" t="s">
        <v>1071</v>
      </c>
      <c r="C342" s="325"/>
      <c r="D342" s="274"/>
      <c r="E342" s="286"/>
      <c r="F342" s="302"/>
      <c r="G342" s="302"/>
      <c r="H342" s="303"/>
      <c r="I342" s="30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>
        <v>1</v>
      </c>
      <c r="AD342" s="244"/>
      <c r="AE342" s="244" t="s">
        <v>142</v>
      </c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</row>
    <row r="343" spans="1:60" outlineLevel="1" x14ac:dyDescent="0.2">
      <c r="A343" s="254">
        <v>61</v>
      </c>
      <c r="B343" s="268" t="s">
        <v>1072</v>
      </c>
      <c r="C343" s="326" t="s">
        <v>1061</v>
      </c>
      <c r="D343" s="277" t="s">
        <v>355</v>
      </c>
      <c r="E343" s="289">
        <v>18</v>
      </c>
      <c r="F343" s="307"/>
      <c r="G343" s="308">
        <f>ROUND(E343*F343,2)</f>
        <v>0</v>
      </c>
      <c r="H343" s="308" t="s">
        <v>301</v>
      </c>
      <c r="I343" s="308" t="s">
        <v>150</v>
      </c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 t="s">
        <v>151</v>
      </c>
      <c r="AF343" s="244"/>
      <c r="AG343" s="244"/>
      <c r="AH343" s="244"/>
      <c r="AI343" s="244"/>
      <c r="AJ343" s="244"/>
      <c r="AK343" s="244"/>
      <c r="AL343" s="244"/>
      <c r="AM343" s="244">
        <v>21</v>
      </c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</row>
    <row r="344" spans="1:60" outlineLevel="1" x14ac:dyDescent="0.2">
      <c r="A344" s="252"/>
      <c r="B344" s="251" t="s">
        <v>1069</v>
      </c>
      <c r="C344" s="324"/>
      <c r="D344" s="273"/>
      <c r="E344" s="285"/>
      <c r="F344" s="299"/>
      <c r="G344" s="299"/>
      <c r="H344" s="300"/>
      <c r="I344" s="301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>
        <v>0</v>
      </c>
      <c r="AD344" s="244"/>
      <c r="AE344" s="244" t="s">
        <v>142</v>
      </c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</row>
    <row r="345" spans="1:60" outlineLevel="1" x14ac:dyDescent="0.2">
      <c r="A345" s="246"/>
      <c r="B345" s="253" t="s">
        <v>1070</v>
      </c>
      <c r="C345" s="325"/>
      <c r="D345" s="274"/>
      <c r="E345" s="286"/>
      <c r="F345" s="302"/>
      <c r="G345" s="302"/>
      <c r="H345" s="303"/>
      <c r="I345" s="30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 t="s">
        <v>144</v>
      </c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</row>
    <row r="346" spans="1:60" outlineLevel="1" x14ac:dyDescent="0.2">
      <c r="A346" s="246"/>
      <c r="B346" s="253" t="s">
        <v>1071</v>
      </c>
      <c r="C346" s="325"/>
      <c r="D346" s="274"/>
      <c r="E346" s="286"/>
      <c r="F346" s="302"/>
      <c r="G346" s="302"/>
      <c r="H346" s="303"/>
      <c r="I346" s="30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>
        <v>1</v>
      </c>
      <c r="AD346" s="244"/>
      <c r="AE346" s="244" t="s">
        <v>142</v>
      </c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</row>
    <row r="347" spans="1:60" outlineLevel="1" x14ac:dyDescent="0.2">
      <c r="A347" s="254">
        <v>62</v>
      </c>
      <c r="B347" s="268" t="s">
        <v>1073</v>
      </c>
      <c r="C347" s="326" t="s">
        <v>1063</v>
      </c>
      <c r="D347" s="277" t="s">
        <v>355</v>
      </c>
      <c r="E347" s="289">
        <v>5</v>
      </c>
      <c r="F347" s="307"/>
      <c r="G347" s="308">
        <f>ROUND(E347*F347,2)</f>
        <v>0</v>
      </c>
      <c r="H347" s="308" t="s">
        <v>301</v>
      </c>
      <c r="I347" s="308" t="s">
        <v>150</v>
      </c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 t="s">
        <v>151</v>
      </c>
      <c r="AF347" s="244"/>
      <c r="AG347" s="244"/>
      <c r="AH347" s="244"/>
      <c r="AI347" s="244"/>
      <c r="AJ347" s="244"/>
      <c r="AK347" s="244"/>
      <c r="AL347" s="244"/>
      <c r="AM347" s="244">
        <v>21</v>
      </c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</row>
    <row r="348" spans="1:60" outlineLevel="1" x14ac:dyDescent="0.2">
      <c r="A348" s="252"/>
      <c r="B348" s="251" t="s">
        <v>1069</v>
      </c>
      <c r="C348" s="324"/>
      <c r="D348" s="273"/>
      <c r="E348" s="285"/>
      <c r="F348" s="299"/>
      <c r="G348" s="299"/>
      <c r="H348" s="300"/>
      <c r="I348" s="301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>
        <v>0</v>
      </c>
      <c r="AD348" s="244"/>
      <c r="AE348" s="244" t="s">
        <v>142</v>
      </c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</row>
    <row r="349" spans="1:60" outlineLevel="1" x14ac:dyDescent="0.2">
      <c r="A349" s="246"/>
      <c r="B349" s="253" t="s">
        <v>1070</v>
      </c>
      <c r="C349" s="325"/>
      <c r="D349" s="274"/>
      <c r="E349" s="286"/>
      <c r="F349" s="302"/>
      <c r="G349" s="302"/>
      <c r="H349" s="303"/>
      <c r="I349" s="30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 t="s">
        <v>144</v>
      </c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</row>
    <row r="350" spans="1:60" outlineLevel="1" x14ac:dyDescent="0.2">
      <c r="A350" s="246"/>
      <c r="B350" s="253" t="s">
        <v>1074</v>
      </c>
      <c r="C350" s="325"/>
      <c r="D350" s="274"/>
      <c r="E350" s="286"/>
      <c r="F350" s="302"/>
      <c r="G350" s="302"/>
      <c r="H350" s="303"/>
      <c r="I350" s="30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>
        <v>1</v>
      </c>
      <c r="AD350" s="244"/>
      <c r="AE350" s="244" t="s">
        <v>142</v>
      </c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</row>
    <row r="351" spans="1:60" outlineLevel="1" x14ac:dyDescent="0.2">
      <c r="A351" s="254">
        <v>63</v>
      </c>
      <c r="B351" s="268" t="s">
        <v>1075</v>
      </c>
      <c r="C351" s="326" t="s">
        <v>361</v>
      </c>
      <c r="D351" s="277" t="s">
        <v>355</v>
      </c>
      <c r="E351" s="289">
        <v>2</v>
      </c>
      <c r="F351" s="307"/>
      <c r="G351" s="308">
        <f>ROUND(E351*F351,2)</f>
        <v>0</v>
      </c>
      <c r="H351" s="308" t="s">
        <v>301</v>
      </c>
      <c r="I351" s="308" t="s">
        <v>150</v>
      </c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 t="s">
        <v>151</v>
      </c>
      <c r="AF351" s="244"/>
      <c r="AG351" s="244"/>
      <c r="AH351" s="244"/>
      <c r="AI351" s="244"/>
      <c r="AJ351" s="244"/>
      <c r="AK351" s="244"/>
      <c r="AL351" s="244"/>
      <c r="AM351" s="244">
        <v>21</v>
      </c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</row>
    <row r="352" spans="1:60" outlineLevel="1" x14ac:dyDescent="0.2">
      <c r="A352" s="252"/>
      <c r="B352" s="251" t="s">
        <v>1069</v>
      </c>
      <c r="C352" s="324"/>
      <c r="D352" s="273"/>
      <c r="E352" s="285"/>
      <c r="F352" s="299"/>
      <c r="G352" s="299"/>
      <c r="H352" s="300"/>
      <c r="I352" s="301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>
        <v>0</v>
      </c>
      <c r="AD352" s="244"/>
      <c r="AE352" s="244" t="s">
        <v>142</v>
      </c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</row>
    <row r="353" spans="1:60" outlineLevel="1" x14ac:dyDescent="0.2">
      <c r="A353" s="246"/>
      <c r="B353" s="253" t="s">
        <v>1070</v>
      </c>
      <c r="C353" s="325"/>
      <c r="D353" s="274"/>
      <c r="E353" s="286"/>
      <c r="F353" s="302"/>
      <c r="G353" s="302"/>
      <c r="H353" s="303"/>
      <c r="I353" s="30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 t="s">
        <v>144</v>
      </c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</row>
    <row r="354" spans="1:60" outlineLevel="1" x14ac:dyDescent="0.2">
      <c r="A354" s="246"/>
      <c r="B354" s="253" t="s">
        <v>1074</v>
      </c>
      <c r="C354" s="325"/>
      <c r="D354" s="274"/>
      <c r="E354" s="286"/>
      <c r="F354" s="302"/>
      <c r="G354" s="302"/>
      <c r="H354" s="303"/>
      <c r="I354" s="30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>
        <v>1</v>
      </c>
      <c r="AD354" s="244"/>
      <c r="AE354" s="244" t="s">
        <v>142</v>
      </c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</row>
    <row r="355" spans="1:60" outlineLevel="1" x14ac:dyDescent="0.2">
      <c r="A355" s="254">
        <v>64</v>
      </c>
      <c r="B355" s="268" t="s">
        <v>1076</v>
      </c>
      <c r="C355" s="326" t="s">
        <v>1059</v>
      </c>
      <c r="D355" s="277" t="s">
        <v>355</v>
      </c>
      <c r="E355" s="289">
        <v>5</v>
      </c>
      <c r="F355" s="307"/>
      <c r="G355" s="308">
        <f>ROUND(E355*F355,2)</f>
        <v>0</v>
      </c>
      <c r="H355" s="308" t="s">
        <v>301</v>
      </c>
      <c r="I355" s="308" t="s">
        <v>150</v>
      </c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 t="s">
        <v>151</v>
      </c>
      <c r="AF355" s="244"/>
      <c r="AG355" s="244"/>
      <c r="AH355" s="244"/>
      <c r="AI355" s="244"/>
      <c r="AJ355" s="244"/>
      <c r="AK355" s="244"/>
      <c r="AL355" s="244"/>
      <c r="AM355" s="244">
        <v>21</v>
      </c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</row>
    <row r="356" spans="1:60" outlineLevel="1" x14ac:dyDescent="0.2">
      <c r="A356" s="252"/>
      <c r="B356" s="251" t="s">
        <v>1077</v>
      </c>
      <c r="C356" s="324"/>
      <c r="D356" s="273"/>
      <c r="E356" s="285"/>
      <c r="F356" s="299"/>
      <c r="G356" s="299"/>
      <c r="H356" s="300"/>
      <c r="I356" s="301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>
        <v>0</v>
      </c>
      <c r="AD356" s="244"/>
      <c r="AE356" s="244" t="s">
        <v>142</v>
      </c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</row>
    <row r="357" spans="1:60" outlineLevel="1" x14ac:dyDescent="0.2">
      <c r="A357" s="246"/>
      <c r="B357" s="253" t="s">
        <v>1078</v>
      </c>
      <c r="C357" s="325"/>
      <c r="D357" s="274"/>
      <c r="E357" s="286"/>
      <c r="F357" s="302"/>
      <c r="G357" s="302"/>
      <c r="H357" s="303"/>
      <c r="I357" s="30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 t="s">
        <v>144</v>
      </c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</row>
    <row r="358" spans="1:60" outlineLevel="1" x14ac:dyDescent="0.2">
      <c r="A358" s="254">
        <v>65</v>
      </c>
      <c r="B358" s="268" t="s">
        <v>1079</v>
      </c>
      <c r="C358" s="326" t="s">
        <v>361</v>
      </c>
      <c r="D358" s="277" t="s">
        <v>166</v>
      </c>
      <c r="E358" s="289">
        <v>2.5</v>
      </c>
      <c r="F358" s="307"/>
      <c r="G358" s="308">
        <f>ROUND(E358*F358,2)</f>
        <v>0</v>
      </c>
      <c r="H358" s="308" t="s">
        <v>301</v>
      </c>
      <c r="I358" s="308" t="s">
        <v>150</v>
      </c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 t="s">
        <v>151</v>
      </c>
      <c r="AF358" s="244"/>
      <c r="AG358" s="244"/>
      <c r="AH358" s="244"/>
      <c r="AI358" s="244"/>
      <c r="AJ358" s="244"/>
      <c r="AK358" s="244"/>
      <c r="AL358" s="244"/>
      <c r="AM358" s="244">
        <v>21</v>
      </c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</row>
    <row r="359" spans="1:60" outlineLevel="1" x14ac:dyDescent="0.2">
      <c r="A359" s="252"/>
      <c r="B359" s="251" t="s">
        <v>1080</v>
      </c>
      <c r="C359" s="324"/>
      <c r="D359" s="273"/>
      <c r="E359" s="285"/>
      <c r="F359" s="299"/>
      <c r="G359" s="299"/>
      <c r="H359" s="300"/>
      <c r="I359" s="301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>
        <v>0</v>
      </c>
      <c r="AD359" s="244"/>
      <c r="AE359" s="244" t="s">
        <v>142</v>
      </c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</row>
    <row r="360" spans="1:60" outlineLevel="1" x14ac:dyDescent="0.2">
      <c r="A360" s="246"/>
      <c r="B360" s="253" t="s">
        <v>298</v>
      </c>
      <c r="C360" s="325"/>
      <c r="D360" s="274"/>
      <c r="E360" s="286"/>
      <c r="F360" s="302"/>
      <c r="G360" s="302"/>
      <c r="H360" s="303"/>
      <c r="I360" s="30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 t="s">
        <v>144</v>
      </c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</row>
    <row r="361" spans="1:60" outlineLevel="1" x14ac:dyDescent="0.2">
      <c r="A361" s="246"/>
      <c r="B361" s="253" t="s">
        <v>1081</v>
      </c>
      <c r="C361" s="325"/>
      <c r="D361" s="274"/>
      <c r="E361" s="286"/>
      <c r="F361" s="302"/>
      <c r="G361" s="302"/>
      <c r="H361" s="303"/>
      <c r="I361" s="30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>
        <v>1</v>
      </c>
      <c r="AD361" s="244"/>
      <c r="AE361" s="244" t="s">
        <v>142</v>
      </c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</row>
    <row r="362" spans="1:60" outlineLevel="1" x14ac:dyDescent="0.2">
      <c r="A362" s="254">
        <v>66</v>
      </c>
      <c r="B362" s="268" t="s">
        <v>1082</v>
      </c>
      <c r="C362" s="326" t="s">
        <v>361</v>
      </c>
      <c r="D362" s="277" t="s">
        <v>355</v>
      </c>
      <c r="E362" s="289">
        <v>2</v>
      </c>
      <c r="F362" s="307"/>
      <c r="G362" s="308">
        <f>ROUND(E362*F362,2)</f>
        <v>0</v>
      </c>
      <c r="H362" s="308" t="s">
        <v>301</v>
      </c>
      <c r="I362" s="308" t="s">
        <v>150</v>
      </c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 t="s">
        <v>151</v>
      </c>
      <c r="AF362" s="244"/>
      <c r="AG362" s="244"/>
      <c r="AH362" s="244"/>
      <c r="AI362" s="244"/>
      <c r="AJ362" s="244"/>
      <c r="AK362" s="244"/>
      <c r="AL362" s="244"/>
      <c r="AM362" s="244">
        <v>21</v>
      </c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</row>
    <row r="363" spans="1:60" outlineLevel="1" x14ac:dyDescent="0.2">
      <c r="A363" s="252"/>
      <c r="B363" s="251" t="s">
        <v>1083</v>
      </c>
      <c r="C363" s="324"/>
      <c r="D363" s="273"/>
      <c r="E363" s="285"/>
      <c r="F363" s="299"/>
      <c r="G363" s="299"/>
      <c r="H363" s="300"/>
      <c r="I363" s="301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>
        <v>0</v>
      </c>
      <c r="AD363" s="244"/>
      <c r="AE363" s="244" t="s">
        <v>142</v>
      </c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</row>
    <row r="364" spans="1:60" outlineLevel="1" x14ac:dyDescent="0.2">
      <c r="A364" s="246"/>
      <c r="B364" s="253" t="s">
        <v>1084</v>
      </c>
      <c r="C364" s="325"/>
      <c r="D364" s="274"/>
      <c r="E364" s="286"/>
      <c r="F364" s="302"/>
      <c r="G364" s="302"/>
      <c r="H364" s="303"/>
      <c r="I364" s="30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 t="s">
        <v>144</v>
      </c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</row>
    <row r="365" spans="1:60" outlineLevel="1" x14ac:dyDescent="0.2">
      <c r="A365" s="246"/>
      <c r="B365" s="253" t="s">
        <v>1085</v>
      </c>
      <c r="C365" s="325"/>
      <c r="D365" s="274"/>
      <c r="E365" s="286"/>
      <c r="F365" s="302"/>
      <c r="G365" s="302"/>
      <c r="H365" s="303"/>
      <c r="I365" s="30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>
        <v>1</v>
      </c>
      <c r="AD365" s="244"/>
      <c r="AE365" s="244" t="s">
        <v>142</v>
      </c>
      <c r="AF365" s="244"/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</row>
    <row r="366" spans="1:60" outlineLevel="1" x14ac:dyDescent="0.2">
      <c r="A366" s="254">
        <v>67</v>
      </c>
      <c r="B366" s="268" t="s">
        <v>1086</v>
      </c>
      <c r="C366" s="326" t="s">
        <v>1087</v>
      </c>
      <c r="D366" s="277" t="s">
        <v>166</v>
      </c>
      <c r="E366" s="289">
        <v>26.5</v>
      </c>
      <c r="F366" s="307"/>
      <c r="G366" s="308">
        <f>ROUND(E366*F366,2)</f>
        <v>0</v>
      </c>
      <c r="H366" s="308" t="s">
        <v>301</v>
      </c>
      <c r="I366" s="308" t="s">
        <v>150</v>
      </c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 t="s">
        <v>151</v>
      </c>
      <c r="AF366" s="244"/>
      <c r="AG366" s="244"/>
      <c r="AH366" s="244"/>
      <c r="AI366" s="244"/>
      <c r="AJ366" s="244"/>
      <c r="AK366" s="244"/>
      <c r="AL366" s="244"/>
      <c r="AM366" s="244">
        <v>21</v>
      </c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</row>
    <row r="367" spans="1:60" outlineLevel="1" x14ac:dyDescent="0.2">
      <c r="A367" s="252"/>
      <c r="B367" s="251" t="s">
        <v>1083</v>
      </c>
      <c r="C367" s="324"/>
      <c r="D367" s="273"/>
      <c r="E367" s="285"/>
      <c r="F367" s="299"/>
      <c r="G367" s="299"/>
      <c r="H367" s="300"/>
      <c r="I367" s="301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>
        <v>0</v>
      </c>
      <c r="AD367" s="244"/>
      <c r="AE367" s="244" t="s">
        <v>142</v>
      </c>
      <c r="AF367" s="244"/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</row>
    <row r="368" spans="1:60" outlineLevel="1" x14ac:dyDescent="0.2">
      <c r="A368" s="246"/>
      <c r="B368" s="253" t="s">
        <v>1084</v>
      </c>
      <c r="C368" s="325"/>
      <c r="D368" s="274"/>
      <c r="E368" s="286"/>
      <c r="F368" s="302"/>
      <c r="G368" s="302"/>
      <c r="H368" s="303"/>
      <c r="I368" s="30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 t="s">
        <v>144</v>
      </c>
      <c r="AF368" s="244"/>
      <c r="AG368" s="244"/>
      <c r="AH368" s="244"/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</row>
    <row r="369" spans="1:60" outlineLevel="1" x14ac:dyDescent="0.2">
      <c r="A369" s="246"/>
      <c r="B369" s="253" t="s">
        <v>1085</v>
      </c>
      <c r="C369" s="325"/>
      <c r="D369" s="274"/>
      <c r="E369" s="286"/>
      <c r="F369" s="302"/>
      <c r="G369" s="302"/>
      <c r="H369" s="303"/>
      <c r="I369" s="30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>
        <v>1</v>
      </c>
      <c r="AD369" s="244"/>
      <c r="AE369" s="244" t="s">
        <v>142</v>
      </c>
      <c r="AF369" s="244"/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</row>
    <row r="370" spans="1:60" outlineLevel="1" x14ac:dyDescent="0.2">
      <c r="A370" s="254">
        <v>68</v>
      </c>
      <c r="B370" s="268" t="s">
        <v>1088</v>
      </c>
      <c r="C370" s="326" t="s">
        <v>1089</v>
      </c>
      <c r="D370" s="277" t="s">
        <v>166</v>
      </c>
      <c r="E370" s="289">
        <v>203.2</v>
      </c>
      <c r="F370" s="307"/>
      <c r="G370" s="308">
        <f>ROUND(E370*F370,2)</f>
        <v>0</v>
      </c>
      <c r="H370" s="308" t="s">
        <v>301</v>
      </c>
      <c r="I370" s="308" t="s">
        <v>150</v>
      </c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 t="s">
        <v>151</v>
      </c>
      <c r="AF370" s="244"/>
      <c r="AG370" s="244"/>
      <c r="AH370" s="244"/>
      <c r="AI370" s="244"/>
      <c r="AJ370" s="244"/>
      <c r="AK370" s="244"/>
      <c r="AL370" s="244"/>
      <c r="AM370" s="244">
        <v>21</v>
      </c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</row>
    <row r="371" spans="1:60" outlineLevel="1" x14ac:dyDescent="0.2">
      <c r="A371" s="252"/>
      <c r="B371" s="251" t="s">
        <v>1083</v>
      </c>
      <c r="C371" s="324"/>
      <c r="D371" s="273"/>
      <c r="E371" s="285"/>
      <c r="F371" s="299"/>
      <c r="G371" s="299"/>
      <c r="H371" s="300"/>
      <c r="I371" s="301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>
        <v>0</v>
      </c>
      <c r="AD371" s="244"/>
      <c r="AE371" s="244" t="s">
        <v>142</v>
      </c>
      <c r="AF371" s="244"/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</row>
    <row r="372" spans="1:60" outlineLevel="1" x14ac:dyDescent="0.2">
      <c r="A372" s="246"/>
      <c r="B372" s="253" t="s">
        <v>1084</v>
      </c>
      <c r="C372" s="325"/>
      <c r="D372" s="274"/>
      <c r="E372" s="286"/>
      <c r="F372" s="302"/>
      <c r="G372" s="302"/>
      <c r="H372" s="303"/>
      <c r="I372" s="30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 t="s">
        <v>144</v>
      </c>
      <c r="AF372" s="244"/>
      <c r="AG372" s="244"/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</row>
    <row r="373" spans="1:60" outlineLevel="1" x14ac:dyDescent="0.2">
      <c r="A373" s="246"/>
      <c r="B373" s="253" t="s">
        <v>1085</v>
      </c>
      <c r="C373" s="325"/>
      <c r="D373" s="274"/>
      <c r="E373" s="286"/>
      <c r="F373" s="302"/>
      <c r="G373" s="302"/>
      <c r="H373" s="303"/>
      <c r="I373" s="30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>
        <v>1</v>
      </c>
      <c r="AD373" s="244"/>
      <c r="AE373" s="244" t="s">
        <v>142</v>
      </c>
      <c r="AF373" s="244"/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</row>
    <row r="374" spans="1:60" outlineLevel="1" x14ac:dyDescent="0.2">
      <c r="A374" s="254">
        <v>69</v>
      </c>
      <c r="B374" s="268" t="s">
        <v>1090</v>
      </c>
      <c r="C374" s="326" t="s">
        <v>1091</v>
      </c>
      <c r="D374" s="277" t="s">
        <v>166</v>
      </c>
      <c r="E374" s="289">
        <v>60</v>
      </c>
      <c r="F374" s="307"/>
      <c r="G374" s="308">
        <f>ROUND(E374*F374,2)</f>
        <v>0</v>
      </c>
      <c r="H374" s="308" t="s">
        <v>301</v>
      </c>
      <c r="I374" s="308" t="s">
        <v>150</v>
      </c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 t="s">
        <v>151</v>
      </c>
      <c r="AF374" s="244"/>
      <c r="AG374" s="244"/>
      <c r="AH374" s="244"/>
      <c r="AI374" s="244"/>
      <c r="AJ374" s="244"/>
      <c r="AK374" s="244"/>
      <c r="AL374" s="244"/>
      <c r="AM374" s="244">
        <v>21</v>
      </c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</row>
    <row r="375" spans="1:60" outlineLevel="1" x14ac:dyDescent="0.2">
      <c r="A375" s="252"/>
      <c r="B375" s="251" t="s">
        <v>1083</v>
      </c>
      <c r="C375" s="324"/>
      <c r="D375" s="273"/>
      <c r="E375" s="285"/>
      <c r="F375" s="299"/>
      <c r="G375" s="299"/>
      <c r="H375" s="300"/>
      <c r="I375" s="301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>
        <v>0</v>
      </c>
      <c r="AD375" s="244"/>
      <c r="AE375" s="244" t="s">
        <v>142</v>
      </c>
      <c r="AF375" s="244"/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</row>
    <row r="376" spans="1:60" outlineLevel="1" x14ac:dyDescent="0.2">
      <c r="A376" s="246"/>
      <c r="B376" s="253" t="s">
        <v>1084</v>
      </c>
      <c r="C376" s="325"/>
      <c r="D376" s="274"/>
      <c r="E376" s="286"/>
      <c r="F376" s="302"/>
      <c r="G376" s="302"/>
      <c r="H376" s="303"/>
      <c r="I376" s="30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 t="s">
        <v>144</v>
      </c>
      <c r="AF376" s="244"/>
      <c r="AG376" s="244"/>
      <c r="AH376" s="244"/>
      <c r="AI376" s="244"/>
      <c r="AJ376" s="244"/>
      <c r="AK376" s="244"/>
      <c r="AL376" s="244"/>
      <c r="AM376" s="244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</row>
    <row r="377" spans="1:60" outlineLevel="1" x14ac:dyDescent="0.2">
      <c r="A377" s="246"/>
      <c r="B377" s="253" t="s">
        <v>1085</v>
      </c>
      <c r="C377" s="325"/>
      <c r="D377" s="274"/>
      <c r="E377" s="286"/>
      <c r="F377" s="302"/>
      <c r="G377" s="302"/>
      <c r="H377" s="303"/>
      <c r="I377" s="30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>
        <v>1</v>
      </c>
      <c r="AD377" s="244"/>
      <c r="AE377" s="244" t="s">
        <v>142</v>
      </c>
      <c r="AF377" s="244"/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</row>
    <row r="378" spans="1:60" outlineLevel="1" x14ac:dyDescent="0.2">
      <c r="A378" s="254">
        <v>70</v>
      </c>
      <c r="B378" s="268" t="s">
        <v>1092</v>
      </c>
      <c r="C378" s="326" t="s">
        <v>1093</v>
      </c>
      <c r="D378" s="277" t="s">
        <v>166</v>
      </c>
      <c r="E378" s="289">
        <v>40.1</v>
      </c>
      <c r="F378" s="307"/>
      <c r="G378" s="308">
        <f>ROUND(E378*F378,2)</f>
        <v>0</v>
      </c>
      <c r="H378" s="308" t="s">
        <v>301</v>
      </c>
      <c r="I378" s="308" t="s">
        <v>150</v>
      </c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 t="s">
        <v>151</v>
      </c>
      <c r="AF378" s="244"/>
      <c r="AG378" s="244"/>
      <c r="AH378" s="244"/>
      <c r="AI378" s="244"/>
      <c r="AJ378" s="244"/>
      <c r="AK378" s="244"/>
      <c r="AL378" s="244"/>
      <c r="AM378" s="244">
        <v>21</v>
      </c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</row>
    <row r="379" spans="1:60" outlineLevel="1" x14ac:dyDescent="0.2">
      <c r="A379" s="252"/>
      <c r="B379" s="251" t="s">
        <v>1083</v>
      </c>
      <c r="C379" s="324"/>
      <c r="D379" s="273"/>
      <c r="E379" s="285"/>
      <c r="F379" s="299"/>
      <c r="G379" s="299"/>
      <c r="H379" s="300"/>
      <c r="I379" s="301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>
        <v>0</v>
      </c>
      <c r="AD379" s="244"/>
      <c r="AE379" s="244" t="s">
        <v>142</v>
      </c>
      <c r="AF379" s="244"/>
      <c r="AG379" s="244"/>
      <c r="AH379" s="244"/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</row>
    <row r="380" spans="1:60" outlineLevel="1" x14ac:dyDescent="0.2">
      <c r="A380" s="246"/>
      <c r="B380" s="253" t="s">
        <v>1084</v>
      </c>
      <c r="C380" s="325"/>
      <c r="D380" s="274"/>
      <c r="E380" s="286"/>
      <c r="F380" s="302"/>
      <c r="G380" s="302"/>
      <c r="H380" s="303"/>
      <c r="I380" s="30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 t="s">
        <v>144</v>
      </c>
      <c r="AF380" s="244"/>
      <c r="AG380" s="244"/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</row>
    <row r="381" spans="1:60" outlineLevel="1" x14ac:dyDescent="0.2">
      <c r="A381" s="246"/>
      <c r="B381" s="253" t="s">
        <v>1094</v>
      </c>
      <c r="C381" s="325"/>
      <c r="D381" s="274"/>
      <c r="E381" s="286"/>
      <c r="F381" s="302"/>
      <c r="G381" s="302"/>
      <c r="H381" s="303"/>
      <c r="I381" s="30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>
        <v>1</v>
      </c>
      <c r="AD381" s="244"/>
      <c r="AE381" s="244" t="s">
        <v>142</v>
      </c>
      <c r="AF381" s="244"/>
      <c r="AG381" s="244"/>
      <c r="AH381" s="244"/>
      <c r="AI381" s="244"/>
      <c r="AJ381" s="244"/>
      <c r="AK381" s="244"/>
      <c r="AL381" s="244"/>
      <c r="AM381" s="244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</row>
    <row r="382" spans="1:60" outlineLevel="1" x14ac:dyDescent="0.2">
      <c r="A382" s="254">
        <v>71</v>
      </c>
      <c r="B382" s="268" 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   <f>ROUND(E382*F382,2)</f>
        <v>0</v>
      </c>
      <c r="H382" s="308" t="s">
        <v>301</v>
      </c>
      <c r="I382" s="308" t="s">
        <v>150</v>
      </c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 t="s">
        <v>151</v>
      </c>
      <c r="AF382" s="244"/>
      <c r="AG382" s="244"/>
      <c r="AH382" s="244"/>
      <c r="AI382" s="244"/>
      <c r="AJ382" s="244"/>
      <c r="AK382" s="244"/>
      <c r="AL382" s="244"/>
      <c r="AM382" s="244">
        <v>21</v>
      </c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</row>
    <row r="383" spans="1:60" outlineLevel="1" x14ac:dyDescent="0.2">
      <c r="A383" s="252"/>
      <c r="B383" s="251" t="s">
        <v>1083</v>
      </c>
      <c r="C383" s="324"/>
      <c r="D383" s="273"/>
      <c r="E383" s="285"/>
      <c r="F383" s="299"/>
      <c r="G383" s="299"/>
      <c r="H383" s="300"/>
      <c r="I383" s="301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>
        <v>0</v>
      </c>
      <c r="AD383" s="244"/>
      <c r="AE383" s="244" t="s">
        <v>142</v>
      </c>
      <c r="AF383" s="244"/>
      <c r="AG383" s="244"/>
      <c r="AH383" s="244"/>
      <c r="AI383" s="244"/>
      <c r="AJ383" s="244"/>
      <c r="AK383" s="244"/>
      <c r="AL383" s="244"/>
      <c r="AM383" s="244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</row>
    <row r="384" spans="1:60" outlineLevel="1" x14ac:dyDescent="0.2">
      <c r="A384" s="246"/>
      <c r="B384" s="253" t="s">
        <v>1084</v>
      </c>
      <c r="C384" s="325"/>
      <c r="D384" s="274"/>
      <c r="E384" s="286"/>
      <c r="F384" s="302"/>
      <c r="G384" s="302"/>
      <c r="H384" s="303"/>
      <c r="I384" s="30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 t="s">
        <v>144</v>
      </c>
      <c r="AF384" s="244"/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</row>
    <row r="385" spans="1:60" outlineLevel="1" x14ac:dyDescent="0.2">
      <c r="A385" s="246"/>
      <c r="B385" s="253" t="s">
        <v>1094</v>
      </c>
      <c r="C385" s="325"/>
      <c r="D385" s="274"/>
      <c r="E385" s="286"/>
      <c r="F385" s="302"/>
      <c r="G385" s="302"/>
      <c r="H385" s="303"/>
      <c r="I385" s="30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>
        <v>1</v>
      </c>
      <c r="AD385" s="244"/>
      <c r="AE385" s="244" t="s">
        <v>142</v>
      </c>
      <c r="AF385" s="244"/>
      <c r="AG385" s="244"/>
      <c r="AH385" s="244"/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</row>
    <row r="386" spans="1:60" outlineLevel="1" x14ac:dyDescent="0.2">
      <c r="A386" s="254">
        <v>72</v>
      </c>
      <c r="B386" s="268" t="s">
        <v>1096</v>
      </c>
      <c r="C386" s="326" t="s">
        <v>1091</v>
      </c>
      <c r="D386" s="277" t="s">
        <v>724</v>
      </c>
      <c r="E386" s="289">
        <v>1</v>
      </c>
      <c r="F386" s="307"/>
      <c r="G386" s="308">
        <f>ROUND(E386*F386,2)</f>
        <v>0</v>
      </c>
      <c r="H386" s="308" t="s">
        <v>301</v>
      </c>
      <c r="I386" s="308" t="s">
        <v>150</v>
      </c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 t="s">
        <v>151</v>
      </c>
      <c r="AF386" s="244"/>
      <c r="AG386" s="244"/>
      <c r="AH386" s="244"/>
      <c r="AI386" s="244"/>
      <c r="AJ386" s="244"/>
      <c r="AK386" s="244"/>
      <c r="AL386" s="244"/>
      <c r="AM386" s="244">
        <v>21</v>
      </c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</row>
    <row r="387" spans="1:60" outlineLevel="1" x14ac:dyDescent="0.2">
      <c r="A387" s="252"/>
      <c r="B387" s="251" t="s">
        <v>1083</v>
      </c>
      <c r="C387" s="324"/>
      <c r="D387" s="273"/>
      <c r="E387" s="285"/>
      <c r="F387" s="299"/>
      <c r="G387" s="299"/>
      <c r="H387" s="300"/>
      <c r="I387" s="301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>
        <v>0</v>
      </c>
      <c r="AD387" s="244"/>
      <c r="AE387" s="244" t="s">
        <v>142</v>
      </c>
      <c r="AF387" s="244"/>
      <c r="AG387" s="244"/>
      <c r="AH387" s="244"/>
      <c r="AI387" s="244"/>
      <c r="AJ387" s="244"/>
      <c r="AK387" s="244"/>
      <c r="AL387" s="244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</row>
    <row r="388" spans="1:60" outlineLevel="1" x14ac:dyDescent="0.2">
      <c r="A388" s="246"/>
      <c r="B388" s="253" t="s">
        <v>1084</v>
      </c>
      <c r="C388" s="325"/>
      <c r="D388" s="274"/>
      <c r="E388" s="286"/>
      <c r="F388" s="302"/>
      <c r="G388" s="302"/>
      <c r="H388" s="303"/>
      <c r="I388" s="30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 t="s">
        <v>144</v>
      </c>
      <c r="AF388" s="244"/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</row>
    <row r="389" spans="1:60" outlineLevel="1" x14ac:dyDescent="0.2">
      <c r="A389" s="246"/>
      <c r="B389" s="253" t="s">
        <v>1094</v>
      </c>
      <c r="C389" s="325"/>
      <c r="D389" s="274"/>
      <c r="E389" s="286"/>
      <c r="F389" s="302"/>
      <c r="G389" s="302"/>
      <c r="H389" s="303"/>
      <c r="I389" s="30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>
        <v>1</v>
      </c>
      <c r="AD389" s="244"/>
      <c r="AE389" s="244" t="s">
        <v>142</v>
      </c>
      <c r="AF389" s="244"/>
      <c r="AG389" s="244"/>
      <c r="AH389" s="244"/>
      <c r="AI389" s="244"/>
      <c r="AJ389" s="244"/>
      <c r="AK389" s="244"/>
      <c r="AL389" s="244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</row>
    <row r="390" spans="1:60" outlineLevel="1" x14ac:dyDescent="0.2">
      <c r="A390" s="254">
        <v>73</v>
      </c>
      <c r="B390" s="268" t="s">
        <v>1097</v>
      </c>
      <c r="C390" s="326" t="s">
        <v>1093</v>
      </c>
      <c r="D390" s="277" t="s">
        <v>724</v>
      </c>
      <c r="E390" s="289">
        <v>1</v>
      </c>
      <c r="F390" s="307"/>
      <c r="G390" s="308">
        <f>ROUND(E390*F390,2)</f>
        <v>0</v>
      </c>
      <c r="H390" s="308" t="s">
        <v>301</v>
      </c>
      <c r="I390" s="308" t="s">
        <v>150</v>
      </c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 t="s">
        <v>151</v>
      </c>
      <c r="AF390" s="244"/>
      <c r="AG390" s="244"/>
      <c r="AH390" s="244"/>
      <c r="AI390" s="244"/>
      <c r="AJ390" s="244"/>
      <c r="AK390" s="244"/>
      <c r="AL390" s="244"/>
      <c r="AM390" s="244">
        <v>21</v>
      </c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</row>
    <row r="391" spans="1:60" outlineLevel="1" x14ac:dyDescent="0.2">
      <c r="A391" s="252"/>
      <c r="B391" s="251" t="s">
        <v>1098</v>
      </c>
      <c r="C391" s="324"/>
      <c r="D391" s="273"/>
      <c r="E391" s="285"/>
      <c r="F391" s="299"/>
      <c r="G391" s="299"/>
      <c r="H391" s="300"/>
      <c r="I391" s="301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>
        <v>0</v>
      </c>
      <c r="AD391" s="244"/>
      <c r="AE391" s="244" t="s">
        <v>142</v>
      </c>
      <c r="AF391" s="244"/>
      <c r="AG391" s="244"/>
      <c r="AH391" s="244"/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</row>
    <row r="392" spans="1:60" outlineLevel="1" x14ac:dyDescent="0.2">
      <c r="A392" s="246"/>
      <c r="B392" s="253" t="s">
        <v>1099</v>
      </c>
      <c r="C392" s="325"/>
      <c r="D392" s="274"/>
      <c r="E392" s="286"/>
      <c r="F392" s="302"/>
      <c r="G392" s="302"/>
      <c r="H392" s="303"/>
      <c r="I392" s="30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 t="s">
        <v>144</v>
      </c>
      <c r="AF392" s="244"/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</row>
    <row r="393" spans="1:60" outlineLevel="1" x14ac:dyDescent="0.2">
      <c r="A393" s="254">
        <v>74</v>
      </c>
      <c r="B393" s="268" t="s">
        <v>1100</v>
      </c>
      <c r="C393" s="326" t="s">
        <v>1101</v>
      </c>
      <c r="D393" s="277" t="s">
        <v>355</v>
      </c>
      <c r="E393" s="289">
        <v>8</v>
      </c>
      <c r="F393" s="307"/>
      <c r="G393" s="308">
        <f>ROUND(E393*F393,2)</f>
        <v>0</v>
      </c>
      <c r="H393" s="308" t="s">
        <v>301</v>
      </c>
      <c r="I393" s="308" t="s">
        <v>150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 t="s">
        <v>151</v>
      </c>
      <c r="AF393" s="244"/>
      <c r="AG393" s="244"/>
      <c r="AH393" s="244"/>
      <c r="AI393" s="244"/>
      <c r="AJ393" s="244"/>
      <c r="AK393" s="244"/>
      <c r="AL393" s="244"/>
      <c r="AM393" s="244">
        <v>21</v>
      </c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</row>
    <row r="394" spans="1:60" outlineLevel="1" x14ac:dyDescent="0.2">
      <c r="A394" s="255">
        <v>75</v>
      </c>
      <c r="B394" s="268" t="s">
        <v>1102</v>
      </c>
      <c r="C394" s="328" t="s">
        <v>1103</v>
      </c>
      <c r="D394" s="277" t="s">
        <v>355</v>
      </c>
      <c r="E394" s="289">
        <v>11</v>
      </c>
      <c r="F394" s="307"/>
      <c r="G394" s="308">
        <f>ROUND(E394*F394,2)</f>
        <v>0</v>
      </c>
      <c r="H394" s="308" t="s">
        <v>301</v>
      </c>
      <c r="I394" s="308" t="s">
        <v>150</v>
      </c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 t="s">
        <v>151</v>
      </c>
      <c r="AF394" s="244"/>
      <c r="AG394" s="244"/>
      <c r="AH394" s="244"/>
      <c r="AI394" s="244"/>
      <c r="AJ394" s="244"/>
      <c r="AK394" s="244"/>
      <c r="AL394" s="244"/>
      <c r="AM394" s="244">
        <v>21</v>
      </c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</row>
    <row r="395" spans="1:60" outlineLevel="1" x14ac:dyDescent="0.2">
      <c r="A395" s="255">
        <v>76</v>
      </c>
      <c r="B395" s="268" t="s">
        <v>1104</v>
      </c>
      <c r="C395" s="328" t="s">
        <v>1105</v>
      </c>
      <c r="D395" s="277" t="s">
        <v>355</v>
      </c>
      <c r="E395" s="289">
        <v>11</v>
      </c>
      <c r="F395" s="307"/>
      <c r="G395" s="308">
        <f>ROUND(E395*F395,2)</f>
        <v>0</v>
      </c>
      <c r="H395" s="308" t="s">
        <v>301</v>
      </c>
      <c r="I395" s="308" t="s">
        <v>150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 t="s">
        <v>151</v>
      </c>
      <c r="AF395" s="244"/>
      <c r="AG395" s="244"/>
      <c r="AH395" s="244"/>
      <c r="AI395" s="244"/>
      <c r="AJ395" s="244"/>
      <c r="AK395" s="244"/>
      <c r="AL395" s="244"/>
      <c r="AM395" s="244">
        <v>21</v>
      </c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</row>
    <row r="396" spans="1:60" outlineLevel="1" x14ac:dyDescent="0.2">
      <c r="A396" s="255">
        <v>77</v>
      </c>
      <c r="B396" s="268" t="s">
        <v>1106</v>
      </c>
      <c r="C396" s="328" t="s">
        <v>1107</v>
      </c>
      <c r="D396" s="277" t="s">
        <v>355</v>
      </c>
      <c r="E396" s="289">
        <v>10</v>
      </c>
      <c r="F396" s="307"/>
      <c r="G396" s="308">
        <f>ROUND(E396*F396,2)</f>
        <v>0</v>
      </c>
      <c r="H396" s="308" t="s">
        <v>301</v>
      </c>
      <c r="I396" s="308" t="s">
        <v>150</v>
      </c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 t="s">
        <v>151</v>
      </c>
      <c r="AF396" s="244"/>
      <c r="AG396" s="244"/>
      <c r="AH396" s="244"/>
      <c r="AI396" s="244"/>
      <c r="AJ396" s="244"/>
      <c r="AK396" s="244"/>
      <c r="AL396" s="244"/>
      <c r="AM396" s="244">
        <v>21</v>
      </c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</row>
    <row r="397" spans="1:60" outlineLevel="1" x14ac:dyDescent="0.2">
      <c r="A397" s="252"/>
      <c r="B397" s="251" t="s">
        <v>1108</v>
      </c>
      <c r="C397" s="324"/>
      <c r="D397" s="273"/>
      <c r="E397" s="285"/>
      <c r="F397" s="299"/>
      <c r="G397" s="299"/>
      <c r="H397" s="300"/>
      <c r="I397" s="301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>
        <v>0</v>
      </c>
      <c r="AD397" s="244"/>
      <c r="AE397" s="244" t="s">
        <v>142</v>
      </c>
      <c r="AF397" s="244"/>
      <c r="AG397" s="244"/>
      <c r="AH397" s="244"/>
      <c r="AI397" s="244"/>
      <c r="AJ397" s="244"/>
      <c r="AK397" s="244"/>
      <c r="AL397" s="244"/>
      <c r="AM397" s="244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</row>
    <row r="398" spans="1:60" outlineLevel="1" x14ac:dyDescent="0.2">
      <c r="A398" s="254">
        <v>78</v>
      </c>
      <c r="B398" s="268" t="s">
        <v>1109</v>
      </c>
      <c r="C398" s="326" t="s">
        <v>1110</v>
      </c>
      <c r="D398" s="277" t="s">
        <v>355</v>
      </c>
      <c r="E398" s="289">
        <v>11</v>
      </c>
      <c r="F398" s="307"/>
      <c r="G398" s="308">
        <f>ROUND(E398*F398,2)</f>
        <v>0</v>
      </c>
      <c r="H398" s="308" t="s">
        <v>301</v>
      </c>
      <c r="I398" s="308" t="s">
        <v>150</v>
      </c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 t="s">
        <v>151</v>
      </c>
      <c r="AF398" s="244"/>
      <c r="AG398" s="244"/>
      <c r="AH398" s="244"/>
      <c r="AI398" s="244"/>
      <c r="AJ398" s="244"/>
      <c r="AK398" s="244"/>
      <c r="AL398" s="244"/>
      <c r="AM398" s="244">
        <v>21</v>
      </c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</row>
    <row r="399" spans="1:60" outlineLevel="1" x14ac:dyDescent="0.2">
      <c r="A399" s="252"/>
      <c r="B399" s="251" t="s">
        <v>725</v>
      </c>
      <c r="C399" s="324"/>
      <c r="D399" s="273"/>
      <c r="E399" s="285"/>
      <c r="F399" s="299"/>
      <c r="G399" s="299"/>
      <c r="H399" s="300"/>
      <c r="I399" s="301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>
        <v>0</v>
      </c>
      <c r="AD399" s="244"/>
      <c r="AE399" s="244" t="s">
        <v>142</v>
      </c>
      <c r="AF399" s="244"/>
      <c r="AG399" s="244"/>
      <c r="AH399" s="244"/>
      <c r="AI399" s="244"/>
      <c r="AJ399" s="244"/>
      <c r="AK399" s="244"/>
      <c r="AL399" s="244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</row>
    <row r="400" spans="1:60" outlineLevel="1" x14ac:dyDescent="0.2">
      <c r="A400" s="246"/>
      <c r="B400" s="253" t="s">
        <v>310</v>
      </c>
      <c r="C400" s="325"/>
      <c r="D400" s="274"/>
      <c r="E400" s="286"/>
      <c r="F400" s="302"/>
      <c r="G400" s="302"/>
      <c r="H400" s="303"/>
      <c r="I400" s="30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 t="s">
        <v>144</v>
      </c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</row>
    <row r="401" spans="1:60" outlineLevel="1" x14ac:dyDescent="0.2">
      <c r="A401" s="256">
        <v>79</v>
      </c>
      <c r="B401" s="267" t="s">
        <v>726</v>
      </c>
      <c r="C401" s="326" t="s">
        <v>727</v>
      </c>
      <c r="D401" s="275" t="s">
        <v>182</v>
      </c>
      <c r="E401" s="287">
        <v>4.5954300000000003</v>
      </c>
      <c r="F401" s="305"/>
      <c r="G401" s="306">
        <f>ROUND(E401*F401,2)</f>
        <v>0</v>
      </c>
      <c r="H401" s="306" t="s">
        <v>301</v>
      </c>
      <c r="I401" s="306" t="s">
        <v>150</v>
      </c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 t="s">
        <v>151</v>
      </c>
      <c r="AF401" s="244"/>
      <c r="AG401" s="244"/>
      <c r="AH401" s="244"/>
      <c r="AI401" s="244"/>
      <c r="AJ401" s="244"/>
      <c r="AK401" s="244"/>
      <c r="AL401" s="244"/>
      <c r="AM401" s="244">
        <v>21</v>
      </c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</row>
    <row r="402" spans="1:60" outlineLevel="1" x14ac:dyDescent="0.2">
      <c r="A402" s="247"/>
      <c r="B402" s="250"/>
      <c r="C402" s="330" t="s">
        <v>1111</v>
      </c>
      <c r="D402" s="359"/>
      <c r="E402" s="361">
        <v>4.1439599999999999</v>
      </c>
      <c r="F402" s="303"/>
      <c r="G402" s="303"/>
      <c r="H402" s="303"/>
      <c r="I402" s="30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 t="s">
        <v>153</v>
      </c>
      <c r="AF402" s="244">
        <v>0</v>
      </c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</row>
    <row r="403" spans="1:60" outlineLevel="1" x14ac:dyDescent="0.2">
      <c r="A403" s="247"/>
      <c r="B403" s="250"/>
      <c r="C403" s="330" t="s">
        <v>1112</v>
      </c>
      <c r="D403" s="281"/>
      <c r="E403" s="293">
        <v>7.1999999999999995E-2</v>
      </c>
      <c r="F403" s="303"/>
      <c r="G403" s="303"/>
      <c r="H403" s="303"/>
      <c r="I403" s="30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 t="s">
        <v>153</v>
      </c>
      <c r="AF403" s="244">
        <v>0</v>
      </c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</row>
    <row r="404" spans="1:60" outlineLevel="1" x14ac:dyDescent="0.2">
      <c r="A404" s="247"/>
      <c r="B404" s="250"/>
      <c r="C404" s="330" t="s">
        <v>1113</v>
      </c>
      <c r="D404" s="281"/>
      <c r="E404" s="293">
        <v>-8.8500000000000002E-3</v>
      </c>
      <c r="F404" s="303"/>
      <c r="G404" s="303"/>
      <c r="H404" s="303"/>
      <c r="I404" s="30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 t="s">
        <v>153</v>
      </c>
      <c r="AF404" s="244">
        <v>0</v>
      </c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</row>
    <row r="405" spans="1:60" outlineLevel="1" x14ac:dyDescent="0.2">
      <c r="A405" s="247"/>
      <c r="B405" s="250"/>
      <c r="C405" s="330" t="s">
        <v>1114</v>
      </c>
      <c r="D405" s="281"/>
      <c r="E405" s="293">
        <v>1.1520000000000001E-2</v>
      </c>
      <c r="F405" s="303"/>
      <c r="G405" s="303"/>
      <c r="H405" s="303"/>
      <c r="I405" s="30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 t="s">
        <v>153</v>
      </c>
      <c r="AF405" s="244">
        <v>0</v>
      </c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</row>
    <row r="406" spans="1:60" outlineLevel="1" x14ac:dyDescent="0.2">
      <c r="A406" s="247"/>
      <c r="B406" s="250"/>
      <c r="C406" s="327" t="s">
        <v>1115</v>
      </c>
      <c r="D406" s="280"/>
      <c r="E406" s="292">
        <v>0.37680000000000002</v>
      </c>
      <c r="F406" s="303"/>
      <c r="G406" s="303"/>
      <c r="H406" s="303"/>
      <c r="I406" s="30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 t="s">
        <v>153</v>
      </c>
      <c r="AF406" s="244">
        <v>0</v>
      </c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</row>
    <row r="407" spans="1:60" outlineLevel="1" x14ac:dyDescent="0.2">
      <c r="A407" s="252"/>
      <c r="B407" s="251" t="s">
        <v>1116</v>
      </c>
      <c r="C407" s="324"/>
      <c r="D407" s="273"/>
      <c r="E407" s="285"/>
      <c r="F407" s="299"/>
      <c r="G407" s="299"/>
      <c r="H407" s="300"/>
      <c r="I407" s="301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>
        <v>0</v>
      </c>
      <c r="AD407" s="244"/>
      <c r="AE407" s="244" t="s">
        <v>142</v>
      </c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</row>
    <row r="408" spans="1:60" outlineLevel="1" x14ac:dyDescent="0.2">
      <c r="A408" s="256">
        <v>80</v>
      </c>
      <c r="B408" s="267" t="s">
        <v>1117</v>
      </c>
      <c r="C408" s="326" t="s">
        <v>1118</v>
      </c>
      <c r="D408" s="275" t="s">
        <v>148</v>
      </c>
      <c r="E408" s="287">
        <v>11.664</v>
      </c>
      <c r="F408" s="305"/>
      <c r="G408" s="306">
        <f>ROUND(E408*F408,2)</f>
        <v>0</v>
      </c>
      <c r="H408" s="306" t="s">
        <v>301</v>
      </c>
      <c r="I408" s="306" t="s">
        <v>150</v>
      </c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 t="s">
        <v>151</v>
      </c>
      <c r="AF408" s="244"/>
      <c r="AG408" s="244"/>
      <c r="AH408" s="244"/>
      <c r="AI408" s="244"/>
      <c r="AJ408" s="244"/>
      <c r="AK408" s="244"/>
      <c r="AL408" s="244"/>
      <c r="AM408" s="244">
        <v>21</v>
      </c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</row>
    <row r="409" spans="1:60" outlineLevel="1" x14ac:dyDescent="0.2">
      <c r="A409" s="247"/>
      <c r="B409" s="250"/>
      <c r="C409" s="327" t="s">
        <v>1119</v>
      </c>
      <c r="D409" s="276"/>
      <c r="E409" s="288">
        <v>11.664</v>
      </c>
      <c r="F409" s="303"/>
      <c r="G409" s="303"/>
      <c r="H409" s="303"/>
      <c r="I409" s="30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 t="s">
        <v>153</v>
      </c>
      <c r="AF409" s="244">
        <v>0</v>
      </c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</row>
    <row r="410" spans="1:60" outlineLevel="1" x14ac:dyDescent="0.2">
      <c r="A410" s="258">
        <v>81</v>
      </c>
      <c r="B410" s="269" t="s">
        <v>1120</v>
      </c>
      <c r="C410" s="328" t="s">
        <v>1121</v>
      </c>
      <c r="D410" s="278" t="s">
        <v>355</v>
      </c>
      <c r="E410" s="290">
        <v>4</v>
      </c>
      <c r="F410" s="309"/>
      <c r="G410" s="310">
        <f>ROUND(E410*F410,2)</f>
        <v>0</v>
      </c>
      <c r="H410" s="310"/>
      <c r="I410" s="311" t="s">
        <v>290</v>
      </c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 t="s">
        <v>645</v>
      </c>
      <c r="AF410" s="244"/>
      <c r="AG410" s="244"/>
      <c r="AH410" s="244"/>
      <c r="AI410" s="244"/>
      <c r="AJ410" s="244"/>
      <c r="AK410" s="244"/>
      <c r="AL410" s="244"/>
      <c r="AM410" s="244">
        <v>21</v>
      </c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</row>
    <row r="411" spans="1:60" outlineLevel="1" x14ac:dyDescent="0.2">
      <c r="A411" s="258">
        <v>82</v>
      </c>
      <c r="B411" s="269" t="s">
        <v>1122</v>
      </c>
      <c r="C411" s="328" t="s">
        <v>1123</v>
      </c>
      <c r="D411" s="278" t="s">
        <v>458</v>
      </c>
      <c r="E411" s="290">
        <v>3</v>
      </c>
      <c r="F411" s="309"/>
      <c r="G411" s="310">
        <f>ROUND(E411*F411,2)</f>
        <v>0</v>
      </c>
      <c r="H411" s="310"/>
      <c r="I411" s="311" t="s">
        <v>290</v>
      </c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 t="s">
        <v>151</v>
      </c>
      <c r="AF411" s="244"/>
      <c r="AG411" s="244"/>
      <c r="AH411" s="244"/>
      <c r="AI411" s="244"/>
      <c r="AJ411" s="244"/>
      <c r="AK411" s="244"/>
      <c r="AL411" s="244"/>
      <c r="AM411" s="244">
        <v>21</v>
      </c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</row>
    <row r="412" spans="1:60" outlineLevel="1" x14ac:dyDescent="0.2">
      <c r="A412" s="258">
        <v>83</v>
      </c>
      <c r="B412" s="269" t="s">
        <v>1124</v>
      </c>
      <c r="C412" s="328" t="s">
        <v>1125</v>
      </c>
      <c r="D412" s="278" t="s">
        <v>458</v>
      </c>
      <c r="E412" s="290">
        <v>11</v>
      </c>
      <c r="F412" s="309"/>
      <c r="G412" s="310">
        <f>ROUND(E412*F412,2)</f>
        <v>0</v>
      </c>
      <c r="H412" s="310"/>
      <c r="I412" s="311" t="s">
        <v>290</v>
      </c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 t="s">
        <v>151</v>
      </c>
      <c r="AF412" s="244"/>
      <c r="AG412" s="244"/>
      <c r="AH412" s="244"/>
      <c r="AI412" s="244"/>
      <c r="AJ412" s="244"/>
      <c r="AK412" s="244"/>
      <c r="AL412" s="244"/>
      <c r="AM412" s="244">
        <v>21</v>
      </c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</row>
    <row r="413" spans="1:60" outlineLevel="1" x14ac:dyDescent="0.2">
      <c r="A413" s="258">
        <v>84</v>
      </c>
      <c r="B413" s="269" t="s">
        <v>1126</v>
      </c>
      <c r="C413" s="328" t="s">
        <v>1127</v>
      </c>
      <c r="D413" s="278" t="s">
        <v>355</v>
      </c>
      <c r="E413" s="290">
        <v>4</v>
      </c>
      <c r="F413" s="309"/>
      <c r="G413" s="310">
        <f>ROUND(E413*F413,2)</f>
        <v>0</v>
      </c>
      <c r="H413" s="310"/>
      <c r="I413" s="311" t="s">
        <v>290</v>
      </c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 t="s">
        <v>151</v>
      </c>
      <c r="AF413" s="244"/>
      <c r="AG413" s="244"/>
      <c r="AH413" s="244"/>
      <c r="AI413" s="244"/>
      <c r="AJ413" s="244"/>
      <c r="AK413" s="244"/>
      <c r="AL413" s="244"/>
      <c r="AM413" s="244">
        <v>21</v>
      </c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</row>
    <row r="414" spans="1:60" outlineLevel="1" x14ac:dyDescent="0.2">
      <c r="A414" s="258">
        <v>85</v>
      </c>
      <c r="B414" s="269" t="s">
        <v>1128</v>
      </c>
      <c r="C414" s="328" t="s">
        <v>1129</v>
      </c>
      <c r="D414" s="278" t="s">
        <v>458</v>
      </c>
      <c r="E414" s="290">
        <v>2</v>
      </c>
      <c r="F414" s="309"/>
      <c r="G414" s="310">
        <f>ROUND(E414*F414,2)</f>
        <v>0</v>
      </c>
      <c r="H414" s="310"/>
      <c r="I414" s="311" t="s">
        <v>290</v>
      </c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 t="s">
        <v>151</v>
      </c>
      <c r="AF414" s="244"/>
      <c r="AG414" s="244"/>
      <c r="AH414" s="244"/>
      <c r="AI414" s="244"/>
      <c r="AJ414" s="244"/>
      <c r="AK414" s="244"/>
      <c r="AL414" s="244"/>
      <c r="AM414" s="244">
        <v>21</v>
      </c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</row>
    <row r="415" spans="1:60" outlineLevel="1" x14ac:dyDescent="0.2">
      <c r="A415" s="258">
        <v>86</v>
      </c>
      <c r="B415" s="269" t="s">
        <v>1130</v>
      </c>
      <c r="C415" s="328" t="s">
        <v>1131</v>
      </c>
      <c r="D415" s="278" t="s">
        <v>458</v>
      </c>
      <c r="E415" s="290">
        <v>2</v>
      </c>
      <c r="F415" s="309"/>
      <c r="G415" s="310">
        <f>ROUND(E415*F415,2)</f>
        <v>0</v>
      </c>
      <c r="H415" s="310"/>
      <c r="I415" s="311" t="s">
        <v>290</v>
      </c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 t="s">
        <v>151</v>
      </c>
      <c r="AF415" s="244"/>
      <c r="AG415" s="244"/>
      <c r="AH415" s="244"/>
      <c r="AI415" s="244"/>
      <c r="AJ415" s="244"/>
      <c r="AK415" s="244"/>
      <c r="AL415" s="244"/>
      <c r="AM415" s="244">
        <v>21</v>
      </c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</row>
    <row r="416" spans="1:60" ht="22.5" outlineLevel="1" x14ac:dyDescent="0.2">
      <c r="A416" s="259">
        <v>87</v>
      </c>
      <c r="B416" s="270" t="s">
        <v>1132</v>
      </c>
      <c r="C416" s="328" t="s">
        <v>1133</v>
      </c>
      <c r="D416" s="282" t="s">
        <v>355</v>
      </c>
      <c r="E416" s="294">
        <v>1.093</v>
      </c>
      <c r="F416" s="314"/>
      <c r="G416" s="315">
        <f>ROUND(E416*F416,2)</f>
        <v>0</v>
      </c>
      <c r="H416" s="315" t="s">
        <v>294</v>
      </c>
      <c r="I416" s="316" t="s">
        <v>150</v>
      </c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 t="s">
        <v>295</v>
      </c>
      <c r="AF416" s="244"/>
      <c r="AG416" s="244"/>
      <c r="AH416" s="244"/>
      <c r="AI416" s="244"/>
      <c r="AJ416" s="244"/>
      <c r="AK416" s="244"/>
      <c r="AL416" s="244"/>
      <c r="AM416" s="244">
        <v>21</v>
      </c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</row>
    <row r="417" spans="1:60" outlineLevel="1" x14ac:dyDescent="0.2">
      <c r="A417" s="247"/>
      <c r="B417" s="250"/>
      <c r="C417" s="327" t="s">
        <v>1134</v>
      </c>
      <c r="D417" s="276"/>
      <c r="E417" s="288">
        <v>1.093</v>
      </c>
      <c r="F417" s="303"/>
      <c r="G417" s="303"/>
      <c r="H417" s="303"/>
      <c r="I417" s="30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 t="s">
        <v>153</v>
      </c>
      <c r="AF417" s="244">
        <v>0</v>
      </c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</row>
    <row r="418" spans="1:60" outlineLevel="1" x14ac:dyDescent="0.2">
      <c r="A418" s="259">
        <v>88</v>
      </c>
      <c r="B418" s="270" t="s">
        <v>1135</v>
      </c>
      <c r="C418" s="328" t="s">
        <v>1136</v>
      </c>
      <c r="D418" s="282" t="s">
        <v>355</v>
      </c>
      <c r="E418" s="294">
        <v>1.0149999999999999</v>
      </c>
      <c r="F418" s="314"/>
      <c r="G418" s="315">
        <f>ROUND(E418*F418,2)</f>
        <v>0</v>
      </c>
      <c r="H418" s="315" t="s">
        <v>294</v>
      </c>
      <c r="I418" s="316" t="s">
        <v>150</v>
      </c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 t="s">
        <v>295</v>
      </c>
      <c r="AF418" s="244"/>
      <c r="AG418" s="244"/>
      <c r="AH418" s="244"/>
      <c r="AI418" s="244"/>
      <c r="AJ418" s="244"/>
      <c r="AK418" s="244"/>
      <c r="AL418" s="244"/>
      <c r="AM418" s="244">
        <v>21</v>
      </c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</row>
    <row r="419" spans="1:60" outlineLevel="1" x14ac:dyDescent="0.2">
      <c r="A419" s="247"/>
      <c r="B419" s="250"/>
      <c r="C419" s="327" t="s">
        <v>464</v>
      </c>
      <c r="D419" s="276"/>
      <c r="E419" s="288">
        <v>1.0149999999999999</v>
      </c>
      <c r="F419" s="303"/>
      <c r="G419" s="303"/>
      <c r="H419" s="303"/>
      <c r="I419" s="30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 t="s">
        <v>153</v>
      </c>
      <c r="AF419" s="244">
        <v>0</v>
      </c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</row>
    <row r="420" spans="1:60" outlineLevel="1" x14ac:dyDescent="0.2">
      <c r="A420" s="259">
        <v>89</v>
      </c>
      <c r="B420" s="270" t="s">
        <v>1137</v>
      </c>
      <c r="C420" s="328" t="s">
        <v>1138</v>
      </c>
      <c r="D420" s="282" t="s">
        <v>355</v>
      </c>
      <c r="E420" s="294">
        <v>1.0149999999999999</v>
      </c>
      <c r="F420" s="314"/>
      <c r="G420" s="315">
        <f>ROUND(E420*F420,2)</f>
        <v>0</v>
      </c>
      <c r="H420" s="315" t="s">
        <v>294</v>
      </c>
      <c r="I420" s="316" t="s">
        <v>150</v>
      </c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 t="s">
        <v>295</v>
      </c>
      <c r="AF420" s="244"/>
      <c r="AG420" s="244"/>
      <c r="AH420" s="244"/>
      <c r="AI420" s="244"/>
      <c r="AJ420" s="244"/>
      <c r="AK420" s="244"/>
      <c r="AL420" s="244"/>
      <c r="AM420" s="244">
        <v>21</v>
      </c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</row>
    <row r="421" spans="1:60" outlineLevel="1" x14ac:dyDescent="0.2">
      <c r="A421" s="247"/>
      <c r="B421" s="250"/>
      <c r="C421" s="327" t="s">
        <v>464</v>
      </c>
      <c r="D421" s="276"/>
      <c r="E421" s="288">
        <v>1.0149999999999999</v>
      </c>
      <c r="F421" s="303"/>
      <c r="G421" s="303"/>
      <c r="H421" s="303"/>
      <c r="I421" s="30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 t="s">
        <v>153</v>
      </c>
      <c r="AF421" s="244">
        <v>0</v>
      </c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</row>
    <row r="422" spans="1:60" ht="22.5" outlineLevel="1" x14ac:dyDescent="0.2">
      <c r="A422" s="258">
        <v>90</v>
      </c>
      <c r="B422" s="269" t="s">
        <v>1139</v>
      </c>
      <c r="C422" s="328" t="s">
        <v>1140</v>
      </c>
      <c r="D422" s="278" t="s">
        <v>458</v>
      </c>
      <c r="E422" s="290">
        <v>11</v>
      </c>
      <c r="F422" s="309"/>
      <c r="G422" s="310">
        <f>ROUND(E422*F422,2)</f>
        <v>0</v>
      </c>
      <c r="H422" s="310"/>
      <c r="I422" s="311" t="s">
        <v>290</v>
      </c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 t="s">
        <v>295</v>
      </c>
      <c r="AF422" s="244"/>
      <c r="AG422" s="244"/>
      <c r="AH422" s="244"/>
      <c r="AI422" s="244"/>
      <c r="AJ422" s="244"/>
      <c r="AK422" s="244"/>
      <c r="AL422" s="244"/>
      <c r="AM422" s="244">
        <v>21</v>
      </c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</row>
    <row r="423" spans="1:60" outlineLevel="1" x14ac:dyDescent="0.2">
      <c r="A423" s="259">
        <v>91</v>
      </c>
      <c r="B423" s="270" t="s">
        <v>1141</v>
      </c>
      <c r="C423" s="328" t="s">
        <v>1142</v>
      </c>
      <c r="D423" s="282" t="s">
        <v>355</v>
      </c>
      <c r="E423" s="294">
        <v>2</v>
      </c>
      <c r="F423" s="314"/>
      <c r="G423" s="315">
        <f>ROUND(E423*F423,2)</f>
        <v>0</v>
      </c>
      <c r="H423" s="315"/>
      <c r="I423" s="316" t="s">
        <v>290</v>
      </c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 t="s">
        <v>295</v>
      </c>
      <c r="AF423" s="244"/>
      <c r="AG423" s="244"/>
      <c r="AH423" s="244"/>
      <c r="AI423" s="244"/>
      <c r="AJ423" s="244"/>
      <c r="AK423" s="244"/>
      <c r="AL423" s="244"/>
      <c r="AM423" s="244">
        <v>21</v>
      </c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</row>
    <row r="424" spans="1:60" outlineLevel="1" x14ac:dyDescent="0.2">
      <c r="A424" s="247"/>
      <c r="B424" s="250"/>
      <c r="C424" s="329" t="s">
        <v>1143</v>
      </c>
      <c r="D424" s="279"/>
      <c r="E424" s="291"/>
      <c r="F424" s="312"/>
      <c r="G424" s="312"/>
      <c r="H424" s="303"/>
      <c r="I424" s="30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 t="s">
        <v>168</v>
      </c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</row>
    <row r="425" spans="1:60" outlineLevel="1" x14ac:dyDescent="0.2">
      <c r="A425" s="247"/>
      <c r="B425" s="250"/>
      <c r="C425" s="331" t="s">
        <v>1144</v>
      </c>
      <c r="D425" s="279"/>
      <c r="E425" s="291"/>
      <c r="F425" s="312"/>
      <c r="G425" s="312"/>
      <c r="H425" s="303"/>
      <c r="I425" s="30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 t="s">
        <v>168</v>
      </c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</row>
    <row r="426" spans="1:60" outlineLevel="1" x14ac:dyDescent="0.2">
      <c r="A426" s="247"/>
      <c r="B426" s="250"/>
      <c r="C426" s="331" t="s">
        <v>508</v>
      </c>
      <c r="D426" s="279"/>
      <c r="E426" s="291"/>
      <c r="F426" s="312"/>
      <c r="G426" s="312"/>
      <c r="H426" s="303"/>
      <c r="I426" s="30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 t="s">
        <v>168</v>
      </c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</row>
    <row r="427" spans="1:60" outlineLevel="1" x14ac:dyDescent="0.2">
      <c r="A427" s="247"/>
      <c r="B427" s="250"/>
      <c r="C427" s="331" t="s">
        <v>1145</v>
      </c>
      <c r="D427" s="279"/>
      <c r="E427" s="291"/>
      <c r="F427" s="312"/>
      <c r="G427" s="312"/>
      <c r="H427" s="303"/>
      <c r="I427" s="30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 t="s">
        <v>168</v>
      </c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</row>
    <row r="428" spans="1:60" outlineLevel="1" x14ac:dyDescent="0.2">
      <c r="A428" s="247"/>
      <c r="B428" s="250"/>
      <c r="C428" s="331" t="s">
        <v>1146</v>
      </c>
      <c r="D428" s="279"/>
      <c r="E428" s="291"/>
      <c r="F428" s="312"/>
      <c r="G428" s="312"/>
      <c r="H428" s="303"/>
      <c r="I428" s="30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 t="s">
        <v>168</v>
      </c>
      <c r="AF428" s="244"/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</row>
    <row r="429" spans="1:60" outlineLevel="1" x14ac:dyDescent="0.2">
      <c r="A429" s="247"/>
      <c r="B429" s="250"/>
      <c r="C429" s="331" t="s">
        <v>1147</v>
      </c>
      <c r="D429" s="279"/>
      <c r="E429" s="291"/>
      <c r="F429" s="312"/>
      <c r="G429" s="312"/>
      <c r="H429" s="303"/>
      <c r="I429" s="30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 t="s">
        <v>168</v>
      </c>
      <c r="AF429" s="244"/>
      <c r="AG429" s="244"/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</row>
    <row r="430" spans="1:60" outlineLevel="1" x14ac:dyDescent="0.2">
      <c r="A430" s="247"/>
      <c r="B430" s="250"/>
      <c r="C430" s="331" t="s">
        <v>1148</v>
      </c>
      <c r="D430" s="279"/>
      <c r="E430" s="291"/>
      <c r="F430" s="312"/>
      <c r="G430" s="312"/>
      <c r="H430" s="303"/>
      <c r="I430" s="30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 t="s">
        <v>168</v>
      </c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</row>
    <row r="431" spans="1:60" outlineLevel="1" x14ac:dyDescent="0.2">
      <c r="A431" s="247"/>
      <c r="B431" s="250"/>
      <c r="C431" s="331" t="s">
        <v>508</v>
      </c>
      <c r="D431" s="279"/>
      <c r="E431" s="291"/>
      <c r="F431" s="312"/>
      <c r="G431" s="312"/>
      <c r="H431" s="303"/>
      <c r="I431" s="30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 t="s">
        <v>168</v>
      </c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</row>
    <row r="432" spans="1:60" outlineLevel="1" x14ac:dyDescent="0.2">
      <c r="A432" s="247"/>
      <c r="B432" s="250"/>
      <c r="C432" s="331" t="s">
        <v>1149</v>
      </c>
      <c r="D432" s="279"/>
      <c r="E432" s="291"/>
      <c r="F432" s="312"/>
      <c r="G432" s="312"/>
      <c r="H432" s="303"/>
      <c r="I432" s="30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 t="s">
        <v>168</v>
      </c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</row>
    <row r="433" spans="1:60" outlineLevel="1" x14ac:dyDescent="0.2">
      <c r="A433" s="247"/>
      <c r="B433" s="250"/>
      <c r="C433" s="331" t="s">
        <v>1150</v>
      </c>
      <c r="D433" s="279"/>
      <c r="E433" s="291"/>
      <c r="F433" s="312"/>
      <c r="G433" s="312"/>
      <c r="H433" s="303"/>
      <c r="I433" s="30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 t="s">
        <v>168</v>
      </c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</row>
    <row r="434" spans="1:60" outlineLevel="1" x14ac:dyDescent="0.2">
      <c r="A434" s="247"/>
      <c r="B434" s="250"/>
      <c r="C434" s="331" t="s">
        <v>1151</v>
      </c>
      <c r="D434" s="279"/>
      <c r="E434" s="291"/>
      <c r="F434" s="312"/>
      <c r="G434" s="312"/>
      <c r="H434" s="303"/>
      <c r="I434" s="30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 t="s">
        <v>168</v>
      </c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</row>
    <row r="435" spans="1:60" outlineLevel="1" x14ac:dyDescent="0.2">
      <c r="A435" s="247"/>
      <c r="B435" s="250"/>
      <c r="C435" s="331" t="s">
        <v>1152</v>
      </c>
      <c r="D435" s="279"/>
      <c r="E435" s="291"/>
      <c r="F435" s="312"/>
      <c r="G435" s="312"/>
      <c r="H435" s="303"/>
      <c r="I435" s="30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 t="s">
        <v>168</v>
      </c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</row>
    <row r="436" spans="1:60" outlineLevel="1" x14ac:dyDescent="0.2">
      <c r="A436" s="259">
        <v>92</v>
      </c>
      <c r="B436" s="270" t="s">
        <v>1153</v>
      </c>
      <c r="C436" s="328" t="s">
        <v>1154</v>
      </c>
      <c r="D436" s="282" t="s">
        <v>355</v>
      </c>
      <c r="E436" s="294">
        <v>2</v>
      </c>
      <c r="F436" s="314"/>
      <c r="G436" s="315">
        <f>ROUND(E436*F436,2)</f>
        <v>0</v>
      </c>
      <c r="H436" s="315"/>
      <c r="I436" s="316" t="s">
        <v>290</v>
      </c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 t="s">
        <v>295</v>
      </c>
      <c r="AF436" s="244"/>
      <c r="AG436" s="244"/>
      <c r="AH436" s="244"/>
      <c r="AI436" s="244"/>
      <c r="AJ436" s="244"/>
      <c r="AK436" s="244"/>
      <c r="AL436" s="244"/>
      <c r="AM436" s="244">
        <v>21</v>
      </c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</row>
    <row r="437" spans="1:60" outlineLevel="1" x14ac:dyDescent="0.2">
      <c r="A437" s="247"/>
      <c r="B437" s="250"/>
      <c r="C437" s="329" t="s">
        <v>1143</v>
      </c>
      <c r="D437" s="279"/>
      <c r="E437" s="291"/>
      <c r="F437" s="312"/>
      <c r="G437" s="312"/>
      <c r="H437" s="303"/>
      <c r="I437" s="30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 t="s">
        <v>168</v>
      </c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</row>
    <row r="438" spans="1:60" outlineLevel="1" x14ac:dyDescent="0.2">
      <c r="A438" s="247"/>
      <c r="B438" s="250"/>
      <c r="C438" s="331" t="s">
        <v>1144</v>
      </c>
      <c r="D438" s="279"/>
      <c r="E438" s="291"/>
      <c r="F438" s="312"/>
      <c r="G438" s="312"/>
      <c r="H438" s="303"/>
      <c r="I438" s="30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 t="s">
        <v>168</v>
      </c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</row>
    <row r="439" spans="1:60" outlineLevel="1" x14ac:dyDescent="0.2">
      <c r="A439" s="247"/>
      <c r="B439" s="250"/>
      <c r="C439" s="331" t="s">
        <v>508</v>
      </c>
      <c r="D439" s="279"/>
      <c r="E439" s="291"/>
      <c r="F439" s="312"/>
      <c r="G439" s="312"/>
      <c r="H439" s="303"/>
      <c r="I439" s="30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 t="s">
        <v>168</v>
      </c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</row>
    <row r="440" spans="1:60" outlineLevel="1" x14ac:dyDescent="0.2">
      <c r="A440" s="247"/>
      <c r="B440" s="250"/>
      <c r="C440" s="331" t="s">
        <v>1145</v>
      </c>
      <c r="D440" s="279"/>
      <c r="E440" s="291"/>
      <c r="F440" s="312"/>
      <c r="G440" s="312"/>
      <c r="H440" s="303"/>
      <c r="I440" s="30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 t="s">
        <v>168</v>
      </c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</row>
    <row r="441" spans="1:60" outlineLevel="1" x14ac:dyDescent="0.2">
      <c r="A441" s="247"/>
      <c r="B441" s="250"/>
      <c r="C441" s="331" t="s">
        <v>1146</v>
      </c>
      <c r="D441" s="279"/>
      <c r="E441" s="291"/>
      <c r="F441" s="312"/>
      <c r="G441" s="312"/>
      <c r="H441" s="303"/>
      <c r="I441" s="30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 t="s">
        <v>168</v>
      </c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</row>
    <row r="442" spans="1:60" outlineLevel="1" x14ac:dyDescent="0.2">
      <c r="A442" s="247"/>
      <c r="B442" s="250"/>
      <c r="C442" s="331" t="s">
        <v>1147</v>
      </c>
      <c r="D442" s="279"/>
      <c r="E442" s="291"/>
      <c r="F442" s="312"/>
      <c r="G442" s="312"/>
      <c r="H442" s="303"/>
      <c r="I442" s="30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 t="s">
        <v>168</v>
      </c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</row>
    <row r="443" spans="1:60" outlineLevel="1" x14ac:dyDescent="0.2">
      <c r="A443" s="247"/>
      <c r="B443" s="250"/>
      <c r="C443" s="331" t="s">
        <v>1148</v>
      </c>
      <c r="D443" s="279"/>
      <c r="E443" s="291"/>
      <c r="F443" s="312"/>
      <c r="G443" s="312"/>
      <c r="H443" s="303"/>
      <c r="I443" s="30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 t="s">
        <v>168</v>
      </c>
      <c r="AF443" s="244"/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</row>
    <row r="444" spans="1:60" outlineLevel="1" x14ac:dyDescent="0.2">
      <c r="A444" s="247"/>
      <c r="B444" s="250"/>
      <c r="C444" s="331" t="s">
        <v>508</v>
      </c>
      <c r="D444" s="279"/>
      <c r="E444" s="291"/>
      <c r="F444" s="312"/>
      <c r="G444" s="312"/>
      <c r="H444" s="303"/>
      <c r="I444" s="30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 t="s">
        <v>168</v>
      </c>
      <c r="AF444" s="244"/>
      <c r="AG444" s="244"/>
      <c r="AH444" s="244"/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</row>
    <row r="445" spans="1:60" outlineLevel="1" x14ac:dyDescent="0.2">
      <c r="A445" s="247"/>
      <c r="B445" s="250"/>
      <c r="C445" s="331" t="s">
        <v>1149</v>
      </c>
      <c r="D445" s="279"/>
      <c r="E445" s="291"/>
      <c r="F445" s="312"/>
      <c r="G445" s="312"/>
      <c r="H445" s="303"/>
      <c r="I445" s="30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 t="s">
        <v>168</v>
      </c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</row>
    <row r="446" spans="1:60" outlineLevel="1" x14ac:dyDescent="0.2">
      <c r="A446" s="247"/>
      <c r="B446" s="250"/>
      <c r="C446" s="331" t="s">
        <v>1150</v>
      </c>
      <c r="D446" s="279"/>
      <c r="E446" s="291"/>
      <c r="F446" s="312"/>
      <c r="G446" s="312"/>
      <c r="H446" s="303"/>
      <c r="I446" s="30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 t="s">
        <v>168</v>
      </c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</row>
    <row r="447" spans="1:60" outlineLevel="1" x14ac:dyDescent="0.2">
      <c r="A447" s="247"/>
      <c r="B447" s="250"/>
      <c r="C447" s="331" t="s">
        <v>1151</v>
      </c>
      <c r="D447" s="279"/>
      <c r="E447" s="291"/>
      <c r="F447" s="312"/>
      <c r="G447" s="312"/>
      <c r="H447" s="303"/>
      <c r="I447" s="30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 t="s">
        <v>168</v>
      </c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</row>
    <row r="448" spans="1:60" outlineLevel="1" x14ac:dyDescent="0.2">
      <c r="A448" s="247"/>
      <c r="B448" s="250"/>
      <c r="C448" s="331" t="s">
        <v>1152</v>
      </c>
      <c r="D448" s="279"/>
      <c r="E448" s="291"/>
      <c r="F448" s="312"/>
      <c r="G448" s="312"/>
      <c r="H448" s="303"/>
      <c r="I448" s="30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 t="s">
        <v>168</v>
      </c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</row>
    <row r="449" spans="1:60" outlineLevel="1" x14ac:dyDescent="0.2">
      <c r="A449" s="259">
        <v>93</v>
      </c>
      <c r="B449" s="270" t="s">
        <v>1155</v>
      </c>
      <c r="C449" s="328" t="s">
        <v>1156</v>
      </c>
      <c r="D449" s="282" t="s">
        <v>355</v>
      </c>
      <c r="E449" s="294">
        <v>1</v>
      </c>
      <c r="F449" s="314"/>
      <c r="G449" s="315">
        <f>ROUND(E449*F449,2)</f>
        <v>0</v>
      </c>
      <c r="H449" s="315"/>
      <c r="I449" s="316" t="s">
        <v>290</v>
      </c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 t="s">
        <v>295</v>
      </c>
      <c r="AF449" s="244"/>
      <c r="AG449" s="244"/>
      <c r="AH449" s="244"/>
      <c r="AI449" s="244"/>
      <c r="AJ449" s="244"/>
      <c r="AK449" s="244"/>
      <c r="AL449" s="244"/>
      <c r="AM449" s="244">
        <v>21</v>
      </c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</row>
    <row r="450" spans="1:60" outlineLevel="1" x14ac:dyDescent="0.2">
      <c r="A450" s="247"/>
      <c r="B450" s="250"/>
      <c r="C450" s="329" t="s">
        <v>1143</v>
      </c>
      <c r="D450" s="279"/>
      <c r="E450" s="291"/>
      <c r="F450" s="312"/>
      <c r="G450" s="312"/>
      <c r="H450" s="303"/>
      <c r="I450" s="30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 t="s">
        <v>168</v>
      </c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</row>
    <row r="451" spans="1:60" outlineLevel="1" x14ac:dyDescent="0.2">
      <c r="A451" s="247"/>
      <c r="B451" s="250"/>
      <c r="C451" s="331" t="s">
        <v>1144</v>
      </c>
      <c r="D451" s="279"/>
      <c r="E451" s="291"/>
      <c r="F451" s="312"/>
      <c r="G451" s="312"/>
      <c r="H451" s="303"/>
      <c r="I451" s="30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 t="s">
        <v>168</v>
      </c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</row>
    <row r="452" spans="1:60" outlineLevel="1" x14ac:dyDescent="0.2">
      <c r="A452" s="247"/>
      <c r="B452" s="250"/>
      <c r="C452" s="331" t="s">
        <v>508</v>
      </c>
      <c r="D452" s="279"/>
      <c r="E452" s="291"/>
      <c r="F452" s="312"/>
      <c r="G452" s="312"/>
      <c r="H452" s="303"/>
      <c r="I452" s="30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 t="s">
        <v>168</v>
      </c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</row>
    <row r="453" spans="1:60" outlineLevel="1" x14ac:dyDescent="0.2">
      <c r="A453" s="247"/>
      <c r="B453" s="250"/>
      <c r="C453" s="331" t="s">
        <v>1145</v>
      </c>
      <c r="D453" s="279"/>
      <c r="E453" s="291"/>
      <c r="F453" s="312"/>
      <c r="G453" s="312"/>
      <c r="H453" s="303"/>
      <c r="I453" s="30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 t="s">
        <v>168</v>
      </c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</row>
    <row r="454" spans="1:60" outlineLevel="1" x14ac:dyDescent="0.2">
      <c r="A454" s="247"/>
      <c r="B454" s="250"/>
      <c r="C454" s="331" t="s">
        <v>1146</v>
      </c>
      <c r="D454" s="279"/>
      <c r="E454" s="291"/>
      <c r="F454" s="312"/>
      <c r="G454" s="312"/>
      <c r="H454" s="303"/>
      <c r="I454" s="30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 t="s">
        <v>168</v>
      </c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</row>
    <row r="455" spans="1:60" outlineLevel="1" x14ac:dyDescent="0.2">
      <c r="A455" s="247"/>
      <c r="B455" s="250"/>
      <c r="C455" s="331" t="s">
        <v>1147</v>
      </c>
      <c r="D455" s="279"/>
      <c r="E455" s="291"/>
      <c r="F455" s="312"/>
      <c r="G455" s="312"/>
      <c r="H455" s="303"/>
      <c r="I455" s="30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 t="s">
        <v>168</v>
      </c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</row>
    <row r="456" spans="1:60" outlineLevel="1" x14ac:dyDescent="0.2">
      <c r="A456" s="247"/>
      <c r="B456" s="250"/>
      <c r="C456" s="331" t="s">
        <v>1148</v>
      </c>
      <c r="D456" s="279"/>
      <c r="E456" s="291"/>
      <c r="F456" s="312"/>
      <c r="G456" s="312"/>
      <c r="H456" s="303"/>
      <c r="I456" s="30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 t="s">
        <v>168</v>
      </c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</row>
    <row r="457" spans="1:60" outlineLevel="1" x14ac:dyDescent="0.2">
      <c r="A457" s="247"/>
      <c r="B457" s="250"/>
      <c r="C457" s="331" t="s">
        <v>508</v>
      </c>
      <c r="D457" s="279"/>
      <c r="E457" s="291"/>
      <c r="F457" s="312"/>
      <c r="G457" s="312"/>
      <c r="H457" s="303"/>
      <c r="I457" s="30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 t="s">
        <v>168</v>
      </c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</row>
    <row r="458" spans="1:60" outlineLevel="1" x14ac:dyDescent="0.2">
      <c r="A458" s="247"/>
      <c r="B458" s="250"/>
      <c r="C458" s="331" t="s">
        <v>1149</v>
      </c>
      <c r="D458" s="279"/>
      <c r="E458" s="291"/>
      <c r="F458" s="312"/>
      <c r="G458" s="312"/>
      <c r="H458" s="303"/>
      <c r="I458" s="30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 t="s">
        <v>168</v>
      </c>
      <c r="AF458" s="244"/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</row>
    <row r="459" spans="1:60" outlineLevel="1" x14ac:dyDescent="0.2">
      <c r="A459" s="247"/>
      <c r="B459" s="250"/>
      <c r="C459" s="331" t="s">
        <v>1150</v>
      </c>
      <c r="D459" s="279"/>
      <c r="E459" s="291"/>
      <c r="F459" s="312"/>
      <c r="G459" s="312"/>
      <c r="H459" s="303"/>
      <c r="I459" s="30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 t="s">
        <v>168</v>
      </c>
      <c r="AF459" s="244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</row>
    <row r="460" spans="1:60" outlineLevel="1" x14ac:dyDescent="0.2">
      <c r="A460" s="247"/>
      <c r="B460" s="250"/>
      <c r="C460" s="331" t="s">
        <v>1151</v>
      </c>
      <c r="D460" s="279"/>
      <c r="E460" s="291"/>
      <c r="F460" s="312"/>
      <c r="G460" s="312"/>
      <c r="H460" s="303"/>
      <c r="I460" s="30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 t="s">
        <v>168</v>
      </c>
      <c r="AF460" s="244"/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</row>
    <row r="461" spans="1:60" outlineLevel="1" x14ac:dyDescent="0.2">
      <c r="A461" s="247"/>
      <c r="B461" s="250"/>
      <c r="C461" s="331" t="s">
        <v>1152</v>
      </c>
      <c r="D461" s="279"/>
      <c r="E461" s="291"/>
      <c r="F461" s="312"/>
      <c r="G461" s="312"/>
      <c r="H461" s="303"/>
      <c r="I461" s="30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 t="s">
        <v>168</v>
      </c>
      <c r="AF461" s="244"/>
      <c r="AG461" s="244"/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</row>
    <row r="462" spans="1:60" outlineLevel="1" x14ac:dyDescent="0.2">
      <c r="A462" s="259">
        <v>94</v>
      </c>
      <c r="B462" s="270" t="s">
        <v>1157</v>
      </c>
      <c r="C462" s="328" t="s">
        <v>1158</v>
      </c>
      <c r="D462" s="282" t="s">
        <v>355</v>
      </c>
      <c r="E462" s="294">
        <v>1</v>
      </c>
      <c r="F462" s="314"/>
      <c r="G462" s="315">
        <f>ROUND(E462*F462,2)</f>
        <v>0</v>
      </c>
      <c r="H462" s="315"/>
      <c r="I462" s="316" t="s">
        <v>290</v>
      </c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 t="s">
        <v>295</v>
      </c>
      <c r="AF462" s="244"/>
      <c r="AG462" s="244"/>
      <c r="AH462" s="244"/>
      <c r="AI462" s="244"/>
      <c r="AJ462" s="244"/>
      <c r="AK462" s="244"/>
      <c r="AL462" s="244"/>
      <c r="AM462" s="244">
        <v>21</v>
      </c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</row>
    <row r="463" spans="1:60" outlineLevel="1" x14ac:dyDescent="0.2">
      <c r="A463" s="247"/>
      <c r="B463" s="250"/>
      <c r="C463" s="329" t="s">
        <v>1143</v>
      </c>
      <c r="D463" s="279"/>
      <c r="E463" s="291"/>
      <c r="F463" s="312"/>
      <c r="G463" s="312"/>
      <c r="H463" s="303"/>
      <c r="I463" s="30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 t="s">
        <v>168</v>
      </c>
      <c r="AF463" s="244"/>
      <c r="AG463" s="244"/>
      <c r="AH463" s="244"/>
      <c r="AI463" s="244"/>
      <c r="AJ463" s="244"/>
      <c r="AK463" s="244"/>
      <c r="AL463" s="244"/>
      <c r="AM463" s="244"/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</row>
    <row r="464" spans="1:60" outlineLevel="1" x14ac:dyDescent="0.2">
      <c r="A464" s="247"/>
      <c r="B464" s="250"/>
      <c r="C464" s="331" t="s">
        <v>1144</v>
      </c>
      <c r="D464" s="279"/>
      <c r="E464" s="291"/>
      <c r="F464" s="312"/>
      <c r="G464" s="312"/>
      <c r="H464" s="303"/>
      <c r="I464" s="30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 t="s">
        <v>168</v>
      </c>
      <c r="AF464" s="244"/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</row>
    <row r="465" spans="1:60" outlineLevel="1" x14ac:dyDescent="0.2">
      <c r="A465" s="247"/>
      <c r="B465" s="250"/>
      <c r="C465" s="331" t="s">
        <v>508</v>
      </c>
      <c r="D465" s="279"/>
      <c r="E465" s="291"/>
      <c r="F465" s="312"/>
      <c r="G465" s="312"/>
      <c r="H465" s="303"/>
      <c r="I465" s="30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 t="s">
        <v>168</v>
      </c>
      <c r="AF465" s="244"/>
      <c r="AG465" s="244"/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</row>
    <row r="466" spans="1:60" outlineLevel="1" x14ac:dyDescent="0.2">
      <c r="A466" s="247"/>
      <c r="B466" s="250"/>
      <c r="C466" s="331" t="s">
        <v>1145</v>
      </c>
      <c r="D466" s="279"/>
      <c r="E466" s="291"/>
      <c r="F466" s="312"/>
      <c r="G466" s="312"/>
      <c r="H466" s="303"/>
      <c r="I466" s="30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 t="s">
        <v>168</v>
      </c>
      <c r="AF466" s="244"/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</row>
    <row r="467" spans="1:60" outlineLevel="1" x14ac:dyDescent="0.2">
      <c r="A467" s="247"/>
      <c r="B467" s="250"/>
      <c r="C467" s="331" t="s">
        <v>1146</v>
      </c>
      <c r="D467" s="279"/>
      <c r="E467" s="291"/>
      <c r="F467" s="312"/>
      <c r="G467" s="312"/>
      <c r="H467" s="303"/>
      <c r="I467" s="30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 t="s">
        <v>168</v>
      </c>
      <c r="AF467" s="244"/>
      <c r="AG467" s="244"/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</row>
    <row r="468" spans="1:60" outlineLevel="1" x14ac:dyDescent="0.2">
      <c r="A468" s="247"/>
      <c r="B468" s="250"/>
      <c r="C468" s="331" t="s">
        <v>1147</v>
      </c>
      <c r="D468" s="279"/>
      <c r="E468" s="291"/>
      <c r="F468" s="312"/>
      <c r="G468" s="312"/>
      <c r="H468" s="303"/>
      <c r="I468" s="30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 t="s">
        <v>168</v>
      </c>
      <c r="AF468" s="244"/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</row>
    <row r="469" spans="1:60" outlineLevel="1" x14ac:dyDescent="0.2">
      <c r="A469" s="247"/>
      <c r="B469" s="250"/>
      <c r="C469" s="331" t="s">
        <v>1148</v>
      </c>
      <c r="D469" s="279"/>
      <c r="E469" s="291"/>
      <c r="F469" s="312"/>
      <c r="G469" s="312"/>
      <c r="H469" s="303"/>
      <c r="I469" s="30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 t="s">
        <v>168</v>
      </c>
      <c r="AF469" s="244"/>
      <c r="AG469" s="244"/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</row>
    <row r="470" spans="1:60" outlineLevel="1" x14ac:dyDescent="0.2">
      <c r="A470" s="247"/>
      <c r="B470" s="250"/>
      <c r="C470" s="331" t="s">
        <v>508</v>
      </c>
      <c r="D470" s="279"/>
      <c r="E470" s="291"/>
      <c r="F470" s="312"/>
      <c r="G470" s="312"/>
      <c r="H470" s="303"/>
      <c r="I470" s="30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 t="s">
        <v>168</v>
      </c>
      <c r="AF470" s="244"/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</row>
    <row r="471" spans="1:60" outlineLevel="1" x14ac:dyDescent="0.2">
      <c r="A471" s="247"/>
      <c r="B471" s="250"/>
      <c r="C471" s="331" t="s">
        <v>1149</v>
      </c>
      <c r="D471" s="279"/>
      <c r="E471" s="291"/>
      <c r="F471" s="312"/>
      <c r="G471" s="312"/>
      <c r="H471" s="303"/>
      <c r="I471" s="30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 t="s">
        <v>168</v>
      </c>
      <c r="AF471" s="244"/>
      <c r="AG471" s="244"/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</row>
    <row r="472" spans="1:60" outlineLevel="1" x14ac:dyDescent="0.2">
      <c r="A472" s="247"/>
      <c r="B472" s="250"/>
      <c r="C472" s="331" t="s">
        <v>1150</v>
      </c>
      <c r="D472" s="279"/>
      <c r="E472" s="291"/>
      <c r="F472" s="312"/>
      <c r="G472" s="312"/>
      <c r="H472" s="303"/>
      <c r="I472" s="30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 t="s">
        <v>168</v>
      </c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</row>
    <row r="473" spans="1:60" outlineLevel="1" x14ac:dyDescent="0.2">
      <c r="A473" s="247"/>
      <c r="B473" s="250"/>
      <c r="C473" s="331" t="s">
        <v>1151</v>
      </c>
      <c r="D473" s="279"/>
      <c r="E473" s="291"/>
      <c r="F473" s="312"/>
      <c r="G473" s="312"/>
      <c r="H473" s="303"/>
      <c r="I473" s="30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 t="s">
        <v>168</v>
      </c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</row>
    <row r="474" spans="1:60" outlineLevel="1" x14ac:dyDescent="0.2">
      <c r="A474" s="247"/>
      <c r="B474" s="250"/>
      <c r="C474" s="331" t="s">
        <v>1152</v>
      </c>
      <c r="D474" s="279"/>
      <c r="E474" s="291"/>
      <c r="F474" s="312"/>
      <c r="G474" s="312"/>
      <c r="H474" s="303"/>
      <c r="I474" s="30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 t="s">
        <v>168</v>
      </c>
      <c r="AF474" s="244"/>
      <c r="AG474" s="244"/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</row>
    <row r="475" spans="1:60" outlineLevel="1" x14ac:dyDescent="0.2">
      <c r="A475" s="259">
        <v>95</v>
      </c>
      <c r="B475" s="270" t="s">
        <v>1159</v>
      </c>
      <c r="C475" s="328" t="s">
        <v>1160</v>
      </c>
      <c r="D475" s="282" t="s">
        <v>355</v>
      </c>
      <c r="E475" s="294">
        <v>3</v>
      </c>
      <c r="F475" s="314"/>
      <c r="G475" s="315">
        <f>ROUND(E475*F475,2)</f>
        <v>0</v>
      </c>
      <c r="H475" s="315"/>
      <c r="I475" s="316" t="s">
        <v>290</v>
      </c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 t="s">
        <v>295</v>
      </c>
      <c r="AF475" s="244"/>
      <c r="AG475" s="244"/>
      <c r="AH475" s="244"/>
      <c r="AI475" s="244"/>
      <c r="AJ475" s="244"/>
      <c r="AK475" s="244"/>
      <c r="AL475" s="244"/>
      <c r="AM475" s="244">
        <v>21</v>
      </c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</row>
    <row r="476" spans="1:60" outlineLevel="1" x14ac:dyDescent="0.2">
      <c r="A476" s="247"/>
      <c r="B476" s="250"/>
      <c r="C476" s="329" t="s">
        <v>1143</v>
      </c>
      <c r="D476" s="279"/>
      <c r="E476" s="291"/>
      <c r="F476" s="312"/>
      <c r="G476" s="312"/>
      <c r="H476" s="303"/>
      <c r="I476" s="30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 t="s">
        <v>168</v>
      </c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</row>
    <row r="477" spans="1:60" outlineLevel="1" x14ac:dyDescent="0.2">
      <c r="A477" s="247"/>
      <c r="B477" s="250"/>
      <c r="C477" s="331" t="s">
        <v>1144</v>
      </c>
      <c r="D477" s="279"/>
      <c r="E477" s="291"/>
      <c r="F477" s="312"/>
      <c r="G477" s="312"/>
      <c r="H477" s="303"/>
      <c r="I477" s="30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 t="s">
        <v>168</v>
      </c>
      <c r="AF477" s="244"/>
      <c r="AG477" s="244"/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</row>
    <row r="478" spans="1:60" outlineLevel="1" x14ac:dyDescent="0.2">
      <c r="A478" s="247"/>
      <c r="B478" s="250"/>
      <c r="C478" s="331" t="s">
        <v>508</v>
      </c>
      <c r="D478" s="279"/>
      <c r="E478" s="291"/>
      <c r="F478" s="312"/>
      <c r="G478" s="312"/>
      <c r="H478" s="303"/>
      <c r="I478" s="30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 t="s">
        <v>168</v>
      </c>
      <c r="AF478" s="244"/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</row>
    <row r="479" spans="1:60" outlineLevel="1" x14ac:dyDescent="0.2">
      <c r="A479" s="247"/>
      <c r="B479" s="250"/>
      <c r="C479" s="331" t="s">
        <v>1145</v>
      </c>
      <c r="D479" s="279"/>
      <c r="E479" s="291"/>
      <c r="F479" s="312"/>
      <c r="G479" s="312"/>
      <c r="H479" s="303"/>
      <c r="I479" s="30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 t="s">
        <v>168</v>
      </c>
      <c r="AF479" s="244"/>
      <c r="AG479" s="244"/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</row>
    <row r="480" spans="1:60" outlineLevel="1" x14ac:dyDescent="0.2">
      <c r="A480" s="247"/>
      <c r="B480" s="250"/>
      <c r="C480" s="331" t="s">
        <v>1146</v>
      </c>
      <c r="D480" s="279"/>
      <c r="E480" s="291"/>
      <c r="F480" s="312"/>
      <c r="G480" s="312"/>
      <c r="H480" s="303"/>
      <c r="I480" s="30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 t="s">
        <v>168</v>
      </c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</row>
    <row r="481" spans="1:60" outlineLevel="1" x14ac:dyDescent="0.2">
      <c r="A481" s="247"/>
      <c r="B481" s="250"/>
      <c r="C481" s="331" t="s">
        <v>1147</v>
      </c>
      <c r="D481" s="279"/>
      <c r="E481" s="291"/>
      <c r="F481" s="312"/>
      <c r="G481" s="312"/>
      <c r="H481" s="303"/>
      <c r="I481" s="30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 t="s">
        <v>168</v>
      </c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</row>
    <row r="482" spans="1:60" outlineLevel="1" x14ac:dyDescent="0.2">
      <c r="A482" s="247"/>
      <c r="B482" s="250"/>
      <c r="C482" s="331" t="s">
        <v>1148</v>
      </c>
      <c r="D482" s="279"/>
      <c r="E482" s="291"/>
      <c r="F482" s="312"/>
      <c r="G482" s="312"/>
      <c r="H482" s="303"/>
      <c r="I482" s="30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 t="s">
        <v>168</v>
      </c>
      <c r="AF482" s="244"/>
      <c r="AG482" s="244"/>
      <c r="AH482" s="244"/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</row>
    <row r="483" spans="1:60" outlineLevel="1" x14ac:dyDescent="0.2">
      <c r="A483" s="247"/>
      <c r="B483" s="250"/>
      <c r="C483" s="331" t="s">
        <v>508</v>
      </c>
      <c r="D483" s="279"/>
      <c r="E483" s="291"/>
      <c r="F483" s="312"/>
      <c r="G483" s="312"/>
      <c r="H483" s="303"/>
      <c r="I483" s="30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 t="s">
        <v>168</v>
      </c>
      <c r="AF483" s="244"/>
      <c r="AG483" s="244"/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</row>
    <row r="484" spans="1:60" outlineLevel="1" x14ac:dyDescent="0.2">
      <c r="A484" s="247"/>
      <c r="B484" s="250"/>
      <c r="C484" s="331" t="s">
        <v>1149</v>
      </c>
      <c r="D484" s="279"/>
      <c r="E484" s="291"/>
      <c r="F484" s="312"/>
      <c r="G484" s="312"/>
      <c r="H484" s="303"/>
      <c r="I484" s="30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 t="s">
        <v>168</v>
      </c>
      <c r="AF484" s="244"/>
      <c r="AG484" s="244"/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</row>
    <row r="485" spans="1:60" outlineLevel="1" x14ac:dyDescent="0.2">
      <c r="A485" s="247"/>
      <c r="B485" s="250"/>
      <c r="C485" s="331" t="s">
        <v>1150</v>
      </c>
      <c r="D485" s="279"/>
      <c r="E485" s="291"/>
      <c r="F485" s="312"/>
      <c r="G485" s="312"/>
      <c r="H485" s="303"/>
      <c r="I485" s="30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 t="s">
        <v>168</v>
      </c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</row>
    <row r="486" spans="1:60" outlineLevel="1" x14ac:dyDescent="0.2">
      <c r="A486" s="247"/>
      <c r="B486" s="250"/>
      <c r="C486" s="331" t="s">
        <v>1151</v>
      </c>
      <c r="D486" s="279"/>
      <c r="E486" s="291"/>
      <c r="F486" s="312"/>
      <c r="G486" s="312"/>
      <c r="H486" s="303"/>
      <c r="I486" s="30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 t="s">
        <v>168</v>
      </c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</row>
    <row r="487" spans="1:60" outlineLevel="1" x14ac:dyDescent="0.2">
      <c r="A487" s="247"/>
      <c r="B487" s="250"/>
      <c r="C487" s="331" t="s">
        <v>1152</v>
      </c>
      <c r="D487" s="279"/>
      <c r="E487" s="291"/>
      <c r="F487" s="312"/>
      <c r="G487" s="312"/>
      <c r="H487" s="303"/>
      <c r="I487" s="30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 t="s">
        <v>168</v>
      </c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</row>
    <row r="488" spans="1:60" outlineLevel="1" x14ac:dyDescent="0.2">
      <c r="A488" s="259">
        <v>96</v>
      </c>
      <c r="B488" s="270" t="s">
        <v>1161</v>
      </c>
      <c r="C488" s="328" t="s">
        <v>1162</v>
      </c>
      <c r="D488" s="282" t="s">
        <v>355</v>
      </c>
      <c r="E488" s="294">
        <v>3</v>
      </c>
      <c r="F488" s="314"/>
      <c r="G488" s="315">
        <f>ROUND(E488*F488,2)</f>
        <v>0</v>
      </c>
      <c r="H488" s="315"/>
      <c r="I488" s="316" t="s">
        <v>290</v>
      </c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 t="s">
        <v>295</v>
      </c>
      <c r="AF488" s="244"/>
      <c r="AG488" s="244"/>
      <c r="AH488" s="244"/>
      <c r="AI488" s="244"/>
      <c r="AJ488" s="244"/>
      <c r="AK488" s="244"/>
      <c r="AL488" s="244"/>
      <c r="AM488" s="244">
        <v>21</v>
      </c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</row>
    <row r="489" spans="1:60" outlineLevel="1" x14ac:dyDescent="0.2">
      <c r="A489" s="247"/>
      <c r="B489" s="250"/>
      <c r="C489" s="329" t="s">
        <v>1143</v>
      </c>
      <c r="D489" s="279"/>
      <c r="E489" s="291"/>
      <c r="F489" s="312"/>
      <c r="G489" s="312"/>
      <c r="H489" s="303"/>
      <c r="I489" s="30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 t="s">
        <v>168</v>
      </c>
      <c r="AF489" s="244"/>
      <c r="AG489" s="244"/>
      <c r="AH489" s="244"/>
      <c r="AI489" s="244"/>
      <c r="AJ489" s="244"/>
      <c r="AK489" s="244"/>
      <c r="AL489" s="244"/>
      <c r="AM489" s="244"/>
      <c r="AN489" s="244"/>
      <c r="AO489" s="244"/>
      <c r="AP489" s="244"/>
      <c r="AQ489" s="244"/>
      <c r="AR489" s="244"/>
      <c r="AS489" s="244"/>
      <c r="AT489" s="244"/>
      <c r="AU489" s="244"/>
      <c r="AV489" s="244"/>
      <c r="AW489" s="244"/>
      <c r="AX489" s="244"/>
      <c r="AY489" s="244"/>
      <c r="AZ489" s="244"/>
      <c r="BA489" s="244"/>
      <c r="BB489" s="244"/>
      <c r="BC489" s="244"/>
      <c r="BD489" s="244"/>
      <c r="BE489" s="244"/>
      <c r="BF489" s="244"/>
      <c r="BG489" s="244"/>
      <c r="BH489" s="244"/>
    </row>
    <row r="490" spans="1:60" outlineLevel="1" x14ac:dyDescent="0.2">
      <c r="A490" s="247"/>
      <c r="B490" s="250"/>
      <c r="C490" s="331" t="s">
        <v>1144</v>
      </c>
      <c r="D490" s="279"/>
      <c r="E490" s="291"/>
      <c r="F490" s="312"/>
      <c r="G490" s="312"/>
      <c r="H490" s="303"/>
      <c r="I490" s="30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 t="s">
        <v>168</v>
      </c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</row>
    <row r="491" spans="1:60" outlineLevel="1" x14ac:dyDescent="0.2">
      <c r="A491" s="247"/>
      <c r="B491" s="250"/>
      <c r="C491" s="331" t="s">
        <v>508</v>
      </c>
      <c r="D491" s="279"/>
      <c r="E491" s="291"/>
      <c r="F491" s="312"/>
      <c r="G491" s="312"/>
      <c r="H491" s="303"/>
      <c r="I491" s="30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 t="s">
        <v>168</v>
      </c>
      <c r="AF491" s="244"/>
      <c r="AG491" s="244"/>
      <c r="AH491" s="244"/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</row>
    <row r="492" spans="1:60" outlineLevel="1" x14ac:dyDescent="0.2">
      <c r="A492" s="247"/>
      <c r="B492" s="250"/>
      <c r="C492" s="331" t="s">
        <v>1145</v>
      </c>
      <c r="D492" s="279"/>
      <c r="E492" s="291"/>
      <c r="F492" s="312"/>
      <c r="G492" s="312"/>
      <c r="H492" s="303"/>
      <c r="I492" s="30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 t="s">
        <v>168</v>
      </c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</row>
    <row r="493" spans="1:60" outlineLevel="1" x14ac:dyDescent="0.2">
      <c r="A493" s="247"/>
      <c r="B493" s="250"/>
      <c r="C493" s="331" t="s">
        <v>1146</v>
      </c>
      <c r="D493" s="279"/>
      <c r="E493" s="291"/>
      <c r="F493" s="312"/>
      <c r="G493" s="312"/>
      <c r="H493" s="303"/>
      <c r="I493" s="30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 t="s">
        <v>168</v>
      </c>
      <c r="AF493" s="244"/>
      <c r="AG493" s="244"/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</row>
    <row r="494" spans="1:60" outlineLevel="1" x14ac:dyDescent="0.2">
      <c r="A494" s="247"/>
      <c r="B494" s="250"/>
      <c r="C494" s="331" t="s">
        <v>1147</v>
      </c>
      <c r="D494" s="279"/>
      <c r="E494" s="291"/>
      <c r="F494" s="312"/>
      <c r="G494" s="312"/>
      <c r="H494" s="303"/>
      <c r="I494" s="30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 t="s">
        <v>168</v>
      </c>
      <c r="AF494" s="244"/>
      <c r="AG494" s="244"/>
      <c r="AH494" s="244"/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</row>
    <row r="495" spans="1:60" outlineLevel="1" x14ac:dyDescent="0.2">
      <c r="A495" s="247"/>
      <c r="B495" s="250"/>
      <c r="C495" s="331" t="s">
        <v>1148</v>
      </c>
      <c r="D495" s="279"/>
      <c r="E495" s="291"/>
      <c r="F495" s="312"/>
      <c r="G495" s="312"/>
      <c r="H495" s="303"/>
      <c r="I495" s="30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 t="s">
        <v>168</v>
      </c>
      <c r="AF495" s="244"/>
      <c r="AG495" s="244"/>
      <c r="AH495" s="244"/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</row>
    <row r="496" spans="1:60" outlineLevel="1" x14ac:dyDescent="0.2">
      <c r="A496" s="247"/>
      <c r="B496" s="250"/>
      <c r="C496" s="331" t="s">
        <v>508</v>
      </c>
      <c r="D496" s="279"/>
      <c r="E496" s="291"/>
      <c r="F496" s="312"/>
      <c r="G496" s="312"/>
      <c r="H496" s="303"/>
      <c r="I496" s="30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 t="s">
        <v>168</v>
      </c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</row>
    <row r="497" spans="1:60" outlineLevel="1" x14ac:dyDescent="0.2">
      <c r="A497" s="247"/>
      <c r="B497" s="250"/>
      <c r="C497" s="331" t="s">
        <v>1149</v>
      </c>
      <c r="D497" s="279"/>
      <c r="E497" s="291"/>
      <c r="F497" s="312"/>
      <c r="G497" s="312"/>
      <c r="H497" s="303"/>
      <c r="I497" s="30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 t="s">
        <v>168</v>
      </c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</row>
    <row r="498" spans="1:60" outlineLevel="1" x14ac:dyDescent="0.2">
      <c r="A498" s="247"/>
      <c r="B498" s="250"/>
      <c r="C498" s="331" t="s">
        <v>1150</v>
      </c>
      <c r="D498" s="279"/>
      <c r="E498" s="291"/>
      <c r="F498" s="312"/>
      <c r="G498" s="312"/>
      <c r="H498" s="303"/>
      <c r="I498" s="30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 t="s">
        <v>168</v>
      </c>
      <c r="AF498" s="244"/>
      <c r="AG498" s="244"/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</row>
    <row r="499" spans="1:60" outlineLevel="1" x14ac:dyDescent="0.2">
      <c r="A499" s="247"/>
      <c r="B499" s="250"/>
      <c r="C499" s="331" t="s">
        <v>1151</v>
      </c>
      <c r="D499" s="279"/>
      <c r="E499" s="291"/>
      <c r="F499" s="312"/>
      <c r="G499" s="312"/>
      <c r="H499" s="303"/>
      <c r="I499" s="30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 t="s">
        <v>168</v>
      </c>
      <c r="AF499" s="244"/>
      <c r="AG499" s="244"/>
      <c r="AH499" s="244"/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</row>
    <row r="500" spans="1:60" outlineLevel="1" x14ac:dyDescent="0.2">
      <c r="A500" s="247"/>
      <c r="B500" s="250"/>
      <c r="C500" s="331" t="s">
        <v>1152</v>
      </c>
      <c r="D500" s="279"/>
      <c r="E500" s="291"/>
      <c r="F500" s="312"/>
      <c r="G500" s="312"/>
      <c r="H500" s="303"/>
      <c r="I500" s="30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 t="s">
        <v>168</v>
      </c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</row>
    <row r="501" spans="1:60" ht="22.5" outlineLevel="1" x14ac:dyDescent="0.2">
      <c r="A501" s="258">
        <v>97</v>
      </c>
      <c r="B501" s="269" t="s">
        <v>1163</v>
      </c>
      <c r="C501" s="328" t="s">
        <v>1164</v>
      </c>
      <c r="D501" s="278" t="s">
        <v>355</v>
      </c>
      <c r="E501" s="290">
        <v>3</v>
      </c>
      <c r="F501" s="309"/>
      <c r="G501" s="310">
        <f>ROUND(E501*F501,2)</f>
        <v>0</v>
      </c>
      <c r="H501" s="310" t="s">
        <v>294</v>
      </c>
      <c r="I501" s="311" t="s">
        <v>150</v>
      </c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 t="s">
        <v>295</v>
      </c>
      <c r="AF501" s="244"/>
      <c r="AG501" s="244"/>
      <c r="AH501" s="244"/>
      <c r="AI501" s="244"/>
      <c r="AJ501" s="244"/>
      <c r="AK501" s="244"/>
      <c r="AL501" s="244"/>
      <c r="AM501" s="244">
        <v>21</v>
      </c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</row>
    <row r="502" spans="1:60" ht="22.5" outlineLevel="1" x14ac:dyDescent="0.2">
      <c r="A502" s="258">
        <v>98</v>
      </c>
      <c r="B502" s="269" t="s">
        <v>1165</v>
      </c>
      <c r="C502" s="328" t="s">
        <v>1166</v>
      </c>
      <c r="D502" s="278" t="s">
        <v>355</v>
      </c>
      <c r="E502" s="290">
        <v>8</v>
      </c>
      <c r="F502" s="309"/>
      <c r="G502" s="310">
        <f>ROUND(E502*F502,2)</f>
        <v>0</v>
      </c>
      <c r="H502" s="310" t="s">
        <v>294</v>
      </c>
      <c r="I502" s="311" t="s">
        <v>150</v>
      </c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 t="s">
        <v>295</v>
      </c>
      <c r="AF502" s="244"/>
      <c r="AG502" s="244"/>
      <c r="AH502" s="244"/>
      <c r="AI502" s="244"/>
      <c r="AJ502" s="244"/>
      <c r="AK502" s="244"/>
      <c r="AL502" s="244"/>
      <c r="AM502" s="244">
        <v>21</v>
      </c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</row>
    <row r="503" spans="1:60" ht="22.5" outlineLevel="1" x14ac:dyDescent="0.2">
      <c r="A503" s="258">
        <v>99</v>
      </c>
      <c r="B503" s="269" t="s">
        <v>1167</v>
      </c>
      <c r="C503" s="328" t="s">
        <v>1168</v>
      </c>
      <c r="D503" s="278" t="s">
        <v>355</v>
      </c>
      <c r="E503" s="290">
        <v>3</v>
      </c>
      <c r="F503" s="309"/>
      <c r="G503" s="310">
        <f>ROUND(E503*F503,2)</f>
        <v>0</v>
      </c>
      <c r="H503" s="310" t="s">
        <v>294</v>
      </c>
      <c r="I503" s="311" t="s">
        <v>150</v>
      </c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 t="s">
        <v>295</v>
      </c>
      <c r="AF503" s="244"/>
      <c r="AG503" s="244"/>
      <c r="AH503" s="244"/>
      <c r="AI503" s="244"/>
      <c r="AJ503" s="244"/>
      <c r="AK503" s="244"/>
      <c r="AL503" s="244"/>
      <c r="AM503" s="244">
        <v>21</v>
      </c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</row>
    <row r="504" spans="1:60" outlineLevel="1" x14ac:dyDescent="0.2">
      <c r="A504" s="258">
        <v>100</v>
      </c>
      <c r="B504" s="269" t="s">
        <v>1169</v>
      </c>
      <c r="C504" s="328" t="s">
        <v>1170</v>
      </c>
      <c r="D504" s="278" t="s">
        <v>355</v>
      </c>
      <c r="E504" s="290">
        <v>2</v>
      </c>
      <c r="F504" s="309"/>
      <c r="G504" s="310">
        <f>ROUND(E504*F504,2)</f>
        <v>0</v>
      </c>
      <c r="H504" s="310"/>
      <c r="I504" s="311" t="s">
        <v>290</v>
      </c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 t="s">
        <v>528</v>
      </c>
      <c r="AF504" s="244"/>
      <c r="AG504" s="244"/>
      <c r="AH504" s="244"/>
      <c r="AI504" s="244"/>
      <c r="AJ504" s="244"/>
      <c r="AK504" s="244"/>
      <c r="AL504" s="244"/>
      <c r="AM504" s="244">
        <v>21</v>
      </c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</row>
    <row r="505" spans="1:60" outlineLevel="1" x14ac:dyDescent="0.2">
      <c r="A505" s="259">
        <v>101</v>
      </c>
      <c r="B505" s="270" t="s">
        <v>1171</v>
      </c>
      <c r="C505" s="328" t="s">
        <v>1172</v>
      </c>
      <c r="D505" s="282" t="s">
        <v>355</v>
      </c>
      <c r="E505" s="294">
        <v>2</v>
      </c>
      <c r="F505" s="314"/>
      <c r="G505" s="315">
        <f>ROUND(E505*F505,2)</f>
        <v>0</v>
      </c>
      <c r="H505" s="315"/>
      <c r="I505" s="316" t="s">
        <v>290</v>
      </c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 t="s">
        <v>295</v>
      </c>
      <c r="AF505" s="244"/>
      <c r="AG505" s="244"/>
      <c r="AH505" s="244"/>
      <c r="AI505" s="244"/>
      <c r="AJ505" s="244"/>
      <c r="AK505" s="244"/>
      <c r="AL505" s="244"/>
      <c r="AM505" s="244">
        <v>21</v>
      </c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</row>
    <row r="506" spans="1:60" outlineLevel="1" x14ac:dyDescent="0.2">
      <c r="A506" s="247"/>
      <c r="B506" s="250"/>
      <c r="C506" s="329" t="s">
        <v>1143</v>
      </c>
      <c r="D506" s="279"/>
      <c r="E506" s="291"/>
      <c r="F506" s="312"/>
      <c r="G506" s="312"/>
      <c r="H506" s="303"/>
      <c r="I506" s="30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 t="s">
        <v>168</v>
      </c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</row>
    <row r="507" spans="1:60" outlineLevel="1" x14ac:dyDescent="0.2">
      <c r="A507" s="247"/>
      <c r="B507" s="250"/>
      <c r="C507" s="331" t="s">
        <v>1144</v>
      </c>
      <c r="D507" s="279"/>
      <c r="E507" s="291"/>
      <c r="F507" s="312"/>
      <c r="G507" s="312"/>
      <c r="H507" s="303"/>
      <c r="I507" s="30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 t="s">
        <v>168</v>
      </c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</row>
    <row r="508" spans="1:60" outlineLevel="1" x14ac:dyDescent="0.2">
      <c r="A508" s="247"/>
      <c r="B508" s="250"/>
      <c r="C508" s="331" t="s">
        <v>508</v>
      </c>
      <c r="D508" s="279"/>
      <c r="E508" s="291"/>
      <c r="F508" s="312"/>
      <c r="G508" s="312"/>
      <c r="H508" s="303"/>
      <c r="I508" s="30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 t="s">
        <v>168</v>
      </c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</row>
    <row r="509" spans="1:60" outlineLevel="1" x14ac:dyDescent="0.2">
      <c r="A509" s="247"/>
      <c r="B509" s="250"/>
      <c r="C509" s="331" t="s">
        <v>1145</v>
      </c>
      <c r="D509" s="279"/>
      <c r="E509" s="291"/>
      <c r="F509" s="312"/>
      <c r="G509" s="312"/>
      <c r="H509" s="303"/>
      <c r="I509" s="30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 t="s">
        <v>168</v>
      </c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</row>
    <row r="510" spans="1:60" outlineLevel="1" x14ac:dyDescent="0.2">
      <c r="A510" s="247"/>
      <c r="B510" s="250"/>
      <c r="C510" s="331" t="s">
        <v>1146</v>
      </c>
      <c r="D510" s="279"/>
      <c r="E510" s="291"/>
      <c r="F510" s="312"/>
      <c r="G510" s="312"/>
      <c r="H510" s="303"/>
      <c r="I510" s="30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 t="s">
        <v>168</v>
      </c>
      <c r="AF510" s="244"/>
      <c r="AG510" s="244"/>
      <c r="AH510" s="244"/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</row>
    <row r="511" spans="1:60" outlineLevel="1" x14ac:dyDescent="0.2">
      <c r="A511" s="247"/>
      <c r="B511" s="250"/>
      <c r="C511" s="331" t="s">
        <v>1147</v>
      </c>
      <c r="D511" s="279"/>
      <c r="E511" s="291"/>
      <c r="F511" s="312"/>
      <c r="G511" s="312"/>
      <c r="H511" s="303"/>
      <c r="I511" s="30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 t="s">
        <v>168</v>
      </c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</row>
    <row r="512" spans="1:60" outlineLevel="1" x14ac:dyDescent="0.2">
      <c r="A512" s="247"/>
      <c r="B512" s="250"/>
      <c r="C512" s="331" t="s">
        <v>1148</v>
      </c>
      <c r="D512" s="279"/>
      <c r="E512" s="291"/>
      <c r="F512" s="312"/>
      <c r="G512" s="312"/>
      <c r="H512" s="303"/>
      <c r="I512" s="30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 t="s">
        <v>168</v>
      </c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</row>
    <row r="513" spans="1:60" outlineLevel="1" x14ac:dyDescent="0.2">
      <c r="A513" s="247"/>
      <c r="B513" s="250"/>
      <c r="C513" s="331" t="s">
        <v>508</v>
      </c>
      <c r="D513" s="279"/>
      <c r="E513" s="291"/>
      <c r="F513" s="312"/>
      <c r="G513" s="312"/>
      <c r="H513" s="303"/>
      <c r="I513" s="30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 t="s">
        <v>168</v>
      </c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</row>
    <row r="514" spans="1:60" outlineLevel="1" x14ac:dyDescent="0.2">
      <c r="A514" s="247"/>
      <c r="B514" s="250"/>
      <c r="C514" s="331" t="s">
        <v>1149</v>
      </c>
      <c r="D514" s="279"/>
      <c r="E514" s="291"/>
      <c r="F514" s="312"/>
      <c r="G514" s="312"/>
      <c r="H514" s="303"/>
      <c r="I514" s="30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 t="s">
        <v>168</v>
      </c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</row>
    <row r="515" spans="1:60" outlineLevel="1" x14ac:dyDescent="0.2">
      <c r="A515" s="247"/>
      <c r="B515" s="250"/>
      <c r="C515" s="331" t="s">
        <v>1150</v>
      </c>
      <c r="D515" s="279"/>
      <c r="E515" s="291"/>
      <c r="F515" s="312"/>
      <c r="G515" s="312"/>
      <c r="H515" s="303"/>
      <c r="I515" s="30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 t="s">
        <v>168</v>
      </c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</row>
    <row r="516" spans="1:60" outlineLevel="1" x14ac:dyDescent="0.2">
      <c r="A516" s="247"/>
      <c r="B516" s="250"/>
      <c r="C516" s="331" t="s">
        <v>1151</v>
      </c>
      <c r="D516" s="279"/>
      <c r="E516" s="291"/>
      <c r="F516" s="312"/>
      <c r="G516" s="312"/>
      <c r="H516" s="303"/>
      <c r="I516" s="30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 t="s">
        <v>168</v>
      </c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</row>
    <row r="517" spans="1:60" outlineLevel="1" x14ac:dyDescent="0.2">
      <c r="A517" s="247"/>
      <c r="B517" s="250"/>
      <c r="C517" s="331" t="s">
        <v>1152</v>
      </c>
      <c r="D517" s="279"/>
      <c r="E517" s="291"/>
      <c r="F517" s="312"/>
      <c r="G517" s="312"/>
      <c r="H517" s="303"/>
      <c r="I517" s="30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 t="s">
        <v>168</v>
      </c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</row>
    <row r="518" spans="1:60" outlineLevel="1" x14ac:dyDescent="0.2">
      <c r="A518" s="258">
        <v>102</v>
      </c>
      <c r="B518" s="269" t="s">
        <v>1173</v>
      </c>
      <c r="C518" s="328" t="s">
        <v>1174</v>
      </c>
      <c r="D518" s="278" t="s">
        <v>355</v>
      </c>
      <c r="E518" s="290">
        <v>1</v>
      </c>
      <c r="F518" s="309"/>
      <c r="G518" s="310">
        <f>ROUND(E518*F518,2)</f>
        <v>0</v>
      </c>
      <c r="H518" s="310"/>
      <c r="I518" s="311" t="s">
        <v>290</v>
      </c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 t="s">
        <v>528</v>
      </c>
      <c r="AF518" s="244"/>
      <c r="AG518" s="244"/>
      <c r="AH518" s="244"/>
      <c r="AI518" s="244"/>
      <c r="AJ518" s="244"/>
      <c r="AK518" s="244"/>
      <c r="AL518" s="244"/>
      <c r="AM518" s="244">
        <v>21</v>
      </c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</row>
    <row r="519" spans="1:60" outlineLevel="1" x14ac:dyDescent="0.2">
      <c r="A519" s="259">
        <v>103</v>
      </c>
      <c r="B519" s="270" t="s">
        <v>1175</v>
      </c>
      <c r="C519" s="328" t="s">
        <v>1176</v>
      </c>
      <c r="D519" s="282" t="s">
        <v>355</v>
      </c>
      <c r="E519" s="294">
        <v>1</v>
      </c>
      <c r="F519" s="314"/>
      <c r="G519" s="315">
        <f>ROUND(E519*F519,2)</f>
        <v>0</v>
      </c>
      <c r="H519" s="315"/>
      <c r="I519" s="316" t="s">
        <v>290</v>
      </c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 t="s">
        <v>295</v>
      </c>
      <c r="AF519" s="244"/>
      <c r="AG519" s="244"/>
      <c r="AH519" s="244"/>
      <c r="AI519" s="244"/>
      <c r="AJ519" s="244"/>
      <c r="AK519" s="244"/>
      <c r="AL519" s="244"/>
      <c r="AM519" s="244">
        <v>21</v>
      </c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</row>
    <row r="520" spans="1:60" outlineLevel="1" x14ac:dyDescent="0.2">
      <c r="A520" s="247"/>
      <c r="B520" s="250"/>
      <c r="C520" s="329" t="s">
        <v>1143</v>
      </c>
      <c r="D520" s="279"/>
      <c r="E520" s="291"/>
      <c r="F520" s="312"/>
      <c r="G520" s="312"/>
      <c r="H520" s="303"/>
      <c r="I520" s="30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 t="s">
        <v>168</v>
      </c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</row>
    <row r="521" spans="1:60" outlineLevel="1" x14ac:dyDescent="0.2">
      <c r="A521" s="247"/>
      <c r="B521" s="250"/>
      <c r="C521" s="331" t="s">
        <v>1144</v>
      </c>
      <c r="D521" s="279"/>
      <c r="E521" s="291"/>
      <c r="F521" s="312"/>
      <c r="G521" s="312"/>
      <c r="H521" s="303"/>
      <c r="I521" s="30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 t="s">
        <v>168</v>
      </c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</row>
    <row r="522" spans="1:60" outlineLevel="1" x14ac:dyDescent="0.2">
      <c r="A522" s="247"/>
      <c r="B522" s="250"/>
      <c r="C522" s="331" t="s">
        <v>508</v>
      </c>
      <c r="D522" s="279"/>
      <c r="E522" s="291"/>
      <c r="F522" s="312"/>
      <c r="G522" s="312"/>
      <c r="H522" s="303"/>
      <c r="I522" s="30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 t="s">
        <v>168</v>
      </c>
      <c r="AF522" s="244"/>
      <c r="AG522" s="244"/>
      <c r="AH522" s="244"/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</row>
    <row r="523" spans="1:60" outlineLevel="1" x14ac:dyDescent="0.2">
      <c r="A523" s="247"/>
      <c r="B523" s="250"/>
      <c r="C523" s="331" t="s">
        <v>1145</v>
      </c>
      <c r="D523" s="279"/>
      <c r="E523" s="291"/>
      <c r="F523" s="312"/>
      <c r="G523" s="312"/>
      <c r="H523" s="303"/>
      <c r="I523" s="30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 t="s">
        <v>168</v>
      </c>
      <c r="AF523" s="244"/>
      <c r="AG523" s="244"/>
      <c r="AH523" s="244"/>
      <c r="AI523" s="244"/>
      <c r="AJ523" s="244"/>
      <c r="AK523" s="244"/>
      <c r="AL523" s="244"/>
      <c r="AM523" s="244"/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</row>
    <row r="524" spans="1:60" outlineLevel="1" x14ac:dyDescent="0.2">
      <c r="A524" s="247"/>
      <c r="B524" s="250"/>
      <c r="C524" s="331" t="s">
        <v>1146</v>
      </c>
      <c r="D524" s="279"/>
      <c r="E524" s="291"/>
      <c r="F524" s="312"/>
      <c r="G524" s="312"/>
      <c r="H524" s="303"/>
      <c r="I524" s="30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 t="s">
        <v>168</v>
      </c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</row>
    <row r="525" spans="1:60" outlineLevel="1" x14ac:dyDescent="0.2">
      <c r="A525" s="247"/>
      <c r="B525" s="250"/>
      <c r="C525" s="331" t="s">
        <v>1147</v>
      </c>
      <c r="D525" s="279"/>
      <c r="E525" s="291"/>
      <c r="F525" s="312"/>
      <c r="G525" s="312"/>
      <c r="H525" s="303"/>
      <c r="I525" s="30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 t="s">
        <v>168</v>
      </c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</row>
    <row r="526" spans="1:60" outlineLevel="1" x14ac:dyDescent="0.2">
      <c r="A526" s="247"/>
      <c r="B526" s="250"/>
      <c r="C526" s="331" t="s">
        <v>1148</v>
      </c>
      <c r="D526" s="279"/>
      <c r="E526" s="291"/>
      <c r="F526" s="312"/>
      <c r="G526" s="312"/>
      <c r="H526" s="303"/>
      <c r="I526" s="30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 t="s">
        <v>168</v>
      </c>
      <c r="AF526" s="244"/>
      <c r="AG526" s="244"/>
      <c r="AH526" s="244"/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</row>
    <row r="527" spans="1:60" outlineLevel="1" x14ac:dyDescent="0.2">
      <c r="A527" s="247"/>
      <c r="B527" s="250"/>
      <c r="C527" s="331" t="s">
        <v>508</v>
      </c>
      <c r="D527" s="279"/>
      <c r="E527" s="291"/>
      <c r="F527" s="312"/>
      <c r="G527" s="312"/>
      <c r="H527" s="303"/>
      <c r="I527" s="30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 t="s">
        <v>168</v>
      </c>
      <c r="AF527" s="244"/>
      <c r="AG527" s="244"/>
      <c r="AH527" s="244"/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</row>
    <row r="528" spans="1:60" outlineLevel="1" x14ac:dyDescent="0.2">
      <c r="A528" s="247"/>
      <c r="B528" s="250"/>
      <c r="C528" s="331" t="s">
        <v>1149</v>
      </c>
      <c r="D528" s="279"/>
      <c r="E528" s="291"/>
      <c r="F528" s="312"/>
      <c r="G528" s="312"/>
      <c r="H528" s="303"/>
      <c r="I528" s="30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 t="s">
        <v>168</v>
      </c>
      <c r="AF528" s="244"/>
      <c r="AG528" s="244"/>
      <c r="AH528" s="244"/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</row>
    <row r="529" spans="1:60" outlineLevel="1" x14ac:dyDescent="0.2">
      <c r="A529" s="247"/>
      <c r="B529" s="250"/>
      <c r="C529" s="331" t="s">
        <v>1150</v>
      </c>
      <c r="D529" s="279"/>
      <c r="E529" s="291"/>
      <c r="F529" s="312"/>
      <c r="G529" s="312"/>
      <c r="H529" s="303"/>
      <c r="I529" s="30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 t="s">
        <v>168</v>
      </c>
      <c r="AF529" s="244"/>
      <c r="AG529" s="244"/>
      <c r="AH529" s="244"/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</row>
    <row r="530" spans="1:60" outlineLevel="1" x14ac:dyDescent="0.2">
      <c r="A530" s="247"/>
      <c r="B530" s="250"/>
      <c r="C530" s="331" t="s">
        <v>1151</v>
      </c>
      <c r="D530" s="279"/>
      <c r="E530" s="291"/>
      <c r="F530" s="312"/>
      <c r="G530" s="312"/>
      <c r="H530" s="303"/>
      <c r="I530" s="30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 t="s">
        <v>168</v>
      </c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</row>
    <row r="531" spans="1:60" outlineLevel="1" x14ac:dyDescent="0.2">
      <c r="A531" s="247"/>
      <c r="B531" s="250"/>
      <c r="C531" s="331" t="s">
        <v>1152</v>
      </c>
      <c r="D531" s="279"/>
      <c r="E531" s="291"/>
      <c r="F531" s="312"/>
      <c r="G531" s="312"/>
      <c r="H531" s="303"/>
      <c r="I531" s="30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 t="s">
        <v>168</v>
      </c>
      <c r="AF531" s="244"/>
      <c r="AG531" s="244"/>
      <c r="AH531" s="244"/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</row>
    <row r="532" spans="1:60" outlineLevel="1" x14ac:dyDescent="0.2">
      <c r="A532" s="259">
        <v>104</v>
      </c>
      <c r="B532" s="270" t="s">
        <v>1177</v>
      </c>
      <c r="C532" s="328" t="s">
        <v>1178</v>
      </c>
      <c r="D532" s="282" t="s">
        <v>355</v>
      </c>
      <c r="E532" s="294">
        <v>1</v>
      </c>
      <c r="F532" s="314"/>
      <c r="G532" s="315">
        <f>ROUND(E532*F532,2)</f>
        <v>0</v>
      </c>
      <c r="H532" s="315"/>
      <c r="I532" s="316" t="s">
        <v>290</v>
      </c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 t="s">
        <v>295</v>
      </c>
      <c r="AF532" s="244"/>
      <c r="AG532" s="244"/>
      <c r="AH532" s="244"/>
      <c r="AI532" s="244"/>
      <c r="AJ532" s="244"/>
      <c r="AK532" s="244"/>
      <c r="AL532" s="244"/>
      <c r="AM532" s="244">
        <v>21</v>
      </c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</row>
    <row r="533" spans="1:60" outlineLevel="1" x14ac:dyDescent="0.2">
      <c r="A533" s="247"/>
      <c r="B533" s="250"/>
      <c r="C533" s="329" t="s">
        <v>1143</v>
      </c>
      <c r="D533" s="279"/>
      <c r="E533" s="291"/>
      <c r="F533" s="312"/>
      <c r="G533" s="312"/>
      <c r="H533" s="303"/>
      <c r="I533" s="30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 t="s">
        <v>168</v>
      </c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</row>
    <row r="534" spans="1:60" outlineLevel="1" x14ac:dyDescent="0.2">
      <c r="A534" s="247"/>
      <c r="B534" s="250"/>
      <c r="C534" s="331" t="s">
        <v>1144</v>
      </c>
      <c r="D534" s="279"/>
      <c r="E534" s="291"/>
      <c r="F534" s="312"/>
      <c r="G534" s="312"/>
      <c r="H534" s="303"/>
      <c r="I534" s="30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 t="s">
        <v>168</v>
      </c>
      <c r="AF534" s="244"/>
      <c r="AG534" s="244"/>
      <c r="AH534" s="244"/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</row>
    <row r="535" spans="1:60" outlineLevel="1" x14ac:dyDescent="0.2">
      <c r="A535" s="247"/>
      <c r="B535" s="250"/>
      <c r="C535" s="331" t="s">
        <v>508</v>
      </c>
      <c r="D535" s="279"/>
      <c r="E535" s="291"/>
      <c r="F535" s="312"/>
      <c r="G535" s="312"/>
      <c r="H535" s="303"/>
      <c r="I535" s="30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 t="s">
        <v>168</v>
      </c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</row>
    <row r="536" spans="1:60" outlineLevel="1" x14ac:dyDescent="0.2">
      <c r="A536" s="247"/>
      <c r="B536" s="250"/>
      <c r="C536" s="331" t="s">
        <v>1145</v>
      </c>
      <c r="D536" s="279"/>
      <c r="E536" s="291"/>
      <c r="F536" s="312"/>
      <c r="G536" s="312"/>
      <c r="H536" s="303"/>
      <c r="I536" s="30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 t="s">
        <v>168</v>
      </c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</row>
    <row r="537" spans="1:60" outlineLevel="1" x14ac:dyDescent="0.2">
      <c r="A537" s="247"/>
      <c r="B537" s="250"/>
      <c r="C537" s="331" t="s">
        <v>1146</v>
      </c>
      <c r="D537" s="279"/>
      <c r="E537" s="291"/>
      <c r="F537" s="312"/>
      <c r="G537" s="312"/>
      <c r="H537" s="303"/>
      <c r="I537" s="30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 t="s">
        <v>168</v>
      </c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</row>
    <row r="538" spans="1:60" outlineLevel="1" x14ac:dyDescent="0.2">
      <c r="A538" s="247"/>
      <c r="B538" s="250"/>
      <c r="C538" s="331" t="s">
        <v>1147</v>
      </c>
      <c r="D538" s="279"/>
      <c r="E538" s="291"/>
      <c r="F538" s="312"/>
      <c r="G538" s="312"/>
      <c r="H538" s="303"/>
      <c r="I538" s="30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 t="s">
        <v>168</v>
      </c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</row>
    <row r="539" spans="1:60" outlineLevel="1" x14ac:dyDescent="0.2">
      <c r="A539" s="247"/>
      <c r="B539" s="250"/>
      <c r="C539" s="331" t="s">
        <v>1148</v>
      </c>
      <c r="D539" s="279"/>
      <c r="E539" s="291"/>
      <c r="F539" s="312"/>
      <c r="G539" s="312"/>
      <c r="H539" s="303"/>
      <c r="I539" s="30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 t="s">
        <v>168</v>
      </c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</row>
    <row r="540" spans="1:60" outlineLevel="1" x14ac:dyDescent="0.2">
      <c r="A540" s="247"/>
      <c r="B540" s="250"/>
      <c r="C540" s="331" t="s">
        <v>508</v>
      </c>
      <c r="D540" s="279"/>
      <c r="E540" s="291"/>
      <c r="F540" s="312"/>
      <c r="G540" s="312"/>
      <c r="H540" s="303"/>
      <c r="I540" s="30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 t="s">
        <v>168</v>
      </c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</row>
    <row r="541" spans="1:60" outlineLevel="1" x14ac:dyDescent="0.2">
      <c r="A541" s="247"/>
      <c r="B541" s="250"/>
      <c r="C541" s="331" t="s">
        <v>1149</v>
      </c>
      <c r="D541" s="279"/>
      <c r="E541" s="291"/>
      <c r="F541" s="312"/>
      <c r="G541" s="312"/>
      <c r="H541" s="303"/>
      <c r="I541" s="30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 t="s">
        <v>168</v>
      </c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</row>
    <row r="542" spans="1:60" outlineLevel="1" x14ac:dyDescent="0.2">
      <c r="A542" s="247"/>
      <c r="B542" s="250"/>
      <c r="C542" s="331" t="s">
        <v>1150</v>
      </c>
      <c r="D542" s="279"/>
      <c r="E542" s="291"/>
      <c r="F542" s="312"/>
      <c r="G542" s="312"/>
      <c r="H542" s="303"/>
      <c r="I542" s="30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 t="s">
        <v>168</v>
      </c>
      <c r="AF542" s="244"/>
      <c r="AG542" s="244"/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</row>
    <row r="543" spans="1:60" outlineLevel="1" x14ac:dyDescent="0.2">
      <c r="A543" s="247"/>
      <c r="B543" s="250"/>
      <c r="C543" s="331" t="s">
        <v>1151</v>
      </c>
      <c r="D543" s="279"/>
      <c r="E543" s="291"/>
      <c r="F543" s="312"/>
      <c r="G543" s="312"/>
      <c r="H543" s="303"/>
      <c r="I543" s="30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 t="s">
        <v>168</v>
      </c>
      <c r="AF543" s="244"/>
      <c r="AG543" s="244"/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</row>
    <row r="544" spans="1:60" outlineLevel="1" x14ac:dyDescent="0.2">
      <c r="A544" s="247"/>
      <c r="B544" s="250"/>
      <c r="C544" s="331" t="s">
        <v>1152</v>
      </c>
      <c r="D544" s="279"/>
      <c r="E544" s="291"/>
      <c r="F544" s="312"/>
      <c r="G544" s="312"/>
      <c r="H544" s="303"/>
      <c r="I544" s="30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 t="s">
        <v>168</v>
      </c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</row>
    <row r="545" spans="1:60" outlineLevel="1" x14ac:dyDescent="0.2">
      <c r="A545" s="258">
        <v>105</v>
      </c>
      <c r="B545" s="269" t="s">
        <v>1179</v>
      </c>
      <c r="C545" s="328" t="s">
        <v>1180</v>
      </c>
      <c r="D545" s="278" t="s">
        <v>355</v>
      </c>
      <c r="E545" s="290">
        <v>1</v>
      </c>
      <c r="F545" s="309"/>
      <c r="G545" s="310">
        <f>ROUND(E545*F545,2)</f>
        <v>0</v>
      </c>
      <c r="H545" s="310"/>
      <c r="I545" s="311" t="s">
        <v>290</v>
      </c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 t="s">
        <v>528</v>
      </c>
      <c r="AF545" s="244"/>
      <c r="AG545" s="244"/>
      <c r="AH545" s="244"/>
      <c r="AI545" s="244"/>
      <c r="AJ545" s="244"/>
      <c r="AK545" s="244"/>
      <c r="AL545" s="244"/>
      <c r="AM545" s="244">
        <v>21</v>
      </c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</row>
    <row r="546" spans="1:60" ht="22.5" outlineLevel="1" x14ac:dyDescent="0.2">
      <c r="A546" s="259">
        <v>106</v>
      </c>
      <c r="B546" s="270" t="s">
        <v>1181</v>
      </c>
      <c r="C546" s="328" t="s">
        <v>1182</v>
      </c>
      <c r="D546" s="282" t="s">
        <v>355</v>
      </c>
      <c r="E546" s="294">
        <v>11.11</v>
      </c>
      <c r="F546" s="314"/>
      <c r="G546" s="315">
        <f>ROUND(E546*F546,2)</f>
        <v>0</v>
      </c>
      <c r="H546" s="315" t="s">
        <v>294</v>
      </c>
      <c r="I546" s="316" t="s">
        <v>150</v>
      </c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 t="s">
        <v>295</v>
      </c>
      <c r="AF546" s="244"/>
      <c r="AG546" s="244"/>
      <c r="AH546" s="244"/>
      <c r="AI546" s="244"/>
      <c r="AJ546" s="244"/>
      <c r="AK546" s="244"/>
      <c r="AL546" s="244"/>
      <c r="AM546" s="244">
        <v>21</v>
      </c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</row>
    <row r="547" spans="1:60" outlineLevel="1" x14ac:dyDescent="0.2">
      <c r="A547" s="247"/>
      <c r="B547" s="250"/>
      <c r="C547" s="327" t="s">
        <v>1183</v>
      </c>
      <c r="D547" s="276"/>
      <c r="E547" s="288">
        <v>11.11</v>
      </c>
      <c r="F547" s="303"/>
      <c r="G547" s="303"/>
      <c r="H547" s="303"/>
      <c r="I547" s="30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 t="s">
        <v>153</v>
      </c>
      <c r="AF547" s="244">
        <v>0</v>
      </c>
      <c r="AG547" s="244"/>
      <c r="AH547" s="244"/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</row>
    <row r="548" spans="1:60" ht="22.5" outlineLevel="1" x14ac:dyDescent="0.2">
      <c r="A548" s="259">
        <v>107</v>
      </c>
      <c r="B548" s="270" t="s">
        <v>1184</v>
      </c>
      <c r="C548" s="328" t="s">
        <v>1185</v>
      </c>
      <c r="D548" s="282" t="s">
        <v>355</v>
      </c>
      <c r="E548" s="294">
        <v>4.04</v>
      </c>
      <c r="F548" s="314"/>
      <c r="G548" s="315">
        <f>ROUND(E548*F548,2)</f>
        <v>0</v>
      </c>
      <c r="H548" s="315" t="s">
        <v>294</v>
      </c>
      <c r="I548" s="316" t="s">
        <v>150</v>
      </c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 t="s">
        <v>295</v>
      </c>
      <c r="AF548" s="244"/>
      <c r="AG548" s="244"/>
      <c r="AH548" s="244"/>
      <c r="AI548" s="244"/>
      <c r="AJ548" s="244"/>
      <c r="AK548" s="244"/>
      <c r="AL548" s="244"/>
      <c r="AM548" s="244">
        <v>21</v>
      </c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</row>
    <row r="549" spans="1:60" outlineLevel="1" x14ac:dyDescent="0.2">
      <c r="A549" s="247"/>
      <c r="B549" s="250"/>
      <c r="C549" s="327" t="s">
        <v>533</v>
      </c>
      <c r="D549" s="276"/>
      <c r="E549" s="288">
        <v>4.04</v>
      </c>
      <c r="F549" s="303"/>
      <c r="G549" s="303"/>
      <c r="H549" s="303"/>
      <c r="I549" s="30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 t="s">
        <v>153</v>
      </c>
      <c r="AF549" s="244">
        <v>0</v>
      </c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</row>
    <row r="550" spans="1:60" ht="22.5" outlineLevel="1" x14ac:dyDescent="0.2">
      <c r="A550" s="259">
        <v>108</v>
      </c>
      <c r="B550" s="270" t="s">
        <v>1186</v>
      </c>
      <c r="C550" s="328" t="s">
        <v>1187</v>
      </c>
      <c r="D550" s="282" t="s">
        <v>355</v>
      </c>
      <c r="E550" s="294">
        <v>4.04</v>
      </c>
      <c r="F550" s="314"/>
      <c r="G550" s="315">
        <f>ROUND(E550*F550,2)</f>
        <v>0</v>
      </c>
      <c r="H550" s="315" t="s">
        <v>294</v>
      </c>
      <c r="I550" s="316" t="s">
        <v>150</v>
      </c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 t="s">
        <v>295</v>
      </c>
      <c r="AF550" s="244"/>
      <c r="AG550" s="244"/>
      <c r="AH550" s="244"/>
      <c r="AI550" s="244"/>
      <c r="AJ550" s="244"/>
      <c r="AK550" s="244"/>
      <c r="AL550" s="244"/>
      <c r="AM550" s="244">
        <v>21</v>
      </c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</row>
    <row r="551" spans="1:60" outlineLevel="1" x14ac:dyDescent="0.2">
      <c r="A551" s="247"/>
      <c r="B551" s="250"/>
      <c r="C551" s="327" t="s">
        <v>533</v>
      </c>
      <c r="D551" s="276"/>
      <c r="E551" s="288">
        <v>4.04</v>
      </c>
      <c r="F551" s="303"/>
      <c r="G551" s="303"/>
      <c r="H551" s="303"/>
      <c r="I551" s="30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 t="s">
        <v>153</v>
      </c>
      <c r="AF551" s="244">
        <v>0</v>
      </c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</row>
    <row r="552" spans="1:60" ht="22.5" outlineLevel="1" x14ac:dyDescent="0.2">
      <c r="A552" s="259">
        <v>109</v>
      </c>
      <c r="B552" s="270" t="s">
        <v>1188</v>
      </c>
      <c r="C552" s="328" t="s">
        <v>1189</v>
      </c>
      <c r="D552" s="282" t="s">
        <v>355</v>
      </c>
      <c r="E552" s="294">
        <v>10.1</v>
      </c>
      <c r="F552" s="314"/>
      <c r="G552" s="315">
        <f>ROUND(E552*F552,2)</f>
        <v>0</v>
      </c>
      <c r="H552" s="315" t="s">
        <v>294</v>
      </c>
      <c r="I552" s="316" t="s">
        <v>150</v>
      </c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 t="s">
        <v>295</v>
      </c>
      <c r="AF552" s="244"/>
      <c r="AG552" s="244"/>
      <c r="AH552" s="244"/>
      <c r="AI552" s="244"/>
      <c r="AJ552" s="244"/>
      <c r="AK552" s="244"/>
      <c r="AL552" s="244"/>
      <c r="AM552" s="244">
        <v>21</v>
      </c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</row>
    <row r="553" spans="1:60" outlineLevel="1" x14ac:dyDescent="0.2">
      <c r="A553" s="247"/>
      <c r="B553" s="250"/>
      <c r="C553" s="327" t="s">
        <v>1190</v>
      </c>
      <c r="D553" s="276"/>
      <c r="E553" s="288">
        <v>10.1</v>
      </c>
      <c r="F553" s="303"/>
      <c r="G553" s="303"/>
      <c r="H553" s="303"/>
      <c r="I553" s="30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 t="s">
        <v>153</v>
      </c>
      <c r="AF553" s="244">
        <v>0</v>
      </c>
      <c r="AG553" s="244"/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</row>
    <row r="554" spans="1:60" outlineLevel="1" x14ac:dyDescent="0.2">
      <c r="A554" s="259">
        <v>110</v>
      </c>
      <c r="B554" s="270" t="s">
        <v>1191</v>
      </c>
      <c r="C554" s="328" t="s">
        <v>1192</v>
      </c>
      <c r="D554" s="282" t="s">
        <v>355</v>
      </c>
      <c r="E554" s="294">
        <v>1.01</v>
      </c>
      <c r="F554" s="314"/>
      <c r="G554" s="315">
        <f>ROUND(E554*F554,2)</f>
        <v>0</v>
      </c>
      <c r="H554" s="315"/>
      <c r="I554" s="316" t="s">
        <v>290</v>
      </c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 t="s">
        <v>295</v>
      </c>
      <c r="AF554" s="244"/>
      <c r="AG554" s="244"/>
      <c r="AH554" s="244"/>
      <c r="AI554" s="244"/>
      <c r="AJ554" s="244"/>
      <c r="AK554" s="244"/>
      <c r="AL554" s="244"/>
      <c r="AM554" s="244">
        <v>21</v>
      </c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</row>
    <row r="555" spans="1:60" outlineLevel="1" x14ac:dyDescent="0.2">
      <c r="A555" s="247"/>
      <c r="B555" s="250"/>
      <c r="C555" s="329" t="s">
        <v>1193</v>
      </c>
      <c r="D555" s="279"/>
      <c r="E555" s="291"/>
      <c r="F555" s="312"/>
      <c r="G555" s="312"/>
      <c r="H555" s="303"/>
      <c r="I555" s="30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 t="s">
        <v>168</v>
      </c>
      <c r="AF555" s="244"/>
      <c r="AG555" s="244"/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</row>
    <row r="556" spans="1:60" outlineLevel="1" x14ac:dyDescent="0.2">
      <c r="A556" s="247"/>
      <c r="B556" s="250"/>
      <c r="C556" s="331" t="s">
        <v>508</v>
      </c>
      <c r="D556" s="279"/>
      <c r="E556" s="291"/>
      <c r="F556" s="312"/>
      <c r="G556" s="312"/>
      <c r="H556" s="303"/>
      <c r="I556" s="30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 t="s">
        <v>168</v>
      </c>
      <c r="AF556" s="244"/>
      <c r="AG556" s="244"/>
      <c r="AH556" s="244"/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</row>
    <row r="557" spans="1:60" outlineLevel="1" x14ac:dyDescent="0.2">
      <c r="A557" s="247"/>
      <c r="B557" s="250"/>
      <c r="C557" s="331" t="s">
        <v>1194</v>
      </c>
      <c r="D557" s="279"/>
      <c r="E557" s="291"/>
      <c r="F557" s="312"/>
      <c r="G557" s="312"/>
      <c r="H557" s="303"/>
      <c r="I557" s="30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 t="s">
        <v>168</v>
      </c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</row>
    <row r="558" spans="1:60" outlineLevel="1" x14ac:dyDescent="0.2">
      <c r="A558" s="247"/>
      <c r="B558" s="250"/>
      <c r="C558" s="331" t="s">
        <v>508</v>
      </c>
      <c r="D558" s="279"/>
      <c r="E558" s="291"/>
      <c r="F558" s="312"/>
      <c r="G558" s="312"/>
      <c r="H558" s="303"/>
      <c r="I558" s="30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 t="s">
        <v>168</v>
      </c>
      <c r="AF558" s="244"/>
      <c r="AG558" s="244"/>
      <c r="AH558" s="244"/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</row>
    <row r="559" spans="1:60" outlineLevel="1" x14ac:dyDescent="0.2">
      <c r="A559" s="247"/>
      <c r="B559" s="250"/>
      <c r="C559" s="331" t="s">
        <v>1195</v>
      </c>
      <c r="D559" s="279"/>
      <c r="E559" s="291"/>
      <c r="F559" s="312"/>
      <c r="G559" s="312"/>
      <c r="H559" s="303"/>
      <c r="I559" s="30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 t="s">
        <v>168</v>
      </c>
      <c r="AF559" s="244"/>
      <c r="AG559" s="244"/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</row>
    <row r="560" spans="1:60" outlineLevel="1" x14ac:dyDescent="0.2">
      <c r="A560" s="247"/>
      <c r="B560" s="250"/>
      <c r="C560" s="331" t="s">
        <v>1196</v>
      </c>
      <c r="D560" s="279"/>
      <c r="E560" s="291"/>
      <c r="F560" s="312"/>
      <c r="G560" s="312"/>
      <c r="H560" s="303"/>
      <c r="I560" s="30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 t="s">
        <v>168</v>
      </c>
      <c r="AF560" s="244"/>
      <c r="AG560" s="244"/>
      <c r="AH560" s="244"/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</row>
    <row r="561" spans="1:60" outlineLevel="1" x14ac:dyDescent="0.2">
      <c r="A561" s="247"/>
      <c r="B561" s="250"/>
      <c r="C561" s="331" t="s">
        <v>1197</v>
      </c>
      <c r="D561" s="279"/>
      <c r="E561" s="291"/>
      <c r="F561" s="312"/>
      <c r="G561" s="312"/>
      <c r="H561" s="303"/>
      <c r="I561" s="30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 t="s">
        <v>168</v>
      </c>
      <c r="AF561" s="244"/>
      <c r="AG561" s="244"/>
      <c r="AH561" s="244"/>
      <c r="AI561" s="244"/>
      <c r="AJ561" s="244"/>
      <c r="AK561" s="244"/>
      <c r="AL561" s="244"/>
      <c r="AM561" s="244"/>
      <c r="AN561" s="244"/>
      <c r="AO561" s="244"/>
      <c r="AP561" s="244"/>
      <c r="AQ561" s="244"/>
      <c r="AR561" s="244"/>
      <c r="AS561" s="244"/>
      <c r="AT561" s="244"/>
      <c r="AU561" s="244"/>
      <c r="AV561" s="244"/>
      <c r="AW561" s="244"/>
      <c r="AX561" s="244"/>
      <c r="AY561" s="244"/>
      <c r="AZ561" s="244"/>
      <c r="BA561" s="244"/>
      <c r="BB561" s="244"/>
      <c r="BC561" s="244"/>
      <c r="BD561" s="244"/>
      <c r="BE561" s="244"/>
      <c r="BF561" s="244"/>
      <c r="BG561" s="244"/>
      <c r="BH561" s="244"/>
    </row>
    <row r="562" spans="1:60" outlineLevel="1" x14ac:dyDescent="0.2">
      <c r="A562" s="247"/>
      <c r="B562" s="250"/>
      <c r="C562" s="331" t="s">
        <v>508</v>
      </c>
      <c r="D562" s="279"/>
      <c r="E562" s="291"/>
      <c r="F562" s="312"/>
      <c r="G562" s="312"/>
      <c r="H562" s="303"/>
      <c r="I562" s="30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 t="s">
        <v>168</v>
      </c>
      <c r="AF562" s="244"/>
      <c r="AG562" s="244"/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</row>
    <row r="563" spans="1:60" outlineLevel="1" x14ac:dyDescent="0.2">
      <c r="A563" s="247"/>
      <c r="B563" s="250"/>
      <c r="C563" s="331" t="s">
        <v>1198</v>
      </c>
      <c r="D563" s="279"/>
      <c r="E563" s="291"/>
      <c r="F563" s="312"/>
      <c r="G563" s="312"/>
      <c r="H563" s="303"/>
      <c r="I563" s="30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 t="s">
        <v>168</v>
      </c>
      <c r="AF563" s="244"/>
      <c r="AG563" s="244"/>
      <c r="AH563" s="244"/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</row>
    <row r="564" spans="1:60" outlineLevel="1" x14ac:dyDescent="0.2">
      <c r="A564" s="247"/>
      <c r="B564" s="250"/>
      <c r="C564" s="331" t="s">
        <v>508</v>
      </c>
      <c r="D564" s="279"/>
      <c r="E564" s="291"/>
      <c r="F564" s="312"/>
      <c r="G564" s="312"/>
      <c r="H564" s="303"/>
      <c r="I564" s="30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 t="s">
        <v>168</v>
      </c>
      <c r="AF564" s="244"/>
      <c r="AG564" s="244"/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</row>
    <row r="565" spans="1:60" outlineLevel="1" x14ac:dyDescent="0.2">
      <c r="A565" s="247"/>
      <c r="B565" s="250"/>
      <c r="C565" s="331" t="s">
        <v>1199</v>
      </c>
      <c r="D565" s="279"/>
      <c r="E565" s="291"/>
      <c r="F565" s="312"/>
      <c r="G565" s="312"/>
      <c r="H565" s="303"/>
      <c r="I565" s="30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 t="s">
        <v>168</v>
      </c>
      <c r="AF565" s="244"/>
      <c r="AG565" s="244"/>
      <c r="AH565" s="244"/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</row>
    <row r="566" spans="1:60" outlineLevel="1" x14ac:dyDescent="0.2">
      <c r="A566" s="247"/>
      <c r="B566" s="250"/>
      <c r="C566" s="331" t="s">
        <v>1200</v>
      </c>
      <c r="D566" s="279"/>
      <c r="E566" s="291"/>
      <c r="F566" s="312"/>
      <c r="G566" s="312"/>
      <c r="H566" s="303"/>
      <c r="I566" s="30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 t="s">
        <v>168</v>
      </c>
      <c r="AF566" s="244"/>
      <c r="AG566" s="244"/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</row>
    <row r="567" spans="1:60" outlineLevel="1" x14ac:dyDescent="0.2">
      <c r="A567" s="247"/>
      <c r="B567" s="250"/>
      <c r="C567" s="331" t="s">
        <v>1201</v>
      </c>
      <c r="D567" s="279"/>
      <c r="E567" s="291"/>
      <c r="F567" s="312"/>
      <c r="G567" s="312"/>
      <c r="H567" s="303"/>
      <c r="I567" s="30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 t="s">
        <v>168</v>
      </c>
      <c r="AF567" s="244"/>
      <c r="AG567" s="244"/>
      <c r="AH567" s="244"/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</row>
    <row r="568" spans="1:60" outlineLevel="1" x14ac:dyDescent="0.2">
      <c r="A568" s="247"/>
      <c r="B568" s="250"/>
      <c r="C568" s="331" t="s">
        <v>508</v>
      </c>
      <c r="D568" s="279"/>
      <c r="E568" s="291"/>
      <c r="F568" s="312"/>
      <c r="G568" s="312"/>
      <c r="H568" s="303"/>
      <c r="I568" s="30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 t="s">
        <v>168</v>
      </c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</row>
    <row r="569" spans="1:60" outlineLevel="1" x14ac:dyDescent="0.2">
      <c r="A569" s="247"/>
      <c r="B569" s="250"/>
      <c r="C569" s="331" t="s">
        <v>1202</v>
      </c>
      <c r="D569" s="279"/>
      <c r="E569" s="291"/>
      <c r="F569" s="312"/>
      <c r="G569" s="312"/>
      <c r="H569" s="303"/>
      <c r="I569" s="30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 t="s">
        <v>168</v>
      </c>
      <c r="AF569" s="244"/>
      <c r="AG569" s="244"/>
      <c r="AH569" s="244"/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</row>
    <row r="570" spans="1:60" outlineLevel="1" x14ac:dyDescent="0.2">
      <c r="A570" s="247"/>
      <c r="B570" s="250"/>
      <c r="C570" s="331" t="s">
        <v>1203</v>
      </c>
      <c r="D570" s="279"/>
      <c r="E570" s="291"/>
      <c r="F570" s="312"/>
      <c r="G570" s="312"/>
      <c r="H570" s="303"/>
      <c r="I570" s="30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 t="s">
        <v>168</v>
      </c>
      <c r="AF570" s="244"/>
      <c r="AG570" s="244"/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</row>
    <row r="571" spans="1:60" outlineLevel="1" x14ac:dyDescent="0.2">
      <c r="A571" s="247"/>
      <c r="B571" s="250"/>
      <c r="C571" s="331" t="s">
        <v>1204</v>
      </c>
      <c r="D571" s="279"/>
      <c r="E571" s="291"/>
      <c r="F571" s="312"/>
      <c r="G571" s="312"/>
      <c r="H571" s="303"/>
      <c r="I571" s="30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 t="s">
        <v>168</v>
      </c>
      <c r="AF571" s="244"/>
      <c r="AG571" s="244"/>
      <c r="AH571" s="244"/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</row>
    <row r="572" spans="1:60" outlineLevel="1" x14ac:dyDescent="0.2">
      <c r="A572" s="247"/>
      <c r="B572" s="250"/>
      <c r="C572" s="331" t="s">
        <v>508</v>
      </c>
      <c r="D572" s="279"/>
      <c r="E572" s="291"/>
      <c r="F572" s="312"/>
      <c r="G572" s="312"/>
      <c r="H572" s="303"/>
      <c r="I572" s="30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 t="s">
        <v>168</v>
      </c>
      <c r="AF572" s="244"/>
      <c r="AG572" s="244"/>
      <c r="AH572" s="244"/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</row>
    <row r="573" spans="1:60" outlineLevel="1" x14ac:dyDescent="0.2">
      <c r="A573" s="247"/>
      <c r="B573" s="250"/>
      <c r="C573" s="331" t="s">
        <v>1205</v>
      </c>
      <c r="D573" s="279"/>
      <c r="E573" s="291"/>
      <c r="F573" s="312"/>
      <c r="G573" s="312"/>
      <c r="H573" s="303"/>
      <c r="I573" s="30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 t="s">
        <v>168</v>
      </c>
      <c r="AF573" s="244"/>
      <c r="AG573" s="244"/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</row>
    <row r="574" spans="1:60" ht="22.5" outlineLevel="1" x14ac:dyDescent="0.2">
      <c r="A574" s="247"/>
      <c r="B574" s="250"/>
      <c r="C574" s="331" t="s">
        <v>1206</v>
      </c>
      <c r="D574" s="279"/>
      <c r="E574" s="291"/>
      <c r="F574" s="312"/>
      <c r="G574" s="312"/>
      <c r="H574" s="303"/>
      <c r="I574" s="30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 t="s">
        <v>168</v>
      </c>
      <c r="AF574" s="244"/>
      <c r="AG574" s="244"/>
      <c r="AH574" s="244"/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</row>
    <row r="575" spans="1:60" outlineLevel="1" x14ac:dyDescent="0.2">
      <c r="A575" s="247"/>
      <c r="B575" s="250"/>
      <c r="C575" s="327" t="s">
        <v>497</v>
      </c>
      <c r="D575" s="280"/>
      <c r="E575" s="292">
        <v>1.01</v>
      </c>
      <c r="F575" s="313"/>
      <c r="G575" s="313"/>
      <c r="H575" s="313"/>
      <c r="I575" s="339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 t="s">
        <v>153</v>
      </c>
      <c r="AF575" s="244">
        <v>0</v>
      </c>
      <c r="AG575" s="244"/>
      <c r="AH575" s="244"/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</row>
    <row r="576" spans="1:60" ht="22.5" outlineLevel="1" x14ac:dyDescent="0.2">
      <c r="A576" s="259">
        <v>111</v>
      </c>
      <c r="B576" s="270" t="s">
        <v>1207</v>
      </c>
      <c r="C576" s="328" t="s">
        <v>1208</v>
      </c>
      <c r="D576" s="282" t="s">
        <v>355</v>
      </c>
      <c r="E576" s="294">
        <v>6.06</v>
      </c>
      <c r="F576" s="314"/>
      <c r="G576" s="315">
        <f>ROUND(E576*F576,2)</f>
        <v>0</v>
      </c>
      <c r="H576" s="315" t="s">
        <v>294</v>
      </c>
      <c r="I576" s="316" t="s">
        <v>150</v>
      </c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 t="s">
        <v>295</v>
      </c>
      <c r="AF576" s="244"/>
      <c r="AG576" s="244"/>
      <c r="AH576" s="244"/>
      <c r="AI576" s="244"/>
      <c r="AJ576" s="244"/>
      <c r="AK576" s="244"/>
      <c r="AL576" s="244"/>
      <c r="AM576" s="244">
        <v>21</v>
      </c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</row>
    <row r="577" spans="1:60" outlineLevel="1" x14ac:dyDescent="0.2">
      <c r="A577" s="247"/>
      <c r="B577" s="250"/>
      <c r="C577" s="327" t="s">
        <v>502</v>
      </c>
      <c r="D577" s="276"/>
      <c r="E577" s="288">
        <v>6.06</v>
      </c>
      <c r="F577" s="303"/>
      <c r="G577" s="303"/>
      <c r="H577" s="303"/>
      <c r="I577" s="30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 t="s">
        <v>153</v>
      </c>
      <c r="AF577" s="244">
        <v>0</v>
      </c>
      <c r="AG577" s="244"/>
      <c r="AH577" s="244"/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</row>
    <row r="578" spans="1:60" ht="22.5" outlineLevel="1" x14ac:dyDescent="0.2">
      <c r="A578" s="259">
        <v>112</v>
      </c>
      <c r="B578" s="270" t="s">
        <v>1209</v>
      </c>
      <c r="C578" s="328" t="s">
        <v>1210</v>
      </c>
      <c r="D578" s="282" t="s">
        <v>355</v>
      </c>
      <c r="E578" s="294">
        <v>3.03</v>
      </c>
      <c r="F578" s="314"/>
      <c r="G578" s="315">
        <f>ROUND(E578*F578,2)</f>
        <v>0</v>
      </c>
      <c r="H578" s="315" t="s">
        <v>294</v>
      </c>
      <c r="I578" s="316" t="s">
        <v>150</v>
      </c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 t="s">
        <v>295</v>
      </c>
      <c r="AF578" s="244"/>
      <c r="AG578" s="244"/>
      <c r="AH578" s="244"/>
      <c r="AI578" s="244"/>
      <c r="AJ578" s="244"/>
      <c r="AK578" s="244"/>
      <c r="AL578" s="244"/>
      <c r="AM578" s="244">
        <v>21</v>
      </c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</row>
    <row r="579" spans="1:60" outlineLevel="1" x14ac:dyDescent="0.2">
      <c r="A579" s="247"/>
      <c r="B579" s="250"/>
      <c r="C579" s="327" t="s">
        <v>494</v>
      </c>
      <c r="D579" s="276"/>
      <c r="E579" s="288">
        <v>3.03</v>
      </c>
      <c r="F579" s="303"/>
      <c r="G579" s="303"/>
      <c r="H579" s="303"/>
      <c r="I579" s="30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 t="s">
        <v>153</v>
      </c>
      <c r="AF579" s="244">
        <v>0</v>
      </c>
      <c r="AG579" s="244"/>
      <c r="AH579" s="244"/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</row>
    <row r="580" spans="1:60" outlineLevel="1" x14ac:dyDescent="0.2">
      <c r="A580" s="259">
        <v>113</v>
      </c>
      <c r="B580" s="270" t="s">
        <v>1211</v>
      </c>
      <c r="C580" s="328" t="s">
        <v>1212</v>
      </c>
      <c r="D580" s="282" t="s">
        <v>355</v>
      </c>
      <c r="E580" s="294">
        <v>1.01</v>
      </c>
      <c r="F580" s="314"/>
      <c r="G580" s="315">
        <f>ROUND(E580*F580,2)</f>
        <v>0</v>
      </c>
      <c r="H580" s="315"/>
      <c r="I580" s="316" t="s">
        <v>290</v>
      </c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 t="s">
        <v>528</v>
      </c>
      <c r="AF580" s="244"/>
      <c r="AG580" s="244"/>
      <c r="AH580" s="244"/>
      <c r="AI580" s="244"/>
      <c r="AJ580" s="244"/>
      <c r="AK580" s="244"/>
      <c r="AL580" s="244"/>
      <c r="AM580" s="244">
        <v>21</v>
      </c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</row>
    <row r="581" spans="1:60" outlineLevel="1" x14ac:dyDescent="0.2">
      <c r="A581" s="247"/>
      <c r="B581" s="250"/>
      <c r="C581" s="327" t="s">
        <v>497</v>
      </c>
      <c r="D581" s="276"/>
      <c r="E581" s="288">
        <v>1.01</v>
      </c>
      <c r="F581" s="303"/>
      <c r="G581" s="303"/>
      <c r="H581" s="303"/>
      <c r="I581" s="30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 t="s">
        <v>153</v>
      </c>
      <c r="AF581" s="244">
        <v>0</v>
      </c>
      <c r="AG581" s="244"/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</row>
    <row r="582" spans="1:60" ht="22.5" outlineLevel="1" x14ac:dyDescent="0.2">
      <c r="A582" s="259">
        <v>114</v>
      </c>
      <c r="B582" s="270" t="s">
        <v>1213</v>
      </c>
      <c r="C582" s="328" t="s">
        <v>1214</v>
      </c>
      <c r="D582" s="282" t="s">
        <v>355</v>
      </c>
      <c r="E582" s="294">
        <v>27.27</v>
      </c>
      <c r="F582" s="314"/>
      <c r="G582" s="315">
        <f>ROUND(E582*F582,2)</f>
        <v>0</v>
      </c>
      <c r="H582" s="315" t="s">
        <v>294</v>
      </c>
      <c r="I582" s="316" t="s">
        <v>150</v>
      </c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 t="s">
        <v>295</v>
      </c>
      <c r="AF582" s="244"/>
      <c r="AG582" s="244"/>
      <c r="AH582" s="244"/>
      <c r="AI582" s="244"/>
      <c r="AJ582" s="244"/>
      <c r="AK582" s="244"/>
      <c r="AL582" s="244"/>
      <c r="AM582" s="244">
        <v>21</v>
      </c>
      <c r="AN582" s="244"/>
      <c r="AO582" s="244"/>
      <c r="AP582" s="244"/>
      <c r="AQ582" s="244"/>
      <c r="AR582" s="244"/>
      <c r="AS582" s="244"/>
      <c r="AT582" s="244"/>
      <c r="AU582" s="244"/>
      <c r="AV582" s="244"/>
      <c r="AW582" s="244"/>
      <c r="AX582" s="244"/>
      <c r="AY582" s="244"/>
      <c r="AZ582" s="244"/>
      <c r="BA582" s="244"/>
      <c r="BB582" s="244"/>
      <c r="BC582" s="244"/>
      <c r="BD582" s="244"/>
      <c r="BE582" s="244"/>
      <c r="BF582" s="244"/>
      <c r="BG582" s="244"/>
      <c r="BH582" s="244"/>
    </row>
    <row r="583" spans="1:60" outlineLevel="1" x14ac:dyDescent="0.2">
      <c r="A583" s="247"/>
      <c r="B583" s="250"/>
      <c r="C583" s="327" t="s">
        <v>1215</v>
      </c>
      <c r="D583" s="276"/>
      <c r="E583" s="288">
        <v>27.27</v>
      </c>
      <c r="F583" s="303"/>
      <c r="G583" s="303"/>
      <c r="H583" s="303"/>
      <c r="I583" s="30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 t="s">
        <v>153</v>
      </c>
      <c r="AF583" s="244">
        <v>0</v>
      </c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</row>
    <row r="584" spans="1:60" outlineLevel="1" x14ac:dyDescent="0.2">
      <c r="A584" s="259">
        <v>115</v>
      </c>
      <c r="B584" s="270" t="s">
        <v>1216</v>
      </c>
      <c r="C584" s="328" t="s">
        <v>1217</v>
      </c>
      <c r="D584" s="282" t="s">
        <v>166</v>
      </c>
      <c r="E584" s="294">
        <v>5.0750000000000002</v>
      </c>
      <c r="F584" s="314"/>
      <c r="G584" s="315">
        <f>ROUND(E584*F584,2)</f>
        <v>0</v>
      </c>
      <c r="H584" s="315" t="s">
        <v>294</v>
      </c>
      <c r="I584" s="316" t="s">
        <v>150</v>
      </c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 t="s">
        <v>295</v>
      </c>
      <c r="AF584" s="244"/>
      <c r="AG584" s="244"/>
      <c r="AH584" s="244"/>
      <c r="AI584" s="244"/>
      <c r="AJ584" s="244"/>
      <c r="AK584" s="244"/>
      <c r="AL584" s="244"/>
      <c r="AM584" s="244">
        <v>21</v>
      </c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</row>
    <row r="585" spans="1:60" outlineLevel="1" x14ac:dyDescent="0.2">
      <c r="A585" s="247"/>
      <c r="B585" s="250"/>
      <c r="C585" s="327" t="s">
        <v>1218</v>
      </c>
      <c r="D585" s="276"/>
      <c r="E585" s="288">
        <v>5.0750000000000002</v>
      </c>
      <c r="F585" s="303"/>
      <c r="G585" s="303"/>
      <c r="H585" s="303"/>
      <c r="I585" s="30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 t="s">
        <v>153</v>
      </c>
      <c r="AF585" s="244">
        <v>0</v>
      </c>
      <c r="AG585" s="244"/>
      <c r="AH585" s="244"/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</row>
    <row r="586" spans="1:60" outlineLevel="1" x14ac:dyDescent="0.2">
      <c r="A586" s="259">
        <v>116</v>
      </c>
      <c r="B586" s="270" t="s">
        <v>1219</v>
      </c>
      <c r="C586" s="328" t="s">
        <v>1220</v>
      </c>
      <c r="D586" s="282" t="s">
        <v>166</v>
      </c>
      <c r="E586" s="294">
        <v>1.5225</v>
      </c>
      <c r="F586" s="314"/>
      <c r="G586" s="315">
        <f>ROUND(E586*F586,2)</f>
        <v>0</v>
      </c>
      <c r="H586" s="315" t="s">
        <v>294</v>
      </c>
      <c r="I586" s="316" t="s">
        <v>150</v>
      </c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 t="s">
        <v>295</v>
      </c>
      <c r="AF586" s="244"/>
      <c r="AG586" s="244"/>
      <c r="AH586" s="244"/>
      <c r="AI586" s="244"/>
      <c r="AJ586" s="244"/>
      <c r="AK586" s="244"/>
      <c r="AL586" s="244"/>
      <c r="AM586" s="244">
        <v>21</v>
      </c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</row>
    <row r="587" spans="1:60" outlineLevel="1" x14ac:dyDescent="0.2">
      <c r="A587" s="247"/>
      <c r="B587" s="250"/>
      <c r="C587" s="327" t="s">
        <v>1221</v>
      </c>
      <c r="D587" s="276"/>
      <c r="E587" s="288">
        <v>1.5225</v>
      </c>
      <c r="F587" s="303"/>
      <c r="G587" s="303"/>
      <c r="H587" s="303"/>
      <c r="I587" s="30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 t="s">
        <v>153</v>
      </c>
      <c r="AF587" s="244">
        <v>0</v>
      </c>
      <c r="AG587" s="244"/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</row>
    <row r="588" spans="1:60" outlineLevel="1" x14ac:dyDescent="0.2">
      <c r="A588" s="259">
        <v>117</v>
      </c>
      <c r="B588" s="270" t="s">
        <v>1222</v>
      </c>
      <c r="C588" s="328" t="s">
        <v>1223</v>
      </c>
      <c r="D588" s="282" t="s">
        <v>166</v>
      </c>
      <c r="E588" s="294">
        <v>19.285</v>
      </c>
      <c r="F588" s="314"/>
      <c r="G588" s="315">
        <f>ROUND(E588*F588,2)</f>
        <v>0</v>
      </c>
      <c r="H588" s="315" t="s">
        <v>294</v>
      </c>
      <c r="I588" s="316" t="s">
        <v>150</v>
      </c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 t="s">
        <v>295</v>
      </c>
      <c r="AF588" s="244"/>
      <c r="AG588" s="244"/>
      <c r="AH588" s="244"/>
      <c r="AI588" s="244"/>
      <c r="AJ588" s="244"/>
      <c r="AK588" s="244"/>
      <c r="AL588" s="244"/>
      <c r="AM588" s="244">
        <v>21</v>
      </c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</row>
    <row r="589" spans="1:60" outlineLevel="1" x14ac:dyDescent="0.2">
      <c r="A589" s="247"/>
      <c r="B589" s="250"/>
      <c r="C589" s="327" t="s">
        <v>1224</v>
      </c>
      <c r="D589" s="276"/>
      <c r="E589" s="288">
        <v>19.285</v>
      </c>
      <c r="F589" s="303"/>
      <c r="G589" s="303"/>
      <c r="H589" s="303"/>
      <c r="I589" s="30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 t="s">
        <v>153</v>
      </c>
      <c r="AF589" s="244">
        <v>0</v>
      </c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</row>
    <row r="590" spans="1:60" outlineLevel="1" x14ac:dyDescent="0.2">
      <c r="A590" s="259">
        <v>118</v>
      </c>
      <c r="B590" s="270" t="s">
        <v>1225</v>
      </c>
      <c r="C590" s="328" t="s">
        <v>1226</v>
      </c>
      <c r="D590" s="282" t="s">
        <v>166</v>
      </c>
      <c r="E590" s="294">
        <v>199.143</v>
      </c>
      <c r="F590" s="314"/>
      <c r="G590" s="315">
        <f>ROUND(E590*F590,2)</f>
        <v>0</v>
      </c>
      <c r="H590" s="315" t="s">
        <v>294</v>
      </c>
      <c r="I590" s="316" t="s">
        <v>150</v>
      </c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 t="s">
        <v>295</v>
      </c>
      <c r="AF590" s="244"/>
      <c r="AG590" s="244"/>
      <c r="AH590" s="244"/>
      <c r="AI590" s="244"/>
      <c r="AJ590" s="244"/>
      <c r="AK590" s="244"/>
      <c r="AL590" s="244"/>
      <c r="AM590" s="244">
        <v>21</v>
      </c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</row>
    <row r="591" spans="1:60" outlineLevel="1" x14ac:dyDescent="0.2">
      <c r="A591" s="247"/>
      <c r="B591" s="250"/>
      <c r="C591" s="327" t="s">
        <v>1227</v>
      </c>
      <c r="D591" s="276"/>
      <c r="E591" s="288">
        <v>199.143</v>
      </c>
      <c r="F591" s="303"/>
      <c r="G591" s="303"/>
      <c r="H591" s="303"/>
      <c r="I591" s="30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 t="s">
        <v>153</v>
      </c>
      <c r="AF591" s="244">
        <v>0</v>
      </c>
      <c r="AG591" s="244"/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</row>
    <row r="592" spans="1:60" outlineLevel="1" x14ac:dyDescent="0.2">
      <c r="A592" s="259">
        <v>119</v>
      </c>
      <c r="B592" s="270" t="s">
        <v>1228</v>
      </c>
      <c r="C592" s="328" t="s">
        <v>1229</v>
      </c>
      <c r="D592" s="282" t="s">
        <v>166</v>
      </c>
      <c r="E592" s="294">
        <v>58.362499999999997</v>
      </c>
      <c r="F592" s="314"/>
      <c r="G592" s="315">
        <f>ROUND(E592*F592,2)</f>
        <v>0</v>
      </c>
      <c r="H592" s="315" t="s">
        <v>294</v>
      </c>
      <c r="I592" s="316" t="s">
        <v>150</v>
      </c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 t="s">
        <v>295</v>
      </c>
      <c r="AF592" s="244"/>
      <c r="AG592" s="244"/>
      <c r="AH592" s="244"/>
      <c r="AI592" s="244"/>
      <c r="AJ592" s="244"/>
      <c r="AK592" s="244"/>
      <c r="AL592" s="244"/>
      <c r="AM592" s="244">
        <v>21</v>
      </c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</row>
    <row r="593" spans="1:60" outlineLevel="1" x14ac:dyDescent="0.2">
      <c r="A593" s="247"/>
      <c r="B593" s="250"/>
      <c r="C593" s="327" t="s">
        <v>1230</v>
      </c>
      <c r="D593" s="276"/>
      <c r="E593" s="288">
        <v>58.362499999999997</v>
      </c>
      <c r="F593" s="303"/>
      <c r="G593" s="303"/>
      <c r="H593" s="303"/>
      <c r="I593" s="30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 t="s">
        <v>153</v>
      </c>
      <c r="AF593" s="244">
        <v>0</v>
      </c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</row>
    <row r="594" spans="1:60" outlineLevel="1" x14ac:dyDescent="0.2">
      <c r="A594" s="259">
        <v>120</v>
      </c>
      <c r="B594" s="270" t="s">
        <v>1231</v>
      </c>
      <c r="C594" s="328" t="s">
        <v>1232</v>
      </c>
      <c r="D594" s="282" t="s">
        <v>166</v>
      </c>
      <c r="E594" s="294">
        <v>39.179000000000002</v>
      </c>
      <c r="F594" s="314"/>
      <c r="G594" s="315">
        <f>ROUND(E594*F594,2)</f>
        <v>0</v>
      </c>
      <c r="H594" s="315" t="s">
        <v>294</v>
      </c>
      <c r="I594" s="316" t="s">
        <v>150</v>
      </c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 t="s">
        <v>295</v>
      </c>
      <c r="AF594" s="244"/>
      <c r="AG594" s="244"/>
      <c r="AH594" s="244"/>
      <c r="AI594" s="244"/>
      <c r="AJ594" s="244"/>
      <c r="AK594" s="244"/>
      <c r="AL594" s="244"/>
      <c r="AM594" s="244">
        <v>21</v>
      </c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</row>
    <row r="595" spans="1:60" outlineLevel="1" x14ac:dyDescent="0.2">
      <c r="A595" s="247"/>
      <c r="B595" s="250"/>
      <c r="C595" s="327" t="s">
        <v>1233</v>
      </c>
      <c r="D595" s="276"/>
      <c r="E595" s="288">
        <v>39.179000000000002</v>
      </c>
      <c r="F595" s="303"/>
      <c r="G595" s="303"/>
      <c r="H595" s="303"/>
      <c r="I595" s="30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 t="s">
        <v>153</v>
      </c>
      <c r="AF595" s="244">
        <v>0</v>
      </c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</row>
    <row r="596" spans="1:60" ht="22.5" outlineLevel="1" x14ac:dyDescent="0.2">
      <c r="A596" s="259">
        <v>121</v>
      </c>
      <c r="B596" s="270" t="s">
        <v>1234</v>
      </c>
      <c r="C596" s="328" t="s">
        <v>1235</v>
      </c>
      <c r="D596" s="282" t="s">
        <v>355</v>
      </c>
      <c r="E596" s="294">
        <v>1.0149999999999999</v>
      </c>
      <c r="F596" s="314"/>
      <c r="G596" s="315">
        <f>ROUND(E596*F596,2)</f>
        <v>0</v>
      </c>
      <c r="H596" s="315" t="s">
        <v>294</v>
      </c>
      <c r="I596" s="316" t="s">
        <v>150</v>
      </c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 t="s">
        <v>295</v>
      </c>
      <c r="AF596" s="244"/>
      <c r="AG596" s="244"/>
      <c r="AH596" s="244"/>
      <c r="AI596" s="244"/>
      <c r="AJ596" s="244"/>
      <c r="AK596" s="244"/>
      <c r="AL596" s="244"/>
      <c r="AM596" s="244">
        <v>21</v>
      </c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</row>
    <row r="597" spans="1:60" outlineLevel="1" x14ac:dyDescent="0.2">
      <c r="A597" s="247"/>
      <c r="B597" s="250"/>
      <c r="C597" s="327" t="s">
        <v>464</v>
      </c>
      <c r="D597" s="276"/>
      <c r="E597" s="288">
        <v>1.0149999999999999</v>
      </c>
      <c r="F597" s="303"/>
      <c r="G597" s="303"/>
      <c r="H597" s="303"/>
      <c r="I597" s="30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 t="s">
        <v>153</v>
      </c>
      <c r="AF597" s="244">
        <v>0</v>
      </c>
      <c r="AG597" s="244"/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</row>
    <row r="598" spans="1:60" ht="22.5" outlineLevel="1" x14ac:dyDescent="0.2">
      <c r="A598" s="259">
        <v>122</v>
      </c>
      <c r="B598" s="270" t="s">
        <v>1236</v>
      </c>
      <c r="C598" s="328" t="s">
        <v>1237</v>
      </c>
      <c r="D598" s="282" t="s">
        <v>355</v>
      </c>
      <c r="E598" s="294">
        <v>6.09</v>
      </c>
      <c r="F598" s="314"/>
      <c r="G598" s="315">
        <f>ROUND(E598*F598,2)</f>
        <v>0</v>
      </c>
      <c r="H598" s="315" t="s">
        <v>294</v>
      </c>
      <c r="I598" s="316" t="s">
        <v>150</v>
      </c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 t="s">
        <v>295</v>
      </c>
      <c r="AF598" s="244"/>
      <c r="AG598" s="244"/>
      <c r="AH598" s="244"/>
      <c r="AI598" s="244"/>
      <c r="AJ598" s="244"/>
      <c r="AK598" s="244"/>
      <c r="AL598" s="244"/>
      <c r="AM598" s="244">
        <v>21</v>
      </c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</row>
    <row r="599" spans="1:60" outlineLevel="1" x14ac:dyDescent="0.2">
      <c r="A599" s="247"/>
      <c r="B599" s="250"/>
      <c r="C599" s="327" t="s">
        <v>1238</v>
      </c>
      <c r="D599" s="276"/>
      <c r="E599" s="288">
        <v>6.09</v>
      </c>
      <c r="F599" s="303"/>
      <c r="G599" s="303"/>
      <c r="H599" s="303"/>
      <c r="I599" s="30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 t="s">
        <v>153</v>
      </c>
      <c r="AF599" s="244">
        <v>0</v>
      </c>
      <c r="AG599" s="244"/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</row>
    <row r="600" spans="1:60" ht="22.5" outlineLevel="1" x14ac:dyDescent="0.2">
      <c r="A600" s="259">
        <v>123</v>
      </c>
      <c r="B600" s="270" t="s">
        <v>1239</v>
      </c>
      <c r="C600" s="328" t="s">
        <v>1240</v>
      </c>
      <c r="D600" s="282" t="s">
        <v>355</v>
      </c>
      <c r="E600" s="294">
        <v>3.0449999999999999</v>
      </c>
      <c r="F600" s="314"/>
      <c r="G600" s="315">
        <f>ROUND(E600*F600,2)</f>
        <v>0</v>
      </c>
      <c r="H600" s="315" t="s">
        <v>294</v>
      </c>
      <c r="I600" s="316" t="s">
        <v>150</v>
      </c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 t="s">
        <v>295</v>
      </c>
      <c r="AF600" s="244"/>
      <c r="AG600" s="244"/>
      <c r="AH600" s="244"/>
      <c r="AI600" s="244"/>
      <c r="AJ600" s="244"/>
      <c r="AK600" s="244"/>
      <c r="AL600" s="244"/>
      <c r="AM600" s="244">
        <v>21</v>
      </c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</row>
    <row r="601" spans="1:60" outlineLevel="1" x14ac:dyDescent="0.2">
      <c r="A601" s="247"/>
      <c r="B601" s="250"/>
      <c r="C601" s="327" t="s">
        <v>1241</v>
      </c>
      <c r="D601" s="276"/>
      <c r="E601" s="288">
        <v>3.0449999999999999</v>
      </c>
      <c r="F601" s="303"/>
      <c r="G601" s="303"/>
      <c r="H601" s="303"/>
      <c r="I601" s="30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 t="s">
        <v>153</v>
      </c>
      <c r="AF601" s="244">
        <v>0</v>
      </c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</row>
    <row r="602" spans="1:60" ht="22.5" outlineLevel="1" x14ac:dyDescent="0.2">
      <c r="A602" s="259">
        <v>124</v>
      </c>
      <c r="B602" s="270" t="s">
        <v>1242</v>
      </c>
      <c r="C602" s="328" t="s">
        <v>1243</v>
      </c>
      <c r="D602" s="282" t="s">
        <v>355</v>
      </c>
      <c r="E602" s="294">
        <v>1.0149999999999999</v>
      </c>
      <c r="F602" s="314"/>
      <c r="G602" s="315">
        <f>ROUND(E602*F602,2)</f>
        <v>0</v>
      </c>
      <c r="H602" s="315" t="s">
        <v>294</v>
      </c>
      <c r="I602" s="316" t="s">
        <v>150</v>
      </c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 t="s">
        <v>295</v>
      </c>
      <c r="AF602" s="244"/>
      <c r="AG602" s="244"/>
      <c r="AH602" s="244"/>
      <c r="AI602" s="244"/>
      <c r="AJ602" s="244"/>
      <c r="AK602" s="244"/>
      <c r="AL602" s="244"/>
      <c r="AM602" s="244">
        <v>21</v>
      </c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</row>
    <row r="603" spans="1:60" outlineLevel="1" x14ac:dyDescent="0.2">
      <c r="A603" s="247"/>
      <c r="B603" s="250"/>
      <c r="C603" s="327" t="s">
        <v>464</v>
      </c>
      <c r="D603" s="276"/>
      <c r="E603" s="288">
        <v>1.0149999999999999</v>
      </c>
      <c r="F603" s="303"/>
      <c r="G603" s="303"/>
      <c r="H603" s="303"/>
      <c r="I603" s="30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 t="s">
        <v>153</v>
      </c>
      <c r="AF603" s="244">
        <v>0</v>
      </c>
      <c r="AG603" s="244"/>
      <c r="AH603" s="244"/>
      <c r="AI603" s="244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</row>
    <row r="604" spans="1:60" ht="22.5" outlineLevel="1" x14ac:dyDescent="0.2">
      <c r="A604" s="259">
        <v>125</v>
      </c>
      <c r="B604" s="270" t="s">
        <v>1244</v>
      </c>
      <c r="C604" s="328" t="s">
        <v>1245</v>
      </c>
      <c r="D604" s="282" t="s">
        <v>355</v>
      </c>
      <c r="E604" s="294">
        <v>10.15</v>
      </c>
      <c r="F604" s="314"/>
      <c r="G604" s="315">
        <f>ROUND(E604*F604,2)</f>
        <v>0</v>
      </c>
      <c r="H604" s="315" t="s">
        <v>294</v>
      </c>
      <c r="I604" s="316" t="s">
        <v>150</v>
      </c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 t="s">
        <v>295</v>
      </c>
      <c r="AF604" s="244"/>
      <c r="AG604" s="244"/>
      <c r="AH604" s="244"/>
      <c r="AI604" s="244"/>
      <c r="AJ604" s="244"/>
      <c r="AK604" s="244"/>
      <c r="AL604" s="244"/>
      <c r="AM604" s="244">
        <v>21</v>
      </c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</row>
    <row r="605" spans="1:60" outlineLevel="1" x14ac:dyDescent="0.2">
      <c r="A605" s="247"/>
      <c r="B605" s="250"/>
      <c r="C605" s="327" t="s">
        <v>1246</v>
      </c>
      <c r="D605" s="276"/>
      <c r="E605" s="288">
        <v>10.15</v>
      </c>
      <c r="F605" s="303"/>
      <c r="G605" s="303"/>
      <c r="H605" s="303"/>
      <c r="I605" s="30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 t="s">
        <v>153</v>
      </c>
      <c r="AF605" s="244">
        <v>0</v>
      </c>
      <c r="AG605" s="244"/>
      <c r="AH605" s="244"/>
      <c r="AI605" s="244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</row>
    <row r="606" spans="1:60" ht="22.5" outlineLevel="1" x14ac:dyDescent="0.2">
      <c r="A606" s="259">
        <v>126</v>
      </c>
      <c r="B606" s="270" t="s">
        <v>1247</v>
      </c>
      <c r="C606" s="328" t="s">
        <v>1248</v>
      </c>
      <c r="D606" s="282" t="s">
        <v>355</v>
      </c>
      <c r="E606" s="294">
        <v>2.0299999999999998</v>
      </c>
      <c r="F606" s="314"/>
      <c r="G606" s="315">
        <f>ROUND(E606*F606,2)</f>
        <v>0</v>
      </c>
      <c r="H606" s="315" t="s">
        <v>294</v>
      </c>
      <c r="I606" s="316" t="s">
        <v>150</v>
      </c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 t="s">
        <v>295</v>
      </c>
      <c r="AF606" s="244"/>
      <c r="AG606" s="244"/>
      <c r="AH606" s="244"/>
      <c r="AI606" s="244"/>
      <c r="AJ606" s="244"/>
      <c r="AK606" s="244"/>
      <c r="AL606" s="244"/>
      <c r="AM606" s="244">
        <v>21</v>
      </c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</row>
    <row r="607" spans="1:60" outlineLevel="1" x14ac:dyDescent="0.2">
      <c r="A607" s="247"/>
      <c r="B607" s="250"/>
      <c r="C607" s="327" t="s">
        <v>1249</v>
      </c>
      <c r="D607" s="276"/>
      <c r="E607" s="288">
        <v>2.0299999999999998</v>
      </c>
      <c r="F607" s="303"/>
      <c r="G607" s="303"/>
      <c r="H607" s="303"/>
      <c r="I607" s="30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 t="s">
        <v>153</v>
      </c>
      <c r="AF607" s="244">
        <v>0</v>
      </c>
      <c r="AG607" s="244"/>
      <c r="AH607" s="244"/>
      <c r="AI607" s="244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</row>
    <row r="608" spans="1:60" ht="22.5" outlineLevel="1" x14ac:dyDescent="0.2">
      <c r="A608" s="259">
        <v>127</v>
      </c>
      <c r="B608" s="270" t="s">
        <v>1250</v>
      </c>
      <c r="C608" s="328" t="s">
        <v>1251</v>
      </c>
      <c r="D608" s="282" t="s">
        <v>355</v>
      </c>
      <c r="E608" s="294">
        <v>3.0449999999999999</v>
      </c>
      <c r="F608" s="314"/>
      <c r="G608" s="315">
        <f>ROUND(E608*F608,2)</f>
        <v>0</v>
      </c>
      <c r="H608" s="315" t="s">
        <v>294</v>
      </c>
      <c r="I608" s="316" t="s">
        <v>150</v>
      </c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 t="s">
        <v>295</v>
      </c>
      <c r="AF608" s="244"/>
      <c r="AG608" s="244"/>
      <c r="AH608" s="244"/>
      <c r="AI608" s="244"/>
      <c r="AJ608" s="244"/>
      <c r="AK608" s="244"/>
      <c r="AL608" s="244"/>
      <c r="AM608" s="244">
        <v>21</v>
      </c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</row>
    <row r="609" spans="1:60" outlineLevel="1" x14ac:dyDescent="0.2">
      <c r="A609" s="247"/>
      <c r="B609" s="250"/>
      <c r="C609" s="327" t="s">
        <v>1241</v>
      </c>
      <c r="D609" s="276"/>
      <c r="E609" s="288">
        <v>3.0449999999999999</v>
      </c>
      <c r="F609" s="303"/>
      <c r="G609" s="303"/>
      <c r="H609" s="303"/>
      <c r="I609" s="30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 t="s">
        <v>153</v>
      </c>
      <c r="AF609" s="244">
        <v>0</v>
      </c>
      <c r="AG609" s="244"/>
      <c r="AH609" s="244"/>
      <c r="AI609" s="244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</row>
    <row r="610" spans="1:60" outlineLevel="1" x14ac:dyDescent="0.2">
      <c r="A610" s="259">
        <v>128</v>
      </c>
      <c r="B610" s="270" t="s">
        <v>1252</v>
      </c>
      <c r="C610" s="328" t="s">
        <v>1253</v>
      </c>
      <c r="D610" s="282" t="s">
        <v>355</v>
      </c>
      <c r="E610" s="294">
        <v>2.0299999999999998</v>
      </c>
      <c r="F610" s="314"/>
      <c r="G610" s="315">
        <f>ROUND(E610*F610,2)</f>
        <v>0</v>
      </c>
      <c r="H610" s="315" t="s">
        <v>294</v>
      </c>
      <c r="I610" s="316" t="s">
        <v>150</v>
      </c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 t="s">
        <v>295</v>
      </c>
      <c r="AF610" s="244"/>
      <c r="AG610" s="244"/>
      <c r="AH610" s="244"/>
      <c r="AI610" s="244"/>
      <c r="AJ610" s="244"/>
      <c r="AK610" s="244"/>
      <c r="AL610" s="244"/>
      <c r="AM610" s="244">
        <v>21</v>
      </c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</row>
    <row r="611" spans="1:60" outlineLevel="1" x14ac:dyDescent="0.2">
      <c r="A611" s="247"/>
      <c r="B611" s="250"/>
      <c r="C611" s="327" t="s">
        <v>1249</v>
      </c>
      <c r="D611" s="276"/>
      <c r="E611" s="288">
        <v>2.0299999999999998</v>
      </c>
      <c r="F611" s="303"/>
      <c r="G611" s="303"/>
      <c r="H611" s="303"/>
      <c r="I611" s="30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 t="s">
        <v>153</v>
      </c>
      <c r="AF611" s="244">
        <v>0</v>
      </c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4"/>
      <c r="AZ611" s="244"/>
      <c r="BA611" s="244"/>
      <c r="BB611" s="244"/>
      <c r="BC611" s="244"/>
      <c r="BD611" s="244"/>
      <c r="BE611" s="244"/>
      <c r="BF611" s="244"/>
      <c r="BG611" s="244"/>
      <c r="BH611" s="244"/>
    </row>
    <row r="612" spans="1:60" outlineLevel="1" x14ac:dyDescent="0.2">
      <c r="A612" s="259">
        <v>129</v>
      </c>
      <c r="B612" s="270" t="s">
        <v>1254</v>
      </c>
      <c r="C612" s="328" t="s">
        <v>1255</v>
      </c>
      <c r="D612" s="282" t="s">
        <v>355</v>
      </c>
      <c r="E612" s="294">
        <v>4.0599999999999996</v>
      </c>
      <c r="F612" s="314"/>
      <c r="G612" s="315">
        <f>ROUND(E612*F612,2)</f>
        <v>0</v>
      </c>
      <c r="H612" s="315" t="s">
        <v>294</v>
      </c>
      <c r="I612" s="316" t="s">
        <v>150</v>
      </c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 t="s">
        <v>295</v>
      </c>
      <c r="AF612" s="244"/>
      <c r="AG612" s="244"/>
      <c r="AH612" s="244"/>
      <c r="AI612" s="244"/>
      <c r="AJ612" s="244"/>
      <c r="AK612" s="244"/>
      <c r="AL612" s="244"/>
      <c r="AM612" s="244">
        <v>21</v>
      </c>
      <c r="AN612" s="244"/>
      <c r="AO612" s="244"/>
      <c r="AP612" s="244"/>
      <c r="AQ612" s="244"/>
      <c r="AR612" s="244"/>
      <c r="AS612" s="244"/>
      <c r="AT612" s="244"/>
      <c r="AU612" s="244"/>
      <c r="AV612" s="244"/>
      <c r="AW612" s="244"/>
      <c r="AX612" s="244"/>
      <c r="AY612" s="244"/>
      <c r="AZ612" s="244"/>
      <c r="BA612" s="244"/>
      <c r="BB612" s="244"/>
      <c r="BC612" s="244"/>
      <c r="BD612" s="244"/>
      <c r="BE612" s="244"/>
      <c r="BF612" s="244"/>
      <c r="BG612" s="244"/>
      <c r="BH612" s="244"/>
    </row>
    <row r="613" spans="1:60" outlineLevel="1" x14ac:dyDescent="0.2">
      <c r="A613" s="247"/>
      <c r="B613" s="250"/>
      <c r="C613" s="327" t="s">
        <v>1256</v>
      </c>
      <c r="D613" s="276"/>
      <c r="E613" s="288">
        <v>4.0599999999999996</v>
      </c>
      <c r="F613" s="303"/>
      <c r="G613" s="303"/>
      <c r="H613" s="303"/>
      <c r="I613" s="30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 t="s">
        <v>153</v>
      </c>
      <c r="AF613" s="244">
        <v>0</v>
      </c>
      <c r="AG613" s="244"/>
      <c r="AH613" s="244"/>
      <c r="AI613" s="244"/>
      <c r="AJ613" s="244"/>
      <c r="AK613" s="244"/>
      <c r="AL613" s="244"/>
      <c r="AM613" s="244"/>
      <c r="AN613" s="244"/>
      <c r="AO613" s="244"/>
      <c r="AP613" s="244"/>
      <c r="AQ613" s="244"/>
      <c r="AR613" s="244"/>
      <c r="AS613" s="244"/>
      <c r="AT613" s="244"/>
      <c r="AU613" s="244"/>
      <c r="AV613" s="244"/>
      <c r="AW613" s="244"/>
      <c r="AX613" s="244"/>
      <c r="AY613" s="244"/>
      <c r="AZ613" s="244"/>
      <c r="BA613" s="244"/>
      <c r="BB613" s="244"/>
      <c r="BC613" s="244"/>
      <c r="BD613" s="244"/>
      <c r="BE613" s="244"/>
      <c r="BF613" s="244"/>
      <c r="BG613" s="244"/>
      <c r="BH613" s="244"/>
    </row>
    <row r="614" spans="1:60" outlineLevel="1" x14ac:dyDescent="0.2">
      <c r="A614" s="259">
        <v>130</v>
      </c>
      <c r="B614" s="270" t="s">
        <v>1257</v>
      </c>
      <c r="C614" s="328" t="s">
        <v>1258</v>
      </c>
      <c r="D614" s="282" t="s">
        <v>355</v>
      </c>
      <c r="E614" s="294">
        <v>1.0149999999999999</v>
      </c>
      <c r="F614" s="314"/>
      <c r="G614" s="315">
        <f>ROUND(E614*F614,2)</f>
        <v>0</v>
      </c>
      <c r="H614" s="315" t="s">
        <v>294</v>
      </c>
      <c r="I614" s="316" t="s">
        <v>150</v>
      </c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 t="s">
        <v>295</v>
      </c>
      <c r="AF614" s="244"/>
      <c r="AG614" s="244"/>
      <c r="AH614" s="244"/>
      <c r="AI614" s="244"/>
      <c r="AJ614" s="244"/>
      <c r="AK614" s="244"/>
      <c r="AL614" s="244"/>
      <c r="AM614" s="244">
        <v>21</v>
      </c>
      <c r="AN614" s="244"/>
      <c r="AO614" s="244"/>
      <c r="AP614" s="244"/>
      <c r="AQ614" s="244"/>
      <c r="AR614" s="244"/>
      <c r="AS614" s="244"/>
      <c r="AT614" s="244"/>
      <c r="AU614" s="244"/>
      <c r="AV614" s="244"/>
      <c r="AW614" s="244"/>
      <c r="AX614" s="244"/>
      <c r="AY614" s="244"/>
      <c r="AZ614" s="244"/>
      <c r="BA614" s="244"/>
      <c r="BB614" s="244"/>
      <c r="BC614" s="244"/>
      <c r="BD614" s="244"/>
      <c r="BE614" s="244"/>
      <c r="BF614" s="244"/>
      <c r="BG614" s="244"/>
      <c r="BH614" s="244"/>
    </row>
    <row r="615" spans="1:60" outlineLevel="1" x14ac:dyDescent="0.2">
      <c r="A615" s="247"/>
      <c r="B615" s="250"/>
      <c r="C615" s="327" t="s">
        <v>464</v>
      </c>
      <c r="D615" s="276"/>
      <c r="E615" s="288">
        <v>1.0149999999999999</v>
      </c>
      <c r="F615" s="303"/>
      <c r="G615" s="303"/>
      <c r="H615" s="303"/>
      <c r="I615" s="30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 t="s">
        <v>153</v>
      </c>
      <c r="AF615" s="244">
        <v>0</v>
      </c>
      <c r="AG615" s="244"/>
      <c r="AH615" s="244"/>
      <c r="AI615" s="244"/>
      <c r="AJ615" s="244"/>
      <c r="AK615" s="244"/>
      <c r="AL615" s="244"/>
      <c r="AM615" s="244"/>
      <c r="AN615" s="244"/>
      <c r="AO615" s="244"/>
      <c r="AP615" s="244"/>
      <c r="AQ615" s="244"/>
      <c r="AR615" s="244"/>
      <c r="AS615" s="244"/>
      <c r="AT615" s="244"/>
      <c r="AU615" s="244"/>
      <c r="AV615" s="244"/>
      <c r="AW615" s="244"/>
      <c r="AX615" s="244"/>
      <c r="AY615" s="244"/>
      <c r="AZ615" s="244"/>
      <c r="BA615" s="244"/>
      <c r="BB615" s="244"/>
      <c r="BC615" s="244"/>
      <c r="BD615" s="244"/>
      <c r="BE615" s="244"/>
      <c r="BF615" s="244"/>
      <c r="BG615" s="244"/>
      <c r="BH615" s="244"/>
    </row>
    <row r="616" spans="1:60" ht="22.5" outlineLevel="1" x14ac:dyDescent="0.2">
      <c r="A616" s="259">
        <v>131</v>
      </c>
      <c r="B616" s="270" t="s">
        <v>1259</v>
      </c>
      <c r="C616" s="328" t="s">
        <v>1260</v>
      </c>
      <c r="D616" s="282" t="s">
        <v>355</v>
      </c>
      <c r="E616" s="294">
        <v>3.0449999999999999</v>
      </c>
      <c r="F616" s="314"/>
      <c r="G616" s="315">
        <f>ROUND(E616*F616,2)</f>
        <v>0</v>
      </c>
      <c r="H616" s="315" t="s">
        <v>294</v>
      </c>
      <c r="I616" s="316" t="s">
        <v>150</v>
      </c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 t="s">
        <v>295</v>
      </c>
      <c r="AF616" s="244"/>
      <c r="AG616" s="244"/>
      <c r="AH616" s="244"/>
      <c r="AI616" s="244"/>
      <c r="AJ616" s="244"/>
      <c r="AK616" s="244"/>
      <c r="AL616" s="244"/>
      <c r="AM616" s="244">
        <v>21</v>
      </c>
      <c r="AN616" s="244"/>
      <c r="AO616" s="244"/>
      <c r="AP616" s="244"/>
      <c r="AQ616" s="244"/>
      <c r="AR616" s="244"/>
      <c r="AS616" s="244"/>
      <c r="AT616" s="244"/>
      <c r="AU616" s="244"/>
      <c r="AV616" s="244"/>
      <c r="AW616" s="244"/>
      <c r="AX616" s="244"/>
      <c r="AY616" s="244"/>
      <c r="AZ616" s="244"/>
      <c r="BA616" s="244"/>
      <c r="BB616" s="244"/>
      <c r="BC616" s="244"/>
      <c r="BD616" s="244"/>
      <c r="BE616" s="244"/>
      <c r="BF616" s="244"/>
      <c r="BG616" s="244"/>
      <c r="BH616" s="244"/>
    </row>
    <row r="617" spans="1:60" outlineLevel="1" x14ac:dyDescent="0.2">
      <c r="A617" s="247"/>
      <c r="B617" s="250"/>
      <c r="C617" s="327" t="s">
        <v>1241</v>
      </c>
      <c r="D617" s="276"/>
      <c r="E617" s="288">
        <v>3.0449999999999999</v>
      </c>
      <c r="F617" s="303"/>
      <c r="G617" s="303"/>
      <c r="H617" s="303"/>
      <c r="I617" s="30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 t="s">
        <v>153</v>
      </c>
      <c r="AF617" s="244">
        <v>0</v>
      </c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244"/>
      <c r="AR617" s="244"/>
      <c r="AS617" s="244"/>
      <c r="AT617" s="244"/>
      <c r="AU617" s="244"/>
      <c r="AV617" s="244"/>
      <c r="AW617" s="244"/>
      <c r="AX617" s="244"/>
      <c r="AY617" s="244"/>
      <c r="AZ617" s="244"/>
      <c r="BA617" s="244"/>
      <c r="BB617" s="244"/>
      <c r="BC617" s="244"/>
      <c r="BD617" s="244"/>
      <c r="BE617" s="244"/>
      <c r="BF617" s="244"/>
      <c r="BG617" s="244"/>
      <c r="BH617" s="244"/>
    </row>
    <row r="618" spans="1:60" ht="22.5" outlineLevel="1" x14ac:dyDescent="0.2">
      <c r="A618" s="259">
        <v>132</v>
      </c>
      <c r="B618" s="270" t="s">
        <v>1261</v>
      </c>
      <c r="C618" s="328" t="s">
        <v>1262</v>
      </c>
      <c r="D618" s="282" t="s">
        <v>355</v>
      </c>
      <c r="E618" s="294">
        <v>4.0599999999999996</v>
      </c>
      <c r="F618" s="314"/>
      <c r="G618" s="315">
        <f>ROUND(E618*F618,2)</f>
        <v>0</v>
      </c>
      <c r="H618" s="315" t="s">
        <v>294</v>
      </c>
      <c r="I618" s="316" t="s">
        <v>150</v>
      </c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 t="s">
        <v>295</v>
      </c>
      <c r="AF618" s="244"/>
      <c r="AG618" s="244"/>
      <c r="AH618" s="244"/>
      <c r="AI618" s="244"/>
      <c r="AJ618" s="244"/>
      <c r="AK618" s="244"/>
      <c r="AL618" s="244"/>
      <c r="AM618" s="244">
        <v>21</v>
      </c>
      <c r="AN618" s="244"/>
      <c r="AO618" s="244"/>
      <c r="AP618" s="244"/>
      <c r="AQ618" s="244"/>
      <c r="AR618" s="244"/>
      <c r="AS618" s="244"/>
      <c r="AT618" s="244"/>
      <c r="AU618" s="244"/>
      <c r="AV618" s="244"/>
      <c r="AW618" s="244"/>
      <c r="AX618" s="244"/>
      <c r="AY618" s="244"/>
      <c r="AZ618" s="244"/>
      <c r="BA618" s="244"/>
      <c r="BB618" s="244"/>
      <c r="BC618" s="244"/>
      <c r="BD618" s="244"/>
      <c r="BE618" s="244"/>
      <c r="BF618" s="244"/>
      <c r="BG618" s="244"/>
      <c r="BH618" s="244"/>
    </row>
    <row r="619" spans="1:60" outlineLevel="1" x14ac:dyDescent="0.2">
      <c r="A619" s="247"/>
      <c r="B619" s="250"/>
      <c r="C619" s="327" t="s">
        <v>1256</v>
      </c>
      <c r="D619" s="276"/>
      <c r="E619" s="288">
        <v>4.0599999999999996</v>
      </c>
      <c r="F619" s="303"/>
      <c r="G619" s="303"/>
      <c r="H619" s="303"/>
      <c r="I619" s="30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 t="s">
        <v>153</v>
      </c>
      <c r="AF619" s="244">
        <v>0</v>
      </c>
      <c r="AG619" s="244"/>
      <c r="AH619" s="244"/>
      <c r="AI619" s="244"/>
      <c r="AJ619" s="244"/>
      <c r="AK619" s="244"/>
      <c r="AL619" s="244"/>
      <c r="AM619" s="244"/>
      <c r="AN619" s="244"/>
      <c r="AO619" s="244"/>
      <c r="AP619" s="244"/>
      <c r="AQ619" s="244"/>
      <c r="AR619" s="244"/>
      <c r="AS619" s="244"/>
      <c r="AT619" s="244"/>
      <c r="AU619" s="244"/>
      <c r="AV619" s="244"/>
      <c r="AW619" s="244"/>
      <c r="AX619" s="244"/>
      <c r="AY619" s="244"/>
      <c r="AZ619" s="244"/>
      <c r="BA619" s="244"/>
      <c r="BB619" s="244"/>
      <c r="BC619" s="244"/>
      <c r="BD619" s="244"/>
      <c r="BE619" s="244"/>
      <c r="BF619" s="244"/>
      <c r="BG619" s="244"/>
      <c r="BH619" s="244"/>
    </row>
    <row r="620" spans="1:60" ht="22.5" outlineLevel="1" x14ac:dyDescent="0.2">
      <c r="A620" s="259">
        <v>133</v>
      </c>
      <c r="B620" s="270" t="s">
        <v>1263</v>
      </c>
      <c r="C620" s="328" t="s">
        <v>1264</v>
      </c>
      <c r="D620" s="282" t="s">
        <v>355</v>
      </c>
      <c r="E620" s="294">
        <v>11.164999999999999</v>
      </c>
      <c r="F620" s="314"/>
      <c r="G620" s="315">
        <f>ROUND(E620*F620,2)</f>
        <v>0</v>
      </c>
      <c r="H620" s="315" t="s">
        <v>294</v>
      </c>
      <c r="I620" s="316" t="s">
        <v>150</v>
      </c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 t="s">
        <v>295</v>
      </c>
      <c r="AF620" s="244"/>
      <c r="AG620" s="244"/>
      <c r="AH620" s="244"/>
      <c r="AI620" s="244"/>
      <c r="AJ620" s="244"/>
      <c r="AK620" s="244"/>
      <c r="AL620" s="244"/>
      <c r="AM620" s="244">
        <v>21</v>
      </c>
      <c r="AN620" s="244"/>
      <c r="AO620" s="244"/>
      <c r="AP620" s="244"/>
      <c r="AQ620" s="244"/>
      <c r="AR620" s="244"/>
      <c r="AS620" s="244"/>
      <c r="AT620" s="244"/>
      <c r="AU620" s="244"/>
      <c r="AV620" s="244"/>
      <c r="AW620" s="244"/>
      <c r="AX620" s="244"/>
      <c r="AY620" s="244"/>
      <c r="AZ620" s="244"/>
      <c r="BA620" s="244"/>
      <c r="BB620" s="244"/>
      <c r="BC620" s="244"/>
      <c r="BD620" s="244"/>
      <c r="BE620" s="244"/>
      <c r="BF620" s="244"/>
      <c r="BG620" s="244"/>
      <c r="BH620" s="244"/>
    </row>
    <row r="621" spans="1:60" outlineLevel="1" x14ac:dyDescent="0.2">
      <c r="A621" s="247"/>
      <c r="B621" s="250"/>
      <c r="C621" s="327" t="s">
        <v>1265</v>
      </c>
      <c r="D621" s="276"/>
      <c r="E621" s="288">
        <v>11.164999999999999</v>
      </c>
      <c r="F621" s="303"/>
      <c r="G621" s="303"/>
      <c r="H621" s="303"/>
      <c r="I621" s="30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 t="s">
        <v>153</v>
      </c>
      <c r="AF621" s="244">
        <v>0</v>
      </c>
      <c r="AG621" s="244"/>
      <c r="AH621" s="244"/>
      <c r="AI621" s="244"/>
      <c r="AJ621" s="244"/>
      <c r="AK621" s="244"/>
      <c r="AL621" s="244"/>
      <c r="AM621" s="244"/>
      <c r="AN621" s="244"/>
      <c r="AO621" s="244"/>
      <c r="AP621" s="244"/>
      <c r="AQ621" s="244"/>
      <c r="AR621" s="244"/>
      <c r="AS621" s="244"/>
      <c r="AT621" s="244"/>
      <c r="AU621" s="244"/>
      <c r="AV621" s="244"/>
      <c r="AW621" s="244"/>
      <c r="AX621" s="244"/>
      <c r="AY621" s="244"/>
      <c r="AZ621" s="244"/>
      <c r="BA621" s="244"/>
      <c r="BB621" s="244"/>
      <c r="BC621" s="244"/>
      <c r="BD621" s="244"/>
      <c r="BE621" s="244"/>
      <c r="BF621" s="244"/>
      <c r="BG621" s="244"/>
      <c r="BH621" s="244"/>
    </row>
    <row r="622" spans="1:60" ht="22.5" outlineLevel="1" x14ac:dyDescent="0.2">
      <c r="A622" s="259">
        <v>134</v>
      </c>
      <c r="B622" s="270" t="s">
        <v>1266</v>
      </c>
      <c r="C622" s="328" t="s">
        <v>1267</v>
      </c>
      <c r="D622" s="282" t="s">
        <v>355</v>
      </c>
      <c r="E622" s="294">
        <v>5.0750000000000002</v>
      </c>
      <c r="F622" s="314"/>
      <c r="G622" s="315">
        <f>ROUND(E622*F622,2)</f>
        <v>0</v>
      </c>
      <c r="H622" s="315" t="s">
        <v>294</v>
      </c>
      <c r="I622" s="316" t="s">
        <v>150</v>
      </c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 t="s">
        <v>295</v>
      </c>
      <c r="AF622" s="244"/>
      <c r="AG622" s="244"/>
      <c r="AH622" s="244"/>
      <c r="AI622" s="244"/>
      <c r="AJ622" s="244"/>
      <c r="AK622" s="244"/>
      <c r="AL622" s="244"/>
      <c r="AM622" s="244">
        <v>21</v>
      </c>
      <c r="AN622" s="244"/>
      <c r="AO622" s="244"/>
      <c r="AP622" s="244"/>
      <c r="AQ622" s="244"/>
      <c r="AR622" s="244"/>
      <c r="AS622" s="244"/>
      <c r="AT622" s="244"/>
      <c r="AU622" s="244"/>
      <c r="AV622" s="244"/>
      <c r="AW622" s="244"/>
      <c r="AX622" s="244"/>
      <c r="AY622" s="244"/>
      <c r="AZ622" s="244"/>
      <c r="BA622" s="244"/>
      <c r="BB622" s="244"/>
      <c r="BC622" s="244"/>
      <c r="BD622" s="244"/>
      <c r="BE622" s="244"/>
      <c r="BF622" s="244"/>
      <c r="BG622" s="244"/>
      <c r="BH622" s="244"/>
    </row>
    <row r="623" spans="1:60" outlineLevel="1" x14ac:dyDescent="0.2">
      <c r="A623" s="247"/>
      <c r="B623" s="250"/>
      <c r="C623" s="330" t="s">
        <v>1268</v>
      </c>
      <c r="D623" s="359"/>
      <c r="E623" s="361">
        <v>2.0299999999999998</v>
      </c>
      <c r="F623" s="303"/>
      <c r="G623" s="303"/>
      <c r="H623" s="303"/>
      <c r="I623" s="30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 t="s">
        <v>153</v>
      </c>
      <c r="AF623" s="244">
        <v>0</v>
      </c>
      <c r="AG623" s="244"/>
      <c r="AH623" s="244"/>
      <c r="AI623" s="244"/>
      <c r="AJ623" s="244"/>
      <c r="AK623" s="244"/>
      <c r="AL623" s="244"/>
      <c r="AM623" s="244"/>
      <c r="AN623" s="244"/>
      <c r="AO623" s="244"/>
      <c r="AP623" s="244"/>
      <c r="AQ623" s="244"/>
      <c r="AR623" s="244"/>
      <c r="AS623" s="244"/>
      <c r="AT623" s="244"/>
      <c r="AU623" s="244"/>
      <c r="AV623" s="244"/>
      <c r="AW623" s="244"/>
      <c r="AX623" s="244"/>
      <c r="AY623" s="244"/>
      <c r="AZ623" s="244"/>
      <c r="BA623" s="244"/>
      <c r="BB623" s="244"/>
      <c r="BC623" s="244"/>
      <c r="BD623" s="244"/>
      <c r="BE623" s="244"/>
      <c r="BF623" s="244"/>
      <c r="BG623" s="244"/>
      <c r="BH623" s="244"/>
    </row>
    <row r="624" spans="1:60" outlineLevel="1" x14ac:dyDescent="0.2">
      <c r="A624" s="247"/>
      <c r="B624" s="250"/>
      <c r="C624" s="327" t="s">
        <v>1269</v>
      </c>
      <c r="D624" s="280"/>
      <c r="E624" s="292">
        <v>3.0449999999999999</v>
      </c>
      <c r="F624" s="303"/>
      <c r="G624" s="303"/>
      <c r="H624" s="303"/>
      <c r="I624" s="30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 t="s">
        <v>153</v>
      </c>
      <c r="AF624" s="244">
        <v>0</v>
      </c>
      <c r="AG624" s="244"/>
      <c r="AH624" s="244"/>
      <c r="AI624" s="244"/>
      <c r="AJ624" s="244"/>
      <c r="AK624" s="244"/>
      <c r="AL624" s="244"/>
      <c r="AM624" s="244"/>
      <c r="AN624" s="244"/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</row>
    <row r="625" spans="1:60" ht="22.5" outlineLevel="1" x14ac:dyDescent="0.2">
      <c r="A625" s="259">
        <v>135</v>
      </c>
      <c r="B625" s="270" t="s">
        <v>1270</v>
      </c>
      <c r="C625" s="328" t="s">
        <v>1271</v>
      </c>
      <c r="D625" s="282" t="s">
        <v>355</v>
      </c>
      <c r="E625" s="294">
        <v>1.0149999999999999</v>
      </c>
      <c r="F625" s="314"/>
      <c r="G625" s="315">
        <f>ROUND(E625*F625,2)</f>
        <v>0</v>
      </c>
      <c r="H625" s="315" t="s">
        <v>294</v>
      </c>
      <c r="I625" s="316" t="s">
        <v>150</v>
      </c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 t="s">
        <v>295</v>
      </c>
      <c r="AF625" s="244"/>
      <c r="AG625" s="244"/>
      <c r="AH625" s="244"/>
      <c r="AI625" s="244"/>
      <c r="AJ625" s="244"/>
      <c r="AK625" s="244"/>
      <c r="AL625" s="244"/>
      <c r="AM625" s="244">
        <v>21</v>
      </c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</row>
    <row r="626" spans="1:60" outlineLevel="1" x14ac:dyDescent="0.2">
      <c r="A626" s="247"/>
      <c r="B626" s="250"/>
      <c r="C626" s="327" t="s">
        <v>1272</v>
      </c>
      <c r="D626" s="276"/>
      <c r="E626" s="288">
        <v>1.0149999999999999</v>
      </c>
      <c r="F626" s="303"/>
      <c r="G626" s="303"/>
      <c r="H626" s="303"/>
      <c r="I626" s="30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 t="s">
        <v>153</v>
      </c>
      <c r="AF626" s="244">
        <v>0</v>
      </c>
      <c r="AG626" s="244"/>
      <c r="AH626" s="244"/>
      <c r="AI626" s="244"/>
      <c r="AJ626" s="244"/>
      <c r="AK626" s="244"/>
      <c r="AL626" s="244"/>
      <c r="AM626" s="244"/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</row>
    <row r="627" spans="1:60" ht="22.5" outlineLevel="1" x14ac:dyDescent="0.2">
      <c r="A627" s="259">
        <v>136</v>
      </c>
      <c r="B627" s="270" t="s">
        <v>1273</v>
      </c>
      <c r="C627" s="328" t="s">
        <v>1274</v>
      </c>
      <c r="D627" s="282" t="s">
        <v>355</v>
      </c>
      <c r="E627" s="294">
        <v>3.0449999999999999</v>
      </c>
      <c r="F627" s="314"/>
      <c r="G627" s="315">
        <f>ROUND(E627*F627,2)</f>
        <v>0</v>
      </c>
      <c r="H627" s="315" t="s">
        <v>294</v>
      </c>
      <c r="I627" s="316" t="s">
        <v>150</v>
      </c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 t="s">
        <v>295</v>
      </c>
      <c r="AF627" s="244"/>
      <c r="AG627" s="244"/>
      <c r="AH627" s="244"/>
      <c r="AI627" s="244"/>
      <c r="AJ627" s="244"/>
      <c r="AK627" s="244"/>
      <c r="AL627" s="244"/>
      <c r="AM627" s="244">
        <v>21</v>
      </c>
      <c r="AN627" s="244"/>
      <c r="AO627" s="244"/>
      <c r="AP627" s="244"/>
      <c r="AQ627" s="244"/>
      <c r="AR627" s="244"/>
      <c r="AS627" s="244"/>
      <c r="AT627" s="244"/>
      <c r="AU627" s="244"/>
      <c r="AV627" s="244"/>
      <c r="AW627" s="244"/>
      <c r="AX627" s="244"/>
      <c r="AY627" s="244"/>
      <c r="AZ627" s="244"/>
      <c r="BA627" s="244"/>
      <c r="BB627" s="244"/>
      <c r="BC627" s="244"/>
      <c r="BD627" s="244"/>
      <c r="BE627" s="244"/>
      <c r="BF627" s="244"/>
      <c r="BG627" s="244"/>
      <c r="BH627" s="244"/>
    </row>
    <row r="628" spans="1:60" outlineLevel="1" x14ac:dyDescent="0.2">
      <c r="A628" s="247"/>
      <c r="B628" s="250"/>
      <c r="C628" s="330" t="s">
        <v>1275</v>
      </c>
      <c r="D628" s="359"/>
      <c r="E628" s="361">
        <v>2.0299999999999998</v>
      </c>
      <c r="F628" s="303"/>
      <c r="G628" s="303"/>
      <c r="H628" s="303"/>
      <c r="I628" s="30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 t="s">
        <v>153</v>
      </c>
      <c r="AF628" s="244">
        <v>0</v>
      </c>
      <c r="AG628" s="244"/>
      <c r="AH628" s="244"/>
      <c r="AI628" s="244"/>
      <c r="AJ628" s="244"/>
      <c r="AK628" s="244"/>
      <c r="AL628" s="244"/>
      <c r="AM628" s="244"/>
      <c r="AN628" s="244"/>
      <c r="AO628" s="244"/>
      <c r="AP628" s="244"/>
      <c r="AQ628" s="244"/>
      <c r="AR628" s="244"/>
      <c r="AS628" s="244"/>
      <c r="AT628" s="244"/>
      <c r="AU628" s="244"/>
      <c r="AV628" s="244"/>
      <c r="AW628" s="244"/>
      <c r="AX628" s="244"/>
      <c r="AY628" s="244"/>
      <c r="AZ628" s="244"/>
      <c r="BA628" s="244"/>
      <c r="BB628" s="244"/>
      <c r="BC628" s="244"/>
      <c r="BD628" s="244"/>
      <c r="BE628" s="244"/>
      <c r="BF628" s="244"/>
      <c r="BG628" s="244"/>
      <c r="BH628" s="244"/>
    </row>
    <row r="629" spans="1:60" outlineLevel="1" x14ac:dyDescent="0.2">
      <c r="A629" s="247"/>
      <c r="B629" s="250"/>
      <c r="C629" s="327" t="s">
        <v>1276</v>
      </c>
      <c r="D629" s="280"/>
      <c r="E629" s="292">
        <v>1.0149999999999999</v>
      </c>
      <c r="F629" s="303"/>
      <c r="G629" s="303"/>
      <c r="H629" s="303"/>
      <c r="I629" s="30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 t="s">
        <v>153</v>
      </c>
      <c r="AF629" s="244">
        <v>0</v>
      </c>
      <c r="AG629" s="244"/>
      <c r="AH629" s="244"/>
      <c r="AI629" s="244"/>
      <c r="AJ629" s="244"/>
      <c r="AK629" s="244"/>
      <c r="AL629" s="244"/>
      <c r="AM629" s="244"/>
      <c r="AN629" s="244"/>
      <c r="AO629" s="244"/>
      <c r="AP629" s="244"/>
      <c r="AQ629" s="244"/>
      <c r="AR629" s="244"/>
      <c r="AS629" s="244"/>
      <c r="AT629" s="244"/>
      <c r="AU629" s="244"/>
      <c r="AV629" s="244"/>
      <c r="AW629" s="244"/>
      <c r="AX629" s="244"/>
      <c r="AY629" s="244"/>
      <c r="AZ629" s="244"/>
      <c r="BA629" s="244"/>
      <c r="BB629" s="244"/>
      <c r="BC629" s="244"/>
      <c r="BD629" s="244"/>
      <c r="BE629" s="244"/>
      <c r="BF629" s="244"/>
      <c r="BG629" s="244"/>
      <c r="BH629" s="244"/>
    </row>
    <row r="630" spans="1:60" x14ac:dyDescent="0.2">
      <c r="A630" s="249" t="s">
        <v>139</v>
      </c>
      <c r="B630" s="266" t="s">
        <v>94</v>
      </c>
      <c r="C630" s="323" t="s">
        <v>95</v>
      </c>
      <c r="D630" s="272"/>
      <c r="E630" s="284"/>
      <c r="F630" s="296">
        <f>SUM(G631:G636)</f>
        <v>0</v>
      </c>
      <c r="G630" s="296"/>
      <c r="H630" s="297"/>
      <c r="I630" s="298"/>
      <c r="AE630" t="s">
        <v>140</v>
      </c>
    </row>
    <row r="631" spans="1:60" outlineLevel="1" x14ac:dyDescent="0.2">
      <c r="A631" s="252"/>
      <c r="B631" s="251" t="s">
        <v>598</v>
      </c>
      <c r="C631" s="324"/>
      <c r="D631" s="273"/>
      <c r="E631" s="285"/>
      <c r="F631" s="299"/>
      <c r="G631" s="299"/>
      <c r="H631" s="300"/>
      <c r="I631" s="301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>
        <v>0</v>
      </c>
      <c r="AD631" s="244"/>
      <c r="AE631" s="244" t="s">
        <v>142</v>
      </c>
      <c r="AF631" s="244"/>
      <c r="AG631" s="244"/>
      <c r="AH631" s="244"/>
      <c r="AI631" s="244"/>
      <c r="AJ631" s="244"/>
      <c r="AK631" s="244"/>
      <c r="AL631" s="244"/>
      <c r="AM631" s="244"/>
      <c r="AN631" s="244"/>
      <c r="AO631" s="244"/>
      <c r="AP631" s="244"/>
      <c r="AQ631" s="244"/>
      <c r="AR631" s="244"/>
      <c r="AS631" s="244"/>
      <c r="AT631" s="244"/>
      <c r="AU631" s="244"/>
      <c r="AV631" s="244"/>
      <c r="AW631" s="244"/>
      <c r="AX631" s="244"/>
      <c r="AY631" s="244"/>
      <c r="AZ631" s="244"/>
      <c r="BA631" s="244"/>
      <c r="BB631" s="244"/>
      <c r="BC631" s="244"/>
      <c r="BD631" s="244"/>
      <c r="BE631" s="244"/>
      <c r="BF631" s="244"/>
      <c r="BG631" s="244"/>
      <c r="BH631" s="244"/>
    </row>
    <row r="632" spans="1:60" outlineLevel="1" x14ac:dyDescent="0.2">
      <c r="A632" s="246"/>
      <c r="B632" s="253" t="s">
        <v>599</v>
      </c>
      <c r="C632" s="325"/>
      <c r="D632" s="274"/>
      <c r="E632" s="286"/>
      <c r="F632" s="302"/>
      <c r="G632" s="302"/>
      <c r="H632" s="303"/>
      <c r="I632" s="30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 t="s">
        <v>144</v>
      </c>
      <c r="AF632" s="244"/>
      <c r="AG632" s="244"/>
      <c r="AH632" s="244"/>
      <c r="AI632" s="244"/>
      <c r="AJ632" s="244"/>
      <c r="AK632" s="244"/>
      <c r="AL632" s="244"/>
      <c r="AM632" s="244"/>
      <c r="AN632" s="244"/>
      <c r="AO632" s="244"/>
      <c r="AP632" s="244"/>
      <c r="AQ632" s="244"/>
      <c r="AR632" s="244"/>
      <c r="AS632" s="244"/>
      <c r="AT632" s="244"/>
      <c r="AU632" s="244"/>
      <c r="AV632" s="244"/>
      <c r="AW632" s="244"/>
      <c r="AX632" s="244"/>
      <c r="AY632" s="244"/>
      <c r="AZ632" s="244"/>
      <c r="BA632" s="244"/>
      <c r="BB632" s="244"/>
      <c r="BC632" s="244"/>
      <c r="BD632" s="244"/>
      <c r="BE632" s="244"/>
      <c r="BF632" s="244"/>
      <c r="BG632" s="244"/>
      <c r="BH632" s="244"/>
    </row>
    <row r="633" spans="1:60" outlineLevel="1" x14ac:dyDescent="0.2">
      <c r="A633" s="256">
        <v>137</v>
      </c>
      <c r="B633" s="267" t="s">
        <v>600</v>
      </c>
      <c r="C633" s="326" t="s">
        <v>601</v>
      </c>
      <c r="D633" s="275" t="s">
        <v>166</v>
      </c>
      <c r="E633" s="287">
        <v>50.5</v>
      </c>
      <c r="F633" s="305"/>
      <c r="G633" s="306">
        <f>ROUND(E633*F633,2)</f>
        <v>0</v>
      </c>
      <c r="H633" s="306" t="s">
        <v>149</v>
      </c>
      <c r="I633" s="306" t="s">
        <v>150</v>
      </c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 t="s">
        <v>151</v>
      </c>
      <c r="AF633" s="244"/>
      <c r="AG633" s="244"/>
      <c r="AH633" s="244"/>
      <c r="AI633" s="244"/>
      <c r="AJ633" s="244"/>
      <c r="AK633" s="244"/>
      <c r="AL633" s="244"/>
      <c r="AM633" s="244">
        <v>21</v>
      </c>
      <c r="AN633" s="244"/>
      <c r="AO633" s="244"/>
      <c r="AP633" s="244"/>
      <c r="AQ633" s="244"/>
      <c r="AR633" s="244"/>
      <c r="AS633" s="244"/>
      <c r="AT633" s="244"/>
      <c r="AU633" s="244"/>
      <c r="AV633" s="244"/>
      <c r="AW633" s="244"/>
      <c r="AX633" s="244"/>
      <c r="AY633" s="244"/>
      <c r="AZ633" s="244"/>
      <c r="BA633" s="244"/>
      <c r="BB633" s="244"/>
      <c r="BC633" s="244"/>
      <c r="BD633" s="244"/>
      <c r="BE633" s="244"/>
      <c r="BF633" s="244"/>
      <c r="BG633" s="244"/>
      <c r="BH633" s="244"/>
    </row>
    <row r="634" spans="1:60" outlineLevel="1" x14ac:dyDescent="0.2">
      <c r="A634" s="247"/>
      <c r="B634" s="250"/>
      <c r="C634" s="330" t="s">
        <v>1277</v>
      </c>
      <c r="D634" s="359"/>
      <c r="E634" s="361">
        <v>21.5</v>
      </c>
      <c r="F634" s="303"/>
      <c r="G634" s="303"/>
      <c r="H634" s="303"/>
      <c r="I634" s="30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 t="s">
        <v>153</v>
      </c>
      <c r="AF634" s="244">
        <v>0</v>
      </c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  <c r="AS634" s="244"/>
      <c r="AT634" s="244"/>
      <c r="AU634" s="244"/>
      <c r="AV634" s="244"/>
      <c r="AW634" s="244"/>
      <c r="AX634" s="244"/>
      <c r="AY634" s="244"/>
      <c r="AZ634" s="244"/>
      <c r="BA634" s="244"/>
      <c r="BB634" s="244"/>
      <c r="BC634" s="244"/>
      <c r="BD634" s="244"/>
      <c r="BE634" s="244"/>
      <c r="BF634" s="244"/>
      <c r="BG634" s="244"/>
      <c r="BH634" s="244"/>
    </row>
    <row r="635" spans="1:60" outlineLevel="1" x14ac:dyDescent="0.2">
      <c r="A635" s="247"/>
      <c r="B635" s="250"/>
      <c r="C635" s="327" t="s">
        <v>1278</v>
      </c>
      <c r="D635" s="280"/>
      <c r="E635" s="292">
        <v>29</v>
      </c>
      <c r="F635" s="303"/>
      <c r="G635" s="303"/>
      <c r="H635" s="303"/>
      <c r="I635" s="30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 t="s">
        <v>153</v>
      </c>
      <c r="AF635" s="244">
        <v>0</v>
      </c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  <c r="AS635" s="244"/>
      <c r="AT635" s="244"/>
      <c r="AU635" s="244"/>
      <c r="AV635" s="244"/>
      <c r="AW635" s="244"/>
      <c r="AX635" s="244"/>
      <c r="AY635" s="244"/>
      <c r="AZ635" s="244"/>
      <c r="BA635" s="244"/>
      <c r="BB635" s="244"/>
      <c r="BC635" s="244"/>
      <c r="BD635" s="244"/>
      <c r="BE635" s="244"/>
      <c r="BF635" s="244"/>
      <c r="BG635" s="244"/>
      <c r="BH635" s="244"/>
    </row>
    <row r="636" spans="1:60" outlineLevel="1" x14ac:dyDescent="0.2">
      <c r="A636" s="258">
        <v>138</v>
      </c>
      <c r="B636" s="269" t="s">
        <v>1279</v>
      </c>
      <c r="C636" s="328" t="s">
        <v>1280</v>
      </c>
      <c r="D636" s="278" t="s">
        <v>542</v>
      </c>
      <c r="E636" s="290">
        <v>1</v>
      </c>
      <c r="F636" s="309"/>
      <c r="G636" s="310">
        <f>ROUND(E636*F636,2)</f>
        <v>0</v>
      </c>
      <c r="H636" s="310"/>
      <c r="I636" s="311" t="s">
        <v>290</v>
      </c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 t="s">
        <v>645</v>
      </c>
      <c r="AF636" s="244"/>
      <c r="AG636" s="244"/>
      <c r="AH636" s="244"/>
      <c r="AI636" s="244"/>
      <c r="AJ636" s="244"/>
      <c r="AK636" s="244"/>
      <c r="AL636" s="244"/>
      <c r="AM636" s="244">
        <v>21</v>
      </c>
      <c r="AN636" s="244"/>
      <c r="AO636" s="244"/>
      <c r="AP636" s="244"/>
      <c r="AQ636" s="244"/>
      <c r="AR636" s="244"/>
      <c r="AS636" s="244"/>
      <c r="AT636" s="244"/>
      <c r="AU636" s="244"/>
      <c r="AV636" s="244"/>
      <c r="AW636" s="244"/>
      <c r="AX636" s="244"/>
      <c r="AY636" s="244"/>
      <c r="AZ636" s="244"/>
      <c r="BA636" s="244"/>
      <c r="BB636" s="244"/>
      <c r="BC636" s="244"/>
      <c r="BD636" s="244"/>
      <c r="BE636" s="244"/>
      <c r="BF636" s="244"/>
      <c r="BG636" s="244"/>
      <c r="BH636" s="244"/>
    </row>
    <row r="637" spans="1:60" x14ac:dyDescent="0.2">
      <c r="A637" s="249" t="s">
        <v>139</v>
      </c>
      <c r="B637" s="266" t="s">
        <v>96</v>
      </c>
      <c r="C637" s="323" t="s">
        <v>97</v>
      </c>
      <c r="D637" s="272"/>
      <c r="E637" s="284"/>
      <c r="F637" s="296">
        <f>SUM(G638:G643)</f>
        <v>0</v>
      </c>
      <c r="G637" s="296"/>
      <c r="H637" s="297"/>
      <c r="I637" s="298"/>
      <c r="AE637" t="s">
        <v>140</v>
      </c>
    </row>
    <row r="638" spans="1:60" outlineLevel="1" x14ac:dyDescent="0.2">
      <c r="A638" s="252"/>
      <c r="B638" s="251" t="s">
        <v>1281</v>
      </c>
      <c r="C638" s="324"/>
      <c r="D638" s="273"/>
      <c r="E638" s="285"/>
      <c r="F638" s="299"/>
      <c r="G638" s="299"/>
      <c r="H638" s="300"/>
      <c r="I638" s="301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>
        <v>0</v>
      </c>
      <c r="AD638" s="244"/>
      <c r="AE638" s="244" t="s">
        <v>142</v>
      </c>
      <c r="AF638" s="244"/>
      <c r="AG638" s="244"/>
      <c r="AH638" s="244"/>
      <c r="AI638" s="244"/>
      <c r="AJ638" s="244"/>
      <c r="AK638" s="244"/>
      <c r="AL638" s="244"/>
      <c r="AM638" s="244"/>
      <c r="AN638" s="244"/>
      <c r="AO638" s="244"/>
      <c r="AP638" s="244"/>
      <c r="AQ638" s="244"/>
      <c r="AR638" s="244"/>
      <c r="AS638" s="244"/>
      <c r="AT638" s="244"/>
      <c r="AU638" s="244"/>
      <c r="AV638" s="244"/>
      <c r="AW638" s="244"/>
      <c r="AX638" s="244"/>
      <c r="AY638" s="244"/>
      <c r="AZ638" s="244"/>
      <c r="BA638" s="244"/>
      <c r="BB638" s="244"/>
      <c r="BC638" s="244"/>
      <c r="BD638" s="244"/>
      <c r="BE638" s="244"/>
      <c r="BF638" s="244"/>
      <c r="BG638" s="244"/>
      <c r="BH638" s="244"/>
    </row>
    <row r="639" spans="1:60" outlineLevel="1" x14ac:dyDescent="0.2">
      <c r="A639" s="246"/>
      <c r="B639" s="253" t="s">
        <v>1282</v>
      </c>
      <c r="C639" s="325"/>
      <c r="D639" s="274"/>
      <c r="E639" s="286"/>
      <c r="F639" s="302"/>
      <c r="G639" s="302"/>
      <c r="H639" s="303"/>
      <c r="I639" s="30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>
        <v>1</v>
      </c>
      <c r="AD639" s="244"/>
      <c r="AE639" s="244" t="s">
        <v>142</v>
      </c>
      <c r="AF639" s="244"/>
      <c r="AG639" s="244"/>
      <c r="AH639" s="244"/>
      <c r="AI639" s="244"/>
      <c r="AJ639" s="244"/>
      <c r="AK639" s="244"/>
      <c r="AL639" s="244"/>
      <c r="AM639" s="244"/>
      <c r="AN639" s="244"/>
      <c r="AO639" s="244"/>
      <c r="AP639" s="244"/>
      <c r="AQ639" s="244"/>
      <c r="AR639" s="244"/>
      <c r="AS639" s="244"/>
      <c r="AT639" s="244"/>
      <c r="AU639" s="244"/>
      <c r="AV639" s="244"/>
      <c r="AW639" s="244"/>
      <c r="AX639" s="244"/>
      <c r="AY639" s="244"/>
      <c r="AZ639" s="244"/>
      <c r="BA639" s="244"/>
      <c r="BB639" s="244"/>
      <c r="BC639" s="244"/>
      <c r="BD639" s="244"/>
      <c r="BE639" s="244"/>
      <c r="BF639" s="244"/>
      <c r="BG639" s="244"/>
      <c r="BH639" s="244"/>
    </row>
    <row r="640" spans="1:60" outlineLevel="1" x14ac:dyDescent="0.2">
      <c r="A640" s="254">
        <v>139</v>
      </c>
      <c r="B640" s="268" t="s">
        <v>1283</v>
      </c>
      <c r="C640" s="326" t="s">
        <v>1284</v>
      </c>
      <c r="D640" s="277" t="s">
        <v>1285</v>
      </c>
      <c r="E640" s="289">
        <v>105</v>
      </c>
      <c r="F640" s="307"/>
      <c r="G640" s="308">
        <f>ROUND(E640*F640,2)</f>
        <v>0</v>
      </c>
      <c r="H640" s="308" t="s">
        <v>301</v>
      </c>
      <c r="I640" s="308" t="s">
        <v>150</v>
      </c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 t="s">
        <v>645</v>
      </c>
      <c r="AF640" s="244"/>
      <c r="AG640" s="244"/>
      <c r="AH640" s="244"/>
      <c r="AI640" s="244"/>
      <c r="AJ640" s="244"/>
      <c r="AK640" s="244"/>
      <c r="AL640" s="244"/>
      <c r="AM640" s="244">
        <v>21</v>
      </c>
      <c r="AN640" s="244"/>
      <c r="AO640" s="244"/>
      <c r="AP640" s="244"/>
      <c r="AQ640" s="244"/>
      <c r="AR640" s="244"/>
      <c r="AS640" s="244"/>
      <c r="AT640" s="244"/>
      <c r="AU640" s="244"/>
      <c r="AV640" s="244"/>
      <c r="AW640" s="244"/>
      <c r="AX640" s="244"/>
      <c r="AY640" s="244"/>
      <c r="AZ640" s="244"/>
      <c r="BA640" s="244"/>
      <c r="BB640" s="244"/>
      <c r="BC640" s="244"/>
      <c r="BD640" s="244"/>
      <c r="BE640" s="244"/>
      <c r="BF640" s="244"/>
      <c r="BG640" s="244"/>
      <c r="BH640" s="244"/>
    </row>
    <row r="641" spans="1:60" outlineLevel="1" x14ac:dyDescent="0.2">
      <c r="A641" s="252"/>
      <c r="B641" s="251" t="s">
        <v>1281</v>
      </c>
      <c r="C641" s="324"/>
      <c r="D641" s="273"/>
      <c r="E641" s="285"/>
      <c r="F641" s="299"/>
      <c r="G641" s="299"/>
      <c r="H641" s="300"/>
      <c r="I641" s="301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>
        <v>0</v>
      </c>
      <c r="AD641" s="244"/>
      <c r="AE641" s="244" t="s">
        <v>142</v>
      </c>
      <c r="AF641" s="244"/>
      <c r="AG641" s="244"/>
      <c r="AH641" s="244"/>
      <c r="AI641" s="244"/>
      <c r="AJ641" s="244"/>
      <c r="AK641" s="244"/>
      <c r="AL641" s="244"/>
      <c r="AM641" s="244"/>
      <c r="AN641" s="244"/>
      <c r="AO641" s="244"/>
      <c r="AP641" s="244"/>
      <c r="AQ641" s="244"/>
      <c r="AR641" s="244"/>
      <c r="AS641" s="244"/>
      <c r="AT641" s="244"/>
      <c r="AU641" s="244"/>
      <c r="AV641" s="244"/>
      <c r="AW641" s="244"/>
      <c r="AX641" s="244"/>
      <c r="AY641" s="244"/>
      <c r="AZ641" s="244"/>
      <c r="BA641" s="244"/>
      <c r="BB641" s="244"/>
      <c r="BC641" s="244"/>
      <c r="BD641" s="244"/>
      <c r="BE641" s="244"/>
      <c r="BF641" s="244"/>
      <c r="BG641" s="244"/>
      <c r="BH641" s="244"/>
    </row>
    <row r="642" spans="1:60" outlineLevel="1" x14ac:dyDescent="0.2">
      <c r="A642" s="246"/>
      <c r="B642" s="253" t="s">
        <v>1282</v>
      </c>
      <c r="C642" s="325"/>
      <c r="D642" s="274"/>
      <c r="E642" s="286"/>
      <c r="F642" s="302"/>
      <c r="G642" s="302"/>
      <c r="H642" s="303"/>
      <c r="I642" s="30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>
        <v>1</v>
      </c>
      <c r="AD642" s="244"/>
      <c r="AE642" s="244" t="s">
        <v>142</v>
      </c>
      <c r="AF642" s="244"/>
      <c r="AG642" s="244"/>
      <c r="AH642" s="244"/>
      <c r="AI642" s="244"/>
      <c r="AJ642" s="244"/>
      <c r="AK642" s="244"/>
      <c r="AL642" s="244"/>
      <c r="AM642" s="244"/>
      <c r="AN642" s="244"/>
      <c r="AO642" s="244"/>
      <c r="AP642" s="244"/>
      <c r="AQ642" s="244"/>
      <c r="AR642" s="244"/>
      <c r="AS642" s="244"/>
      <c r="AT642" s="244"/>
      <c r="AU642" s="244"/>
      <c r="AV642" s="244"/>
      <c r="AW642" s="244"/>
      <c r="AX642" s="244"/>
      <c r="AY642" s="244"/>
      <c r="AZ642" s="244"/>
      <c r="BA642" s="244"/>
      <c r="BB642" s="244"/>
      <c r="BC642" s="244"/>
      <c r="BD642" s="244"/>
      <c r="BE642" s="244"/>
      <c r="BF642" s="244"/>
      <c r="BG642" s="244"/>
      <c r="BH642" s="244"/>
    </row>
    <row r="643" spans="1:60" outlineLevel="1" x14ac:dyDescent="0.2">
      <c r="A643" s="254">
        <v>140</v>
      </c>
      <c r="B643" s="268" t="s">
        <v>1286</v>
      </c>
      <c r="C643" s="326" t="s">
        <v>1287</v>
      </c>
      <c r="D643" s="277" t="s">
        <v>1285</v>
      </c>
      <c r="E643" s="289">
        <v>26</v>
      </c>
      <c r="F643" s="307"/>
      <c r="G643" s="308">
        <f>ROUND(E643*F643,2)</f>
        <v>0</v>
      </c>
      <c r="H643" s="308" t="s">
        <v>301</v>
      </c>
      <c r="I643" s="308" t="s">
        <v>150</v>
      </c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 t="s">
        <v>645</v>
      </c>
      <c r="AF643" s="244"/>
      <c r="AG643" s="244"/>
      <c r="AH643" s="244"/>
      <c r="AI643" s="244"/>
      <c r="AJ643" s="244"/>
      <c r="AK643" s="244"/>
      <c r="AL643" s="244"/>
      <c r="AM643" s="244">
        <v>21</v>
      </c>
      <c r="AN643" s="244"/>
      <c r="AO643" s="244"/>
      <c r="AP643" s="244"/>
      <c r="AQ643" s="244"/>
      <c r="AR643" s="244"/>
      <c r="AS643" s="244"/>
      <c r="AT643" s="244"/>
      <c r="AU643" s="244"/>
      <c r="AV643" s="244"/>
      <c r="AW643" s="244"/>
      <c r="AX643" s="244"/>
      <c r="AY643" s="244"/>
      <c r="AZ643" s="244"/>
      <c r="BA643" s="244"/>
      <c r="BB643" s="244"/>
      <c r="BC643" s="244"/>
      <c r="BD643" s="244"/>
      <c r="BE643" s="244"/>
      <c r="BF643" s="244"/>
      <c r="BG643" s="244"/>
      <c r="BH643" s="244"/>
    </row>
    <row r="644" spans="1:60" x14ac:dyDescent="0.2">
      <c r="A644" s="249" t="s">
        <v>139</v>
      </c>
      <c r="B644" s="266" t="s">
        <v>98</v>
      </c>
      <c r="C644" s="323" t="s">
        <v>99</v>
      </c>
      <c r="D644" s="272"/>
      <c r="E644" s="284"/>
      <c r="F644" s="296">
        <f>SUM(G645:G647)</f>
        <v>0</v>
      </c>
      <c r="G644" s="296"/>
      <c r="H644" s="297"/>
      <c r="I644" s="298"/>
      <c r="AE644" t="s">
        <v>140</v>
      </c>
    </row>
    <row r="645" spans="1:60" outlineLevel="1" x14ac:dyDescent="0.2">
      <c r="A645" s="252"/>
      <c r="B645" s="251" t="s">
        <v>603</v>
      </c>
      <c r="C645" s="324"/>
      <c r="D645" s="273"/>
      <c r="E645" s="285"/>
      <c r="F645" s="299"/>
      <c r="G645" s="299"/>
      <c r="H645" s="300"/>
      <c r="I645" s="301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>
        <v>0</v>
      </c>
      <c r="AD645" s="244"/>
      <c r="AE645" s="244" t="s">
        <v>142</v>
      </c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44"/>
      <c r="AR645" s="244"/>
      <c r="AS645" s="244"/>
      <c r="AT645" s="244"/>
      <c r="AU645" s="244"/>
      <c r="AV645" s="244"/>
      <c r="AW645" s="244"/>
      <c r="AX645" s="244"/>
      <c r="AY645" s="244"/>
      <c r="AZ645" s="244"/>
      <c r="BA645" s="244"/>
      <c r="BB645" s="244"/>
      <c r="BC645" s="244"/>
      <c r="BD645" s="244"/>
      <c r="BE645" s="244"/>
      <c r="BF645" s="244"/>
      <c r="BG645" s="244"/>
      <c r="BH645" s="244"/>
    </row>
    <row r="646" spans="1:60" outlineLevel="1" x14ac:dyDescent="0.2">
      <c r="A646" s="246"/>
      <c r="B646" s="253" t="s">
        <v>604</v>
      </c>
      <c r="C646" s="325"/>
      <c r="D646" s="274"/>
      <c r="E646" s="286"/>
      <c r="F646" s="302"/>
      <c r="G646" s="302"/>
      <c r="H646" s="303"/>
      <c r="I646" s="30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 t="s">
        <v>144</v>
      </c>
      <c r="AF646" s="244"/>
      <c r="AG646" s="244"/>
      <c r="AH646" s="244"/>
      <c r="AI646" s="244"/>
      <c r="AJ646" s="244"/>
      <c r="AK646" s="244"/>
      <c r="AL646" s="244"/>
      <c r="AM646" s="244"/>
      <c r="AN646" s="244"/>
      <c r="AO646" s="244"/>
      <c r="AP646" s="244"/>
      <c r="AQ646" s="244"/>
      <c r="AR646" s="244"/>
      <c r="AS646" s="244"/>
      <c r="AT646" s="244"/>
      <c r="AU646" s="244"/>
      <c r="AV646" s="244"/>
      <c r="AW646" s="244"/>
      <c r="AX646" s="244"/>
      <c r="AY646" s="244"/>
      <c r="AZ646" s="260" t="str">
        <f>B646</f>
        <v>krajníků, desek nebo panelů od spojovacího materiálu s odklizením a uložením očištěných hmot a spojovacího materiálu na skládku na vzdálenost do 10 m</v>
      </c>
      <c r="BA646" s="244"/>
      <c r="BB646" s="244"/>
      <c r="BC646" s="244"/>
      <c r="BD646" s="244"/>
      <c r="BE646" s="244"/>
      <c r="BF646" s="244"/>
      <c r="BG646" s="244"/>
      <c r="BH646" s="244"/>
    </row>
    <row r="647" spans="1:60" outlineLevel="1" x14ac:dyDescent="0.2">
      <c r="A647" s="254">
        <v>141</v>
      </c>
      <c r="B647" s="268" t="s">
        <v>607</v>
      </c>
      <c r="C647" s="326" t="s">
        <v>608</v>
      </c>
      <c r="D647" s="277" t="s">
        <v>148</v>
      </c>
      <c r="E647" s="289">
        <v>6.25</v>
      </c>
      <c r="F647" s="307"/>
      <c r="G647" s="308">
        <f>ROUND(E647*F647,2)</f>
        <v>0</v>
      </c>
      <c r="H647" s="308" t="s">
        <v>149</v>
      </c>
      <c r="I647" s="308" t="s">
        <v>150</v>
      </c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 t="s">
        <v>151</v>
      </c>
      <c r="AF647" s="244"/>
      <c r="AG647" s="244"/>
      <c r="AH647" s="244"/>
      <c r="AI647" s="244"/>
      <c r="AJ647" s="244"/>
      <c r="AK647" s="244"/>
      <c r="AL647" s="244"/>
      <c r="AM647" s="244">
        <v>21</v>
      </c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4"/>
      <c r="AZ647" s="244"/>
      <c r="BA647" s="244"/>
      <c r="BB647" s="244"/>
      <c r="BC647" s="244"/>
      <c r="BD647" s="244"/>
      <c r="BE647" s="244"/>
      <c r="BF647" s="244"/>
      <c r="BG647" s="244"/>
      <c r="BH647" s="244"/>
    </row>
    <row r="648" spans="1:60" x14ac:dyDescent="0.2">
      <c r="A648" s="249" t="s">
        <v>139</v>
      </c>
      <c r="B648" s="266" t="s">
        <v>100</v>
      </c>
      <c r="C648" s="323" t="s">
        <v>101</v>
      </c>
      <c r="D648" s="272"/>
      <c r="E648" s="284"/>
      <c r="F648" s="296">
        <f>SUM(G649:G652)</f>
        <v>0</v>
      </c>
      <c r="G648" s="296"/>
      <c r="H648" s="297"/>
      <c r="I648" s="298"/>
      <c r="AE648" t="s">
        <v>140</v>
      </c>
    </row>
    <row r="649" spans="1:60" outlineLevel="1" x14ac:dyDescent="0.2">
      <c r="A649" s="252"/>
      <c r="B649" s="251" t="s">
        <v>1288</v>
      </c>
      <c r="C649" s="324"/>
      <c r="D649" s="273"/>
      <c r="E649" s="285"/>
      <c r="F649" s="299"/>
      <c r="G649" s="299"/>
      <c r="H649" s="300"/>
      <c r="I649" s="301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>
        <v>0</v>
      </c>
      <c r="AD649" s="244"/>
      <c r="AE649" s="244" t="s">
        <v>142</v>
      </c>
      <c r="AF649" s="244"/>
      <c r="AG649" s="244"/>
      <c r="AH649" s="244"/>
      <c r="AI649" s="244"/>
      <c r="AJ649" s="244"/>
      <c r="AK649" s="244"/>
      <c r="AL649" s="244"/>
      <c r="AM649" s="244"/>
      <c r="AN649" s="244"/>
      <c r="AO649" s="244"/>
      <c r="AP649" s="244"/>
      <c r="AQ649" s="244"/>
      <c r="AR649" s="244"/>
      <c r="AS649" s="244"/>
      <c r="AT649" s="244"/>
      <c r="AU649" s="244"/>
      <c r="AV649" s="244"/>
      <c r="AW649" s="244"/>
      <c r="AX649" s="244"/>
      <c r="AY649" s="244"/>
      <c r="AZ649" s="244"/>
      <c r="BA649" s="244"/>
      <c r="BB649" s="244"/>
      <c r="BC649" s="244"/>
      <c r="BD649" s="244"/>
      <c r="BE649" s="244"/>
      <c r="BF649" s="244"/>
      <c r="BG649" s="244"/>
      <c r="BH649" s="244"/>
    </row>
    <row r="650" spans="1:60" outlineLevel="1" x14ac:dyDescent="0.2">
      <c r="A650" s="246"/>
      <c r="B650" s="253" t="s">
        <v>1289</v>
      </c>
      <c r="C650" s="325"/>
      <c r="D650" s="274"/>
      <c r="E650" s="286"/>
      <c r="F650" s="302"/>
      <c r="G650" s="302"/>
      <c r="H650" s="303"/>
      <c r="I650" s="30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 t="s">
        <v>144</v>
      </c>
      <c r="AF650" s="244"/>
      <c r="AG650" s="244"/>
      <c r="AH650" s="244"/>
      <c r="AI650" s="244"/>
      <c r="AJ650" s="244"/>
      <c r="AK650" s="244"/>
      <c r="AL650" s="244"/>
      <c r="AM650" s="244"/>
      <c r="AN650" s="244"/>
      <c r="AO650" s="244"/>
      <c r="AP650" s="244"/>
      <c r="AQ650" s="244"/>
      <c r="AR650" s="244"/>
      <c r="AS650" s="244"/>
      <c r="AT650" s="244"/>
      <c r="AU650" s="244"/>
      <c r="AV650" s="244"/>
      <c r="AW650" s="244"/>
      <c r="AX650" s="244"/>
      <c r="AY650" s="244"/>
      <c r="AZ650" s="244"/>
      <c r="BA650" s="244"/>
      <c r="BB650" s="244"/>
      <c r="BC650" s="244"/>
      <c r="BD650" s="244"/>
      <c r="BE650" s="244"/>
      <c r="BF650" s="244"/>
      <c r="BG650" s="244"/>
      <c r="BH650" s="244"/>
    </row>
    <row r="651" spans="1:60" outlineLevel="1" x14ac:dyDescent="0.2">
      <c r="A651" s="256">
        <v>142</v>
      </c>
      <c r="B651" s="267" t="s">
        <v>1290</v>
      </c>
      <c r="C651" s="326" t="s">
        <v>612</v>
      </c>
      <c r="D651" s="275" t="s">
        <v>293</v>
      </c>
      <c r="E651" s="287">
        <v>744.62395000000004</v>
      </c>
      <c r="F651" s="305"/>
      <c r="G651" s="306">
        <f>ROUND(E651*F651,2)</f>
        <v>0</v>
      </c>
      <c r="H651" s="306" t="s">
        <v>301</v>
      </c>
      <c r="I651" s="306" t="s">
        <v>150</v>
      </c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 t="s">
        <v>613</v>
      </c>
      <c r="AF651" s="244"/>
      <c r="AG651" s="244"/>
      <c r="AH651" s="244"/>
      <c r="AI651" s="244"/>
      <c r="AJ651" s="244"/>
      <c r="AK651" s="244"/>
      <c r="AL651" s="244"/>
      <c r="AM651" s="244">
        <v>21</v>
      </c>
      <c r="AN651" s="244"/>
      <c r="AO651" s="244"/>
      <c r="AP651" s="244"/>
      <c r="AQ651" s="244"/>
      <c r="AR651" s="244"/>
      <c r="AS651" s="244"/>
      <c r="AT651" s="244"/>
      <c r="AU651" s="244"/>
      <c r="AV651" s="244"/>
      <c r="AW651" s="244"/>
      <c r="AX651" s="244"/>
      <c r="AY651" s="244"/>
      <c r="AZ651" s="244"/>
      <c r="BA651" s="244"/>
      <c r="BB651" s="244"/>
      <c r="BC651" s="244"/>
      <c r="BD651" s="244"/>
      <c r="BE651" s="244"/>
      <c r="BF651" s="244"/>
      <c r="BG651" s="244"/>
      <c r="BH651" s="244"/>
    </row>
    <row r="652" spans="1:60" outlineLevel="1" x14ac:dyDescent="0.2">
      <c r="A652" s="247"/>
      <c r="B652" s="250"/>
      <c r="C652" s="329" t="s">
        <v>614</v>
      </c>
      <c r="D652" s="279"/>
      <c r="E652" s="291"/>
      <c r="F652" s="312"/>
      <c r="G652" s="312"/>
      <c r="H652" s="303"/>
      <c r="I652" s="30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 t="s">
        <v>168</v>
      </c>
      <c r="AF652" s="244"/>
      <c r="AG652" s="244"/>
      <c r="AH652" s="244"/>
      <c r="AI652" s="244"/>
      <c r="AJ652" s="244"/>
      <c r="AK652" s="244"/>
      <c r="AL652" s="244"/>
      <c r="AM652" s="244"/>
      <c r="AN652" s="244"/>
      <c r="AO652" s="244"/>
      <c r="AP652" s="244"/>
      <c r="AQ652" s="244"/>
      <c r="AR652" s="244"/>
      <c r="AS652" s="244"/>
      <c r="AT652" s="244"/>
      <c r="AU652" s="244"/>
      <c r="AV652" s="244"/>
      <c r="AW652" s="244"/>
      <c r="AX652" s="244"/>
      <c r="AY652" s="244"/>
      <c r="AZ652" s="244"/>
      <c r="BA652" s="244"/>
      <c r="BB652" s="244"/>
      <c r="BC652" s="244"/>
      <c r="BD652" s="244"/>
      <c r="BE652" s="244"/>
      <c r="BF652" s="244"/>
      <c r="BG652" s="244"/>
      <c r="BH652" s="244"/>
    </row>
    <row r="653" spans="1:60" x14ac:dyDescent="0.2">
      <c r="A653" s="249" t="s">
        <v>139</v>
      </c>
      <c r="B653" s="266" t="s">
        <v>102</v>
      </c>
      <c r="C653" s="323" t="s">
        <v>103</v>
      </c>
      <c r="D653" s="272"/>
      <c r="E653" s="284"/>
      <c r="F653" s="296">
        <f>SUM(G654:G658)</f>
        <v>0</v>
      </c>
      <c r="G653" s="296"/>
      <c r="H653" s="297"/>
      <c r="I653" s="298"/>
      <c r="AE653" t="s">
        <v>140</v>
      </c>
    </row>
    <row r="654" spans="1:60" outlineLevel="1" x14ac:dyDescent="0.2">
      <c r="A654" s="252"/>
      <c r="B654" s="251" t="s">
        <v>1291</v>
      </c>
      <c r="C654" s="324"/>
      <c r="D654" s="273"/>
      <c r="E654" s="285"/>
      <c r="F654" s="299"/>
      <c r="G654" s="299"/>
      <c r="H654" s="300"/>
      <c r="I654" s="301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>
        <v>0</v>
      </c>
      <c r="AD654" s="244"/>
      <c r="AE654" s="244" t="s">
        <v>142</v>
      </c>
      <c r="AF654" s="244"/>
      <c r="AG654" s="244"/>
      <c r="AH654" s="244"/>
      <c r="AI654" s="244"/>
      <c r="AJ654" s="244"/>
      <c r="AK654" s="244"/>
      <c r="AL654" s="244"/>
      <c r="AM654" s="244"/>
      <c r="AN654" s="244"/>
      <c r="AO654" s="244"/>
      <c r="AP654" s="244"/>
      <c r="AQ654" s="244"/>
      <c r="AR654" s="244"/>
      <c r="AS654" s="244"/>
      <c r="AT654" s="244"/>
      <c r="AU654" s="244"/>
      <c r="AV654" s="244"/>
      <c r="AW654" s="244"/>
      <c r="AX654" s="244"/>
      <c r="AY654" s="244"/>
      <c r="AZ654" s="244"/>
      <c r="BA654" s="244"/>
      <c r="BB654" s="244"/>
      <c r="BC654" s="244"/>
      <c r="BD654" s="244"/>
      <c r="BE654" s="244"/>
      <c r="BF654" s="244"/>
      <c r="BG654" s="244"/>
      <c r="BH654" s="244"/>
    </row>
    <row r="655" spans="1:60" ht="22.5" outlineLevel="1" x14ac:dyDescent="0.2">
      <c r="A655" s="254">
        <v>143</v>
      </c>
      <c r="B655" s="268" t="s">
        <v>1292</v>
      </c>
      <c r="C655" s="326" t="s">
        <v>1293</v>
      </c>
      <c r="D655" s="277" t="s">
        <v>355</v>
      </c>
      <c r="E655" s="289">
        <v>1</v>
      </c>
      <c r="F655" s="307"/>
      <c r="G655" s="308">
        <f>ROUND(E655*F655,2)</f>
        <v>0</v>
      </c>
      <c r="H655" s="308" t="s">
        <v>745</v>
      </c>
      <c r="I655" s="308" t="s">
        <v>150</v>
      </c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 t="s">
        <v>746</v>
      </c>
      <c r="AF655" s="244"/>
      <c r="AG655" s="244"/>
      <c r="AH655" s="244"/>
      <c r="AI655" s="244"/>
      <c r="AJ655" s="244"/>
      <c r="AK655" s="244"/>
      <c r="AL655" s="244"/>
      <c r="AM655" s="244">
        <v>21</v>
      </c>
      <c r="AN655" s="244"/>
      <c r="AO655" s="244"/>
      <c r="AP655" s="244"/>
      <c r="AQ655" s="244"/>
      <c r="AR655" s="244"/>
      <c r="AS655" s="244"/>
      <c r="AT655" s="244"/>
      <c r="AU655" s="244"/>
      <c r="AV655" s="244"/>
      <c r="AW655" s="244"/>
      <c r="AX655" s="244"/>
      <c r="AY655" s="244"/>
      <c r="AZ655" s="244"/>
      <c r="BA655" s="244"/>
      <c r="BB655" s="244"/>
      <c r="BC655" s="244"/>
      <c r="BD655" s="244"/>
      <c r="BE655" s="244"/>
      <c r="BF655" s="244"/>
      <c r="BG655" s="244"/>
      <c r="BH655" s="244"/>
    </row>
    <row r="656" spans="1:60" outlineLevel="1" x14ac:dyDescent="0.2">
      <c r="A656" s="252"/>
      <c r="B656" s="251" t="s">
        <v>1294</v>
      </c>
      <c r="C656" s="324"/>
      <c r="D656" s="273"/>
      <c r="E656" s="285"/>
      <c r="F656" s="299"/>
      <c r="G656" s="299"/>
      <c r="H656" s="300"/>
      <c r="I656" s="301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>
        <v>0</v>
      </c>
      <c r="AD656" s="244"/>
      <c r="AE656" s="244" t="s">
        <v>142</v>
      </c>
      <c r="AF656" s="244"/>
      <c r="AG656" s="244"/>
      <c r="AH656" s="244"/>
      <c r="AI656" s="244"/>
      <c r="AJ656" s="244"/>
      <c r="AK656" s="244"/>
      <c r="AL656" s="244"/>
      <c r="AM656" s="244"/>
      <c r="AN656" s="244"/>
      <c r="AO656" s="244"/>
      <c r="AP656" s="244"/>
      <c r="AQ656" s="244"/>
      <c r="AR656" s="244"/>
      <c r="AS656" s="244"/>
      <c r="AT656" s="244"/>
      <c r="AU656" s="244"/>
      <c r="AV656" s="244"/>
      <c r="AW656" s="244"/>
      <c r="AX656" s="244"/>
      <c r="AY656" s="244"/>
      <c r="AZ656" s="244"/>
      <c r="BA656" s="244"/>
      <c r="BB656" s="244"/>
      <c r="BC656" s="244"/>
      <c r="BD656" s="244"/>
      <c r="BE656" s="244"/>
      <c r="BF656" s="244"/>
      <c r="BG656" s="244"/>
      <c r="BH656" s="244"/>
    </row>
    <row r="657" spans="1:60" outlineLevel="1" x14ac:dyDescent="0.2">
      <c r="A657" s="246"/>
      <c r="B657" s="253" t="s">
        <v>1295</v>
      </c>
      <c r="C657" s="325"/>
      <c r="D657" s="274"/>
      <c r="E657" s="286"/>
      <c r="F657" s="302"/>
      <c r="G657" s="302"/>
      <c r="H657" s="303"/>
      <c r="I657" s="30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 t="s">
        <v>144</v>
      </c>
      <c r="AF657" s="244"/>
      <c r="AG657" s="244"/>
      <c r="AH657" s="244"/>
      <c r="AI657" s="244"/>
      <c r="AJ657" s="244"/>
      <c r="AK657" s="244"/>
      <c r="AL657" s="244"/>
      <c r="AM657" s="244"/>
      <c r="AN657" s="244"/>
      <c r="AO657" s="244"/>
      <c r="AP657" s="244"/>
      <c r="AQ657" s="244"/>
      <c r="AR657" s="244"/>
      <c r="AS657" s="244"/>
      <c r="AT657" s="244"/>
      <c r="AU657" s="244"/>
      <c r="AV657" s="244"/>
      <c r="AW657" s="244"/>
      <c r="AX657" s="244"/>
      <c r="AY657" s="244"/>
      <c r="AZ657" s="244"/>
      <c r="BA657" s="244"/>
      <c r="BB657" s="244"/>
      <c r="BC657" s="244"/>
      <c r="BD657" s="244"/>
      <c r="BE657" s="244"/>
      <c r="BF657" s="244"/>
      <c r="BG657" s="244"/>
      <c r="BH657" s="244"/>
    </row>
    <row r="658" spans="1:60" outlineLevel="1" x14ac:dyDescent="0.2">
      <c r="A658" s="247">
        <v>144</v>
      </c>
      <c r="B658" s="250" t="s">
        <v>1296</v>
      </c>
      <c r="C658" s="326" t="s">
        <v>761</v>
      </c>
      <c r="D658" s="360" t="s">
        <v>69</v>
      </c>
      <c r="E658" s="362"/>
      <c r="F658" s="363"/>
      <c r="G658" s="303">
        <f>ROUND(E658*F658,2)</f>
        <v>0</v>
      </c>
      <c r="H658" s="303" t="s">
        <v>745</v>
      </c>
      <c r="I658" s="304" t="s">
        <v>150</v>
      </c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 t="s">
        <v>613</v>
      </c>
      <c r="AF658" s="244"/>
      <c r="AG658" s="244"/>
      <c r="AH658" s="244"/>
      <c r="AI658" s="244"/>
      <c r="AJ658" s="244"/>
      <c r="AK658" s="244"/>
      <c r="AL658" s="244"/>
      <c r="AM658" s="244">
        <v>21</v>
      </c>
      <c r="AN658" s="244"/>
      <c r="AO658" s="244"/>
      <c r="AP658" s="244"/>
      <c r="AQ658" s="244"/>
      <c r="AR658" s="244"/>
      <c r="AS658" s="244"/>
      <c r="AT658" s="244"/>
      <c r="AU658" s="244"/>
      <c r="AV658" s="244"/>
      <c r="AW658" s="244"/>
      <c r="AX658" s="244"/>
      <c r="AY658" s="244"/>
      <c r="AZ658" s="244"/>
      <c r="BA658" s="244"/>
      <c r="BB658" s="244"/>
      <c r="BC658" s="244"/>
      <c r="BD658" s="244"/>
      <c r="BE658" s="244"/>
      <c r="BF658" s="244"/>
      <c r="BG658" s="244"/>
      <c r="BH658" s="244"/>
    </row>
    <row r="659" spans="1:60" x14ac:dyDescent="0.2">
      <c r="A659" s="249" t="s">
        <v>139</v>
      </c>
      <c r="B659" s="266" t="s">
        <v>110</v>
      </c>
      <c r="C659" s="323" t="s">
        <v>111</v>
      </c>
      <c r="D659" s="272"/>
      <c r="E659" s="284"/>
      <c r="F659" s="296">
        <f>SUM(G660:G725)</f>
        <v>0</v>
      </c>
      <c r="G659" s="296"/>
      <c r="H659" s="297"/>
      <c r="I659" s="298"/>
      <c r="AE659" t="s">
        <v>140</v>
      </c>
    </row>
    <row r="660" spans="1:60" outlineLevel="1" x14ac:dyDescent="0.2">
      <c r="A660" s="252"/>
      <c r="B660" s="251" t="s">
        <v>630</v>
      </c>
      <c r="C660" s="324"/>
      <c r="D660" s="273"/>
      <c r="E660" s="285"/>
      <c r="F660" s="299"/>
      <c r="G660" s="299"/>
      <c r="H660" s="300"/>
      <c r="I660" s="301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>
        <v>0</v>
      </c>
      <c r="AD660" s="244"/>
      <c r="AE660" s="244" t="s">
        <v>142</v>
      </c>
      <c r="AF660" s="244"/>
      <c r="AG660" s="244"/>
      <c r="AH660" s="244"/>
      <c r="AI660" s="244"/>
      <c r="AJ660" s="244"/>
      <c r="AK660" s="244"/>
      <c r="AL660" s="244"/>
      <c r="AM660" s="244"/>
      <c r="AN660" s="244"/>
      <c r="AO660" s="244"/>
      <c r="AP660" s="244"/>
      <c r="AQ660" s="244"/>
      <c r="AR660" s="244"/>
      <c r="AS660" s="244"/>
      <c r="AT660" s="244"/>
      <c r="AU660" s="244"/>
      <c r="AV660" s="244"/>
      <c r="AW660" s="244"/>
      <c r="AX660" s="244"/>
      <c r="AY660" s="244"/>
      <c r="AZ660" s="244"/>
      <c r="BA660" s="244"/>
      <c r="BB660" s="244"/>
      <c r="BC660" s="244"/>
      <c r="BD660" s="244"/>
      <c r="BE660" s="244"/>
      <c r="BF660" s="244"/>
      <c r="BG660" s="244"/>
      <c r="BH660" s="244"/>
    </row>
    <row r="661" spans="1:60" outlineLevel="1" x14ac:dyDescent="0.2">
      <c r="A661" s="256">
        <v>145</v>
      </c>
      <c r="B661" s="267" t="s">
        <v>631</v>
      </c>
      <c r="C661" s="326" t="s">
        <v>632</v>
      </c>
      <c r="D661" s="275" t="s">
        <v>293</v>
      </c>
      <c r="E661" s="287">
        <v>23.1</v>
      </c>
      <c r="F661" s="305"/>
      <c r="G661" s="306">
        <f>ROUND(E661*F661,2)</f>
        <v>0</v>
      </c>
      <c r="H661" s="306" t="s">
        <v>633</v>
      </c>
      <c r="I661" s="306" t="s">
        <v>290</v>
      </c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 t="s">
        <v>151</v>
      </c>
      <c r="AF661" s="244"/>
      <c r="AG661" s="244"/>
      <c r="AH661" s="244"/>
      <c r="AI661" s="244"/>
      <c r="AJ661" s="244"/>
      <c r="AK661" s="244"/>
      <c r="AL661" s="244"/>
      <c r="AM661" s="244">
        <v>21</v>
      </c>
      <c r="AN661" s="244"/>
      <c r="AO661" s="244"/>
      <c r="AP661" s="244"/>
      <c r="AQ661" s="244"/>
      <c r="AR661" s="244"/>
      <c r="AS661" s="244"/>
      <c r="AT661" s="244"/>
      <c r="AU661" s="244"/>
      <c r="AV661" s="244"/>
      <c r="AW661" s="244"/>
      <c r="AX661" s="244"/>
      <c r="AY661" s="244"/>
      <c r="AZ661" s="244"/>
      <c r="BA661" s="244"/>
      <c r="BB661" s="244"/>
      <c r="BC661" s="244"/>
      <c r="BD661" s="244"/>
      <c r="BE661" s="244"/>
      <c r="BF661" s="244"/>
      <c r="BG661" s="244"/>
      <c r="BH661" s="244"/>
    </row>
    <row r="662" spans="1:60" outlineLevel="1" x14ac:dyDescent="0.2">
      <c r="A662" s="247"/>
      <c r="B662" s="250"/>
      <c r="C662" s="329" t="s">
        <v>1194</v>
      </c>
      <c r="D662" s="279"/>
      <c r="E662" s="291"/>
      <c r="F662" s="312"/>
      <c r="G662" s="312"/>
      <c r="H662" s="303"/>
      <c r="I662" s="30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 t="s">
        <v>168</v>
      </c>
      <c r="AF662" s="244"/>
      <c r="AG662" s="244"/>
      <c r="AH662" s="244"/>
      <c r="AI662" s="244"/>
      <c r="AJ662" s="244"/>
      <c r="AK662" s="244"/>
      <c r="AL662" s="244"/>
      <c r="AM662" s="244"/>
      <c r="AN662" s="244"/>
      <c r="AO662" s="244"/>
      <c r="AP662" s="244"/>
      <c r="AQ662" s="244"/>
      <c r="AR662" s="244"/>
      <c r="AS662" s="244"/>
      <c r="AT662" s="244"/>
      <c r="AU662" s="244"/>
      <c r="AV662" s="244"/>
      <c r="AW662" s="244"/>
      <c r="AX662" s="244"/>
      <c r="AY662" s="244"/>
      <c r="AZ662" s="244"/>
      <c r="BA662" s="244"/>
      <c r="BB662" s="244"/>
      <c r="BC662" s="244"/>
      <c r="BD662" s="244"/>
      <c r="BE662" s="244"/>
      <c r="BF662" s="244"/>
      <c r="BG662" s="244"/>
      <c r="BH662" s="244"/>
    </row>
    <row r="663" spans="1:60" outlineLevel="1" x14ac:dyDescent="0.2">
      <c r="A663" s="247"/>
      <c r="B663" s="250"/>
      <c r="C663" s="331" t="s">
        <v>508</v>
      </c>
      <c r="D663" s="279"/>
      <c r="E663" s="291"/>
      <c r="F663" s="312"/>
      <c r="G663" s="312"/>
      <c r="H663" s="303"/>
      <c r="I663" s="30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 t="s">
        <v>168</v>
      </c>
      <c r="AF663" s="244"/>
      <c r="AG663" s="244"/>
      <c r="AH663" s="244"/>
      <c r="AI663" s="244"/>
      <c r="AJ663" s="244"/>
      <c r="AK663" s="244"/>
      <c r="AL663" s="244"/>
      <c r="AM663" s="244"/>
      <c r="AN663" s="244"/>
      <c r="AO663" s="244"/>
      <c r="AP663" s="244"/>
      <c r="AQ663" s="244"/>
      <c r="AR663" s="244"/>
      <c r="AS663" s="244"/>
      <c r="AT663" s="244"/>
      <c r="AU663" s="244"/>
      <c r="AV663" s="244"/>
      <c r="AW663" s="244"/>
      <c r="AX663" s="244"/>
      <c r="AY663" s="244"/>
      <c r="AZ663" s="244"/>
      <c r="BA663" s="244"/>
      <c r="BB663" s="244"/>
      <c r="BC663" s="244"/>
      <c r="BD663" s="244"/>
      <c r="BE663" s="244"/>
      <c r="BF663" s="244"/>
      <c r="BG663" s="244"/>
      <c r="BH663" s="244"/>
    </row>
    <row r="664" spans="1:60" outlineLevel="1" x14ac:dyDescent="0.2">
      <c r="A664" s="247"/>
      <c r="B664" s="250"/>
      <c r="C664" s="331" t="s">
        <v>1195</v>
      </c>
      <c r="D664" s="279"/>
      <c r="E664" s="291"/>
      <c r="F664" s="312"/>
      <c r="G664" s="312"/>
      <c r="H664" s="303"/>
      <c r="I664" s="30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 t="s">
        <v>168</v>
      </c>
      <c r="AF664" s="244"/>
      <c r="AG664" s="244"/>
      <c r="AH664" s="244"/>
      <c r="AI664" s="244"/>
      <c r="AJ664" s="244"/>
      <c r="AK664" s="244"/>
      <c r="AL664" s="244"/>
      <c r="AM664" s="244"/>
      <c r="AN664" s="244"/>
      <c r="AO664" s="244"/>
      <c r="AP664" s="244"/>
      <c r="AQ664" s="244"/>
      <c r="AR664" s="244"/>
      <c r="AS664" s="244"/>
      <c r="AT664" s="244"/>
      <c r="AU664" s="244"/>
      <c r="AV664" s="244"/>
      <c r="AW664" s="244"/>
      <c r="AX664" s="244"/>
      <c r="AY664" s="244"/>
      <c r="AZ664" s="244"/>
      <c r="BA664" s="244"/>
      <c r="BB664" s="244"/>
      <c r="BC664" s="244"/>
      <c r="BD664" s="244"/>
      <c r="BE664" s="244"/>
      <c r="BF664" s="244"/>
      <c r="BG664" s="244"/>
      <c r="BH664" s="244"/>
    </row>
    <row r="665" spans="1:60" outlineLevel="1" x14ac:dyDescent="0.2">
      <c r="A665" s="247"/>
      <c r="B665" s="250"/>
      <c r="C665" s="331" t="s">
        <v>1196</v>
      </c>
      <c r="D665" s="279"/>
      <c r="E665" s="291"/>
      <c r="F665" s="312"/>
      <c r="G665" s="312"/>
      <c r="H665" s="303"/>
      <c r="I665" s="30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 t="s">
        <v>168</v>
      </c>
      <c r="AF665" s="244"/>
      <c r="AG665" s="244"/>
      <c r="AH665" s="244"/>
      <c r="AI665" s="244"/>
      <c r="AJ665" s="244"/>
      <c r="AK665" s="244"/>
      <c r="AL665" s="244"/>
      <c r="AM665" s="244"/>
      <c r="AN665" s="244"/>
      <c r="AO665" s="244"/>
      <c r="AP665" s="244"/>
      <c r="AQ665" s="244"/>
      <c r="AR665" s="244"/>
      <c r="AS665" s="244"/>
      <c r="AT665" s="244"/>
      <c r="AU665" s="244"/>
      <c r="AV665" s="244"/>
      <c r="AW665" s="244"/>
      <c r="AX665" s="244"/>
      <c r="AY665" s="244"/>
      <c r="AZ665" s="244"/>
      <c r="BA665" s="244"/>
      <c r="BB665" s="244"/>
      <c r="BC665" s="244"/>
      <c r="BD665" s="244"/>
      <c r="BE665" s="244"/>
      <c r="BF665" s="244"/>
      <c r="BG665" s="244"/>
      <c r="BH665" s="244"/>
    </row>
    <row r="666" spans="1:60" outlineLevel="1" x14ac:dyDescent="0.2">
      <c r="A666" s="247"/>
      <c r="B666" s="250"/>
      <c r="C666" s="331" t="s">
        <v>1197</v>
      </c>
      <c r="D666" s="279"/>
      <c r="E666" s="291"/>
      <c r="F666" s="312"/>
      <c r="G666" s="312"/>
      <c r="H666" s="303"/>
      <c r="I666" s="30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 t="s">
        <v>168</v>
      </c>
      <c r="AF666" s="244"/>
      <c r="AG666" s="244"/>
      <c r="AH666" s="244"/>
      <c r="AI666" s="244"/>
      <c r="AJ666" s="244"/>
      <c r="AK666" s="244"/>
      <c r="AL666" s="244"/>
      <c r="AM666" s="244"/>
      <c r="AN666" s="244"/>
      <c r="AO666" s="244"/>
      <c r="AP666" s="244"/>
      <c r="AQ666" s="244"/>
      <c r="AR666" s="244"/>
      <c r="AS666" s="244"/>
      <c r="AT666" s="244"/>
      <c r="AU666" s="244"/>
      <c r="AV666" s="244"/>
      <c r="AW666" s="244"/>
      <c r="AX666" s="244"/>
      <c r="AY666" s="244"/>
      <c r="AZ666" s="244"/>
      <c r="BA666" s="244"/>
      <c r="BB666" s="244"/>
      <c r="BC666" s="244"/>
      <c r="BD666" s="244"/>
      <c r="BE666" s="244"/>
      <c r="BF666" s="244"/>
      <c r="BG666" s="244"/>
      <c r="BH666" s="244"/>
    </row>
    <row r="667" spans="1:60" outlineLevel="1" x14ac:dyDescent="0.2">
      <c r="A667" s="247"/>
      <c r="B667" s="250"/>
      <c r="C667" s="331" t="s">
        <v>508</v>
      </c>
      <c r="D667" s="279"/>
      <c r="E667" s="291"/>
      <c r="F667" s="312"/>
      <c r="G667" s="312"/>
      <c r="H667" s="303"/>
      <c r="I667" s="30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 t="s">
        <v>168</v>
      </c>
      <c r="AF667" s="244"/>
      <c r="AG667" s="244"/>
      <c r="AH667" s="244"/>
      <c r="AI667" s="244"/>
      <c r="AJ667" s="244"/>
      <c r="AK667" s="244"/>
      <c r="AL667" s="244"/>
      <c r="AM667" s="244"/>
      <c r="AN667" s="244"/>
      <c r="AO667" s="244"/>
      <c r="AP667" s="244"/>
      <c r="AQ667" s="244"/>
      <c r="AR667" s="244"/>
      <c r="AS667" s="244"/>
      <c r="AT667" s="244"/>
      <c r="AU667" s="244"/>
      <c r="AV667" s="244"/>
      <c r="AW667" s="244"/>
      <c r="AX667" s="244"/>
      <c r="AY667" s="244"/>
      <c r="AZ667" s="244"/>
      <c r="BA667" s="244"/>
      <c r="BB667" s="244"/>
      <c r="BC667" s="244"/>
      <c r="BD667" s="244"/>
      <c r="BE667" s="244"/>
      <c r="BF667" s="244"/>
      <c r="BG667" s="244"/>
      <c r="BH667" s="244"/>
    </row>
    <row r="668" spans="1:60" outlineLevel="1" x14ac:dyDescent="0.2">
      <c r="A668" s="247"/>
      <c r="B668" s="250"/>
      <c r="C668" s="331" t="s">
        <v>1198</v>
      </c>
      <c r="D668" s="279"/>
      <c r="E668" s="291"/>
      <c r="F668" s="312"/>
      <c r="G668" s="312"/>
      <c r="H668" s="303"/>
      <c r="I668" s="30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 t="s">
        <v>168</v>
      </c>
      <c r="AF668" s="244"/>
      <c r="AG668" s="244"/>
      <c r="AH668" s="244"/>
      <c r="AI668" s="244"/>
      <c r="AJ668" s="244"/>
      <c r="AK668" s="244"/>
      <c r="AL668" s="244"/>
      <c r="AM668" s="244"/>
      <c r="AN668" s="244"/>
      <c r="AO668" s="244"/>
      <c r="AP668" s="244"/>
      <c r="AQ668" s="244"/>
      <c r="AR668" s="244"/>
      <c r="AS668" s="244"/>
      <c r="AT668" s="244"/>
      <c r="AU668" s="244"/>
      <c r="AV668" s="244"/>
      <c r="AW668" s="244"/>
      <c r="AX668" s="244"/>
      <c r="AY668" s="244"/>
      <c r="AZ668" s="244"/>
      <c r="BA668" s="244"/>
      <c r="BB668" s="244"/>
      <c r="BC668" s="244"/>
      <c r="BD668" s="244"/>
      <c r="BE668" s="244"/>
      <c r="BF668" s="244"/>
      <c r="BG668" s="244"/>
      <c r="BH668" s="244"/>
    </row>
    <row r="669" spans="1:60" outlineLevel="1" x14ac:dyDescent="0.2">
      <c r="A669" s="247"/>
      <c r="B669" s="250"/>
      <c r="C669" s="331" t="s">
        <v>508</v>
      </c>
      <c r="D669" s="279"/>
      <c r="E669" s="291"/>
      <c r="F669" s="312"/>
      <c r="G669" s="312"/>
      <c r="H669" s="303"/>
      <c r="I669" s="30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 t="s">
        <v>168</v>
      </c>
      <c r="AF669" s="244"/>
      <c r="AG669" s="244"/>
      <c r="AH669" s="244"/>
      <c r="AI669" s="244"/>
      <c r="AJ669" s="244"/>
      <c r="AK669" s="244"/>
      <c r="AL669" s="244"/>
      <c r="AM669" s="244"/>
      <c r="AN669" s="244"/>
      <c r="AO669" s="244"/>
      <c r="AP669" s="244"/>
      <c r="AQ669" s="244"/>
      <c r="AR669" s="244"/>
      <c r="AS669" s="244"/>
      <c r="AT669" s="244"/>
      <c r="AU669" s="244"/>
      <c r="AV669" s="244"/>
      <c r="AW669" s="244"/>
      <c r="AX669" s="244"/>
      <c r="AY669" s="244"/>
      <c r="AZ669" s="244"/>
      <c r="BA669" s="244"/>
      <c r="BB669" s="244"/>
      <c r="BC669" s="244"/>
      <c r="BD669" s="244"/>
      <c r="BE669" s="244"/>
      <c r="BF669" s="244"/>
      <c r="BG669" s="244"/>
      <c r="BH669" s="244"/>
    </row>
    <row r="670" spans="1:60" outlineLevel="1" x14ac:dyDescent="0.2">
      <c r="A670" s="247"/>
      <c r="B670" s="250"/>
      <c r="C670" s="331" t="s">
        <v>1199</v>
      </c>
      <c r="D670" s="279"/>
      <c r="E670" s="291"/>
      <c r="F670" s="312"/>
      <c r="G670" s="312"/>
      <c r="H670" s="303"/>
      <c r="I670" s="30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 t="s">
        <v>168</v>
      </c>
      <c r="AF670" s="244"/>
      <c r="AG670" s="244"/>
      <c r="AH670" s="244"/>
      <c r="AI670" s="244"/>
      <c r="AJ670" s="244"/>
      <c r="AK670" s="244"/>
      <c r="AL670" s="244"/>
      <c r="AM670" s="244"/>
      <c r="AN670" s="244"/>
      <c r="AO670" s="244"/>
      <c r="AP670" s="244"/>
      <c r="AQ670" s="244"/>
      <c r="AR670" s="244"/>
      <c r="AS670" s="244"/>
      <c r="AT670" s="244"/>
      <c r="AU670" s="244"/>
      <c r="AV670" s="244"/>
      <c r="AW670" s="244"/>
      <c r="AX670" s="244"/>
      <c r="AY670" s="244"/>
      <c r="AZ670" s="244"/>
      <c r="BA670" s="244"/>
      <c r="BB670" s="244"/>
      <c r="BC670" s="244"/>
      <c r="BD670" s="244"/>
      <c r="BE670" s="244"/>
      <c r="BF670" s="244"/>
      <c r="BG670" s="244"/>
      <c r="BH670" s="244"/>
    </row>
    <row r="671" spans="1:60" outlineLevel="1" x14ac:dyDescent="0.2">
      <c r="A671" s="247"/>
      <c r="B671" s="250"/>
      <c r="C671" s="331" t="s">
        <v>1200</v>
      </c>
      <c r="D671" s="279"/>
      <c r="E671" s="291"/>
      <c r="F671" s="312"/>
      <c r="G671" s="312"/>
      <c r="H671" s="303"/>
      <c r="I671" s="30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 t="s">
        <v>168</v>
      </c>
      <c r="AF671" s="244"/>
      <c r="AG671" s="244"/>
      <c r="AH671" s="244"/>
      <c r="AI671" s="244"/>
      <c r="AJ671" s="244"/>
      <c r="AK671" s="244"/>
      <c r="AL671" s="244"/>
      <c r="AM671" s="244"/>
      <c r="AN671" s="244"/>
      <c r="AO671" s="244"/>
      <c r="AP671" s="244"/>
      <c r="AQ671" s="244"/>
      <c r="AR671" s="244"/>
      <c r="AS671" s="244"/>
      <c r="AT671" s="244"/>
      <c r="AU671" s="244"/>
      <c r="AV671" s="244"/>
      <c r="AW671" s="244"/>
      <c r="AX671" s="244"/>
      <c r="AY671" s="244"/>
      <c r="AZ671" s="244"/>
      <c r="BA671" s="244"/>
      <c r="BB671" s="244"/>
      <c r="BC671" s="244"/>
      <c r="BD671" s="244"/>
      <c r="BE671" s="244"/>
      <c r="BF671" s="244"/>
      <c r="BG671" s="244"/>
      <c r="BH671" s="244"/>
    </row>
    <row r="672" spans="1:60" outlineLevel="1" x14ac:dyDescent="0.2">
      <c r="A672" s="247"/>
      <c r="B672" s="250"/>
      <c r="C672" s="331" t="s">
        <v>1201</v>
      </c>
      <c r="D672" s="279"/>
      <c r="E672" s="291"/>
      <c r="F672" s="312"/>
      <c r="G672" s="312"/>
      <c r="H672" s="303"/>
      <c r="I672" s="30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 t="s">
        <v>168</v>
      </c>
      <c r="AF672" s="244"/>
      <c r="AG672" s="244"/>
      <c r="AH672" s="244"/>
      <c r="AI672" s="244"/>
      <c r="AJ672" s="244"/>
      <c r="AK672" s="244"/>
      <c r="AL672" s="244"/>
      <c r="AM672" s="244"/>
      <c r="AN672" s="244"/>
      <c r="AO672" s="244"/>
      <c r="AP672" s="244"/>
      <c r="AQ672" s="244"/>
      <c r="AR672" s="244"/>
      <c r="AS672" s="244"/>
      <c r="AT672" s="244"/>
      <c r="AU672" s="244"/>
      <c r="AV672" s="244"/>
      <c r="AW672" s="244"/>
      <c r="AX672" s="244"/>
      <c r="AY672" s="244"/>
      <c r="AZ672" s="244"/>
      <c r="BA672" s="244"/>
      <c r="BB672" s="244"/>
      <c r="BC672" s="244"/>
      <c r="BD672" s="244"/>
      <c r="BE672" s="244"/>
      <c r="BF672" s="244"/>
      <c r="BG672" s="244"/>
      <c r="BH672" s="244"/>
    </row>
    <row r="673" spans="1:60" outlineLevel="1" x14ac:dyDescent="0.2">
      <c r="A673" s="247"/>
      <c r="B673" s="250"/>
      <c r="C673" s="331" t="s">
        <v>508</v>
      </c>
      <c r="D673" s="279"/>
      <c r="E673" s="291"/>
      <c r="F673" s="312"/>
      <c r="G673" s="312"/>
      <c r="H673" s="303"/>
      <c r="I673" s="30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 t="s">
        <v>168</v>
      </c>
      <c r="AF673" s="244"/>
      <c r="AG673" s="244"/>
      <c r="AH673" s="244"/>
      <c r="AI673" s="244"/>
      <c r="AJ673" s="244"/>
      <c r="AK673" s="244"/>
      <c r="AL673" s="244"/>
      <c r="AM673" s="244"/>
      <c r="AN673" s="244"/>
      <c r="AO673" s="244"/>
      <c r="AP673" s="244"/>
      <c r="AQ673" s="244"/>
      <c r="AR673" s="244"/>
      <c r="AS673" s="244"/>
      <c r="AT673" s="244"/>
      <c r="AU673" s="244"/>
      <c r="AV673" s="244"/>
      <c r="AW673" s="244"/>
      <c r="AX673" s="244"/>
      <c r="AY673" s="244"/>
      <c r="AZ673" s="244"/>
      <c r="BA673" s="244"/>
      <c r="BB673" s="244"/>
      <c r="BC673" s="244"/>
      <c r="BD673" s="244"/>
      <c r="BE673" s="244"/>
      <c r="BF673" s="244"/>
      <c r="BG673" s="244"/>
      <c r="BH673" s="244"/>
    </row>
    <row r="674" spans="1:60" outlineLevel="1" x14ac:dyDescent="0.2">
      <c r="A674" s="247"/>
      <c r="B674" s="250"/>
      <c r="C674" s="331" t="s">
        <v>1202</v>
      </c>
      <c r="D674" s="279"/>
      <c r="E674" s="291"/>
      <c r="F674" s="312"/>
      <c r="G674" s="312"/>
      <c r="H674" s="303"/>
      <c r="I674" s="30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 t="s">
        <v>168</v>
      </c>
      <c r="AF674" s="244"/>
      <c r="AG674" s="244"/>
      <c r="AH674" s="244"/>
      <c r="AI674" s="244"/>
      <c r="AJ674" s="244"/>
      <c r="AK674" s="244"/>
      <c r="AL674" s="244"/>
      <c r="AM674" s="244"/>
      <c r="AN674" s="244"/>
      <c r="AO674" s="244"/>
      <c r="AP674" s="244"/>
      <c r="AQ674" s="244"/>
      <c r="AR674" s="244"/>
      <c r="AS674" s="244"/>
      <c r="AT674" s="244"/>
      <c r="AU674" s="244"/>
      <c r="AV674" s="244"/>
      <c r="AW674" s="244"/>
      <c r="AX674" s="244"/>
      <c r="AY674" s="244"/>
      <c r="AZ674" s="244"/>
      <c r="BA674" s="244"/>
      <c r="BB674" s="244"/>
      <c r="BC674" s="244"/>
      <c r="BD674" s="244"/>
      <c r="BE674" s="244"/>
      <c r="BF674" s="244"/>
      <c r="BG674" s="244"/>
      <c r="BH674" s="244"/>
    </row>
    <row r="675" spans="1:60" outlineLevel="1" x14ac:dyDescent="0.2">
      <c r="A675" s="247"/>
      <c r="B675" s="250"/>
      <c r="C675" s="331" t="s">
        <v>1203</v>
      </c>
      <c r="D675" s="279"/>
      <c r="E675" s="291"/>
      <c r="F675" s="312"/>
      <c r="G675" s="312"/>
      <c r="H675" s="303"/>
      <c r="I675" s="30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 t="s">
        <v>168</v>
      </c>
      <c r="AF675" s="244"/>
      <c r="AG675" s="244"/>
      <c r="AH675" s="244"/>
      <c r="AI675" s="244"/>
      <c r="AJ675" s="244"/>
      <c r="AK675" s="244"/>
      <c r="AL675" s="244"/>
      <c r="AM675" s="244"/>
      <c r="AN675" s="244"/>
      <c r="AO675" s="244"/>
      <c r="AP675" s="244"/>
      <c r="AQ675" s="244"/>
      <c r="AR675" s="244"/>
      <c r="AS675" s="244"/>
      <c r="AT675" s="244"/>
      <c r="AU675" s="244"/>
      <c r="AV675" s="244"/>
      <c r="AW675" s="244"/>
      <c r="AX675" s="244"/>
      <c r="AY675" s="244"/>
      <c r="AZ675" s="244"/>
      <c r="BA675" s="244"/>
      <c r="BB675" s="244"/>
      <c r="BC675" s="244"/>
      <c r="BD675" s="244"/>
      <c r="BE675" s="244"/>
      <c r="BF675" s="244"/>
      <c r="BG675" s="244"/>
      <c r="BH675" s="244"/>
    </row>
    <row r="676" spans="1:60" outlineLevel="1" x14ac:dyDescent="0.2">
      <c r="A676" s="247"/>
      <c r="B676" s="250"/>
      <c r="C676" s="331" t="s">
        <v>1204</v>
      </c>
      <c r="D676" s="279"/>
      <c r="E676" s="291"/>
      <c r="F676" s="312"/>
      <c r="G676" s="312"/>
      <c r="H676" s="303"/>
      <c r="I676" s="30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 t="s">
        <v>168</v>
      </c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  <c r="AR676" s="244"/>
      <c r="AS676" s="244"/>
      <c r="AT676" s="244"/>
      <c r="AU676" s="244"/>
      <c r="AV676" s="244"/>
      <c r="AW676" s="244"/>
      <c r="AX676" s="244"/>
      <c r="AY676" s="244"/>
      <c r="AZ676" s="244"/>
      <c r="BA676" s="244"/>
      <c r="BB676" s="244"/>
      <c r="BC676" s="244"/>
      <c r="BD676" s="244"/>
      <c r="BE676" s="244"/>
      <c r="BF676" s="244"/>
      <c r="BG676" s="244"/>
      <c r="BH676" s="244"/>
    </row>
    <row r="677" spans="1:60" outlineLevel="1" x14ac:dyDescent="0.2">
      <c r="A677" s="247"/>
      <c r="B677" s="250"/>
      <c r="C677" s="331" t="s">
        <v>508</v>
      </c>
      <c r="D677" s="279"/>
      <c r="E677" s="291"/>
      <c r="F677" s="312"/>
      <c r="G677" s="312"/>
      <c r="H677" s="303"/>
      <c r="I677" s="30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 t="s">
        <v>168</v>
      </c>
      <c r="AF677" s="244"/>
      <c r="AG677" s="244"/>
      <c r="AH677" s="244"/>
      <c r="AI677" s="244"/>
      <c r="AJ677" s="244"/>
      <c r="AK677" s="244"/>
      <c r="AL677" s="244"/>
      <c r="AM677" s="244"/>
      <c r="AN677" s="244"/>
      <c r="AO677" s="244"/>
      <c r="AP677" s="244"/>
      <c r="AQ677" s="244"/>
      <c r="AR677" s="244"/>
      <c r="AS677" s="244"/>
      <c r="AT677" s="244"/>
      <c r="AU677" s="244"/>
      <c r="AV677" s="244"/>
      <c r="AW677" s="244"/>
      <c r="AX677" s="244"/>
      <c r="AY677" s="244"/>
      <c r="AZ677" s="244"/>
      <c r="BA677" s="244"/>
      <c r="BB677" s="244"/>
      <c r="BC677" s="244"/>
      <c r="BD677" s="244"/>
      <c r="BE677" s="244"/>
      <c r="BF677" s="244"/>
      <c r="BG677" s="244"/>
      <c r="BH677" s="244"/>
    </row>
    <row r="678" spans="1:60" outlineLevel="1" x14ac:dyDescent="0.2">
      <c r="A678" s="247"/>
      <c r="B678" s="250"/>
      <c r="C678" s="331" t="s">
        <v>1205</v>
      </c>
      <c r="D678" s="279"/>
      <c r="E678" s="291"/>
      <c r="F678" s="312"/>
      <c r="G678" s="312"/>
      <c r="H678" s="303"/>
      <c r="I678" s="30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 t="s">
        <v>168</v>
      </c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  <c r="AR678" s="244"/>
      <c r="AS678" s="244"/>
      <c r="AT678" s="244"/>
      <c r="AU678" s="244"/>
      <c r="AV678" s="244"/>
      <c r="AW678" s="244"/>
      <c r="AX678" s="244"/>
      <c r="AY678" s="244"/>
      <c r="AZ678" s="244"/>
      <c r="BA678" s="244"/>
      <c r="BB678" s="244"/>
      <c r="BC678" s="244"/>
      <c r="BD678" s="244"/>
      <c r="BE678" s="244"/>
      <c r="BF678" s="244"/>
      <c r="BG678" s="244"/>
      <c r="BH678" s="244"/>
    </row>
    <row r="679" spans="1:60" ht="22.5" outlineLevel="1" x14ac:dyDescent="0.2">
      <c r="A679" s="247"/>
      <c r="B679" s="250"/>
      <c r="C679" s="331" t="s">
        <v>1206</v>
      </c>
      <c r="D679" s="279"/>
      <c r="E679" s="291"/>
      <c r="F679" s="312"/>
      <c r="G679" s="312"/>
      <c r="H679" s="303"/>
      <c r="I679" s="30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 t="s">
        <v>168</v>
      </c>
      <c r="AF679" s="244"/>
      <c r="AG679" s="244"/>
      <c r="AH679" s="244"/>
      <c r="AI679" s="244"/>
      <c r="AJ679" s="244"/>
      <c r="AK679" s="244"/>
      <c r="AL679" s="244"/>
      <c r="AM679" s="244"/>
      <c r="AN679" s="244"/>
      <c r="AO679" s="244"/>
      <c r="AP679" s="244"/>
      <c r="AQ679" s="244"/>
      <c r="AR679" s="244"/>
      <c r="AS679" s="244"/>
      <c r="AT679" s="244"/>
      <c r="AU679" s="244"/>
      <c r="AV679" s="244"/>
      <c r="AW679" s="244"/>
      <c r="AX679" s="244"/>
      <c r="AY679" s="244"/>
      <c r="AZ679" s="244"/>
      <c r="BA679" s="244"/>
      <c r="BB679" s="244"/>
      <c r="BC679" s="244"/>
      <c r="BD679" s="244"/>
      <c r="BE679" s="244"/>
      <c r="BF679" s="244"/>
      <c r="BG679" s="244"/>
      <c r="BH679" s="244"/>
    </row>
    <row r="680" spans="1:60" outlineLevel="1" x14ac:dyDescent="0.2">
      <c r="A680" s="259">
        <v>146</v>
      </c>
      <c r="B680" s="270" t="s">
        <v>641</v>
      </c>
      <c r="C680" s="328" t="s">
        <v>642</v>
      </c>
      <c r="D680" s="282" t="s">
        <v>293</v>
      </c>
      <c r="E680" s="294">
        <v>16.071999999999999</v>
      </c>
      <c r="F680" s="314"/>
      <c r="G680" s="315">
        <f>ROUND(E680*F680,2)</f>
        <v>0</v>
      </c>
      <c r="H680" s="315" t="s">
        <v>633</v>
      </c>
      <c r="I680" s="316" t="s">
        <v>290</v>
      </c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 t="s">
        <v>151</v>
      </c>
      <c r="AF680" s="244"/>
      <c r="AG680" s="244"/>
      <c r="AH680" s="244"/>
      <c r="AI680" s="244"/>
      <c r="AJ680" s="244"/>
      <c r="AK680" s="244"/>
      <c r="AL680" s="244"/>
      <c r="AM680" s="244">
        <v>21</v>
      </c>
      <c r="AN680" s="244"/>
      <c r="AO680" s="244"/>
      <c r="AP680" s="244"/>
      <c r="AQ680" s="244"/>
      <c r="AR680" s="244"/>
      <c r="AS680" s="244"/>
      <c r="AT680" s="244"/>
      <c r="AU680" s="244"/>
      <c r="AV680" s="244"/>
      <c r="AW680" s="244"/>
      <c r="AX680" s="244"/>
      <c r="AY680" s="244"/>
      <c r="AZ680" s="244"/>
      <c r="BA680" s="244"/>
      <c r="BB680" s="244"/>
      <c r="BC680" s="244"/>
      <c r="BD680" s="244"/>
      <c r="BE680" s="244"/>
      <c r="BF680" s="244"/>
      <c r="BG680" s="244"/>
      <c r="BH680" s="244"/>
    </row>
    <row r="681" spans="1:60" outlineLevel="1" x14ac:dyDescent="0.2">
      <c r="A681" s="247"/>
      <c r="B681" s="250"/>
      <c r="C681" s="329" t="s">
        <v>1194</v>
      </c>
      <c r="D681" s="279"/>
      <c r="E681" s="291"/>
      <c r="F681" s="312"/>
      <c r="G681" s="312"/>
      <c r="H681" s="303"/>
      <c r="I681" s="30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 t="s">
        <v>168</v>
      </c>
      <c r="AF681" s="244"/>
      <c r="AG681" s="244"/>
      <c r="AH681" s="244"/>
      <c r="AI681" s="244"/>
      <c r="AJ681" s="244"/>
      <c r="AK681" s="244"/>
      <c r="AL681" s="244"/>
      <c r="AM681" s="244"/>
      <c r="AN681" s="244"/>
      <c r="AO681" s="244"/>
      <c r="AP681" s="244"/>
      <c r="AQ681" s="244"/>
      <c r="AR681" s="244"/>
      <c r="AS681" s="244"/>
      <c r="AT681" s="244"/>
      <c r="AU681" s="244"/>
      <c r="AV681" s="244"/>
      <c r="AW681" s="244"/>
      <c r="AX681" s="244"/>
      <c r="AY681" s="244"/>
      <c r="AZ681" s="244"/>
      <c r="BA681" s="244"/>
      <c r="BB681" s="244"/>
      <c r="BC681" s="244"/>
      <c r="BD681" s="244"/>
      <c r="BE681" s="244"/>
      <c r="BF681" s="244"/>
      <c r="BG681" s="244"/>
      <c r="BH681" s="244"/>
    </row>
    <row r="682" spans="1:60" outlineLevel="1" x14ac:dyDescent="0.2">
      <c r="A682" s="247"/>
      <c r="B682" s="250"/>
      <c r="C682" s="331" t="s">
        <v>508</v>
      </c>
      <c r="D682" s="279"/>
      <c r="E682" s="291"/>
      <c r="F682" s="312"/>
      <c r="G682" s="312"/>
      <c r="H682" s="303"/>
      <c r="I682" s="30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 t="s">
        <v>168</v>
      </c>
      <c r="AF682" s="244"/>
      <c r="AG682" s="244"/>
      <c r="AH682" s="244"/>
      <c r="AI682" s="244"/>
      <c r="AJ682" s="244"/>
      <c r="AK682" s="244"/>
      <c r="AL682" s="244"/>
      <c r="AM682" s="244"/>
      <c r="AN682" s="244"/>
      <c r="AO682" s="244"/>
      <c r="AP682" s="244"/>
      <c r="AQ682" s="244"/>
      <c r="AR682" s="244"/>
      <c r="AS682" s="244"/>
      <c r="AT682" s="244"/>
      <c r="AU682" s="244"/>
      <c r="AV682" s="244"/>
      <c r="AW682" s="244"/>
      <c r="AX682" s="244"/>
      <c r="AY682" s="244"/>
      <c r="AZ682" s="244"/>
      <c r="BA682" s="244"/>
      <c r="BB682" s="244"/>
      <c r="BC682" s="244"/>
      <c r="BD682" s="244"/>
      <c r="BE682" s="244"/>
      <c r="BF682" s="244"/>
      <c r="BG682" s="244"/>
      <c r="BH682" s="244"/>
    </row>
    <row r="683" spans="1:60" outlineLevel="1" x14ac:dyDescent="0.2">
      <c r="A683" s="247"/>
      <c r="B683" s="250"/>
      <c r="C683" s="331" t="s">
        <v>1195</v>
      </c>
      <c r="D683" s="279"/>
      <c r="E683" s="291"/>
      <c r="F683" s="312"/>
      <c r="G683" s="312"/>
      <c r="H683" s="303"/>
      <c r="I683" s="30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 t="s">
        <v>168</v>
      </c>
      <c r="AF683" s="244"/>
      <c r="AG683" s="244"/>
      <c r="AH683" s="244"/>
      <c r="AI683" s="244"/>
      <c r="AJ683" s="244"/>
      <c r="AK683" s="244"/>
      <c r="AL683" s="244"/>
      <c r="AM683" s="244"/>
      <c r="AN683" s="244"/>
      <c r="AO683" s="244"/>
      <c r="AP683" s="244"/>
      <c r="AQ683" s="244"/>
      <c r="AR683" s="244"/>
      <c r="AS683" s="244"/>
      <c r="AT683" s="244"/>
      <c r="AU683" s="244"/>
      <c r="AV683" s="244"/>
      <c r="AW683" s="244"/>
      <c r="AX683" s="244"/>
      <c r="AY683" s="244"/>
      <c r="AZ683" s="244"/>
      <c r="BA683" s="244"/>
      <c r="BB683" s="244"/>
      <c r="BC683" s="244"/>
      <c r="BD683" s="244"/>
      <c r="BE683" s="244"/>
      <c r="BF683" s="244"/>
      <c r="BG683" s="244"/>
      <c r="BH683" s="244"/>
    </row>
    <row r="684" spans="1:60" outlineLevel="1" x14ac:dyDescent="0.2">
      <c r="A684" s="247"/>
      <c r="B684" s="250"/>
      <c r="C684" s="331" t="s">
        <v>1196</v>
      </c>
      <c r="D684" s="279"/>
      <c r="E684" s="291"/>
      <c r="F684" s="312"/>
      <c r="G684" s="312"/>
      <c r="H684" s="303"/>
      <c r="I684" s="30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 t="s">
        <v>168</v>
      </c>
      <c r="AF684" s="244"/>
      <c r="AG684" s="244"/>
      <c r="AH684" s="244"/>
      <c r="AI684" s="244"/>
      <c r="AJ684" s="244"/>
      <c r="AK684" s="244"/>
      <c r="AL684" s="244"/>
      <c r="AM684" s="244"/>
      <c r="AN684" s="244"/>
      <c r="AO684" s="244"/>
      <c r="AP684" s="244"/>
      <c r="AQ684" s="244"/>
      <c r="AR684" s="244"/>
      <c r="AS684" s="244"/>
      <c r="AT684" s="244"/>
      <c r="AU684" s="244"/>
      <c r="AV684" s="244"/>
      <c r="AW684" s="244"/>
      <c r="AX684" s="244"/>
      <c r="AY684" s="244"/>
      <c r="AZ684" s="244"/>
      <c r="BA684" s="244"/>
      <c r="BB684" s="244"/>
      <c r="BC684" s="244"/>
      <c r="BD684" s="244"/>
      <c r="BE684" s="244"/>
      <c r="BF684" s="244"/>
      <c r="BG684" s="244"/>
      <c r="BH684" s="244"/>
    </row>
    <row r="685" spans="1:60" outlineLevel="1" x14ac:dyDescent="0.2">
      <c r="A685" s="247"/>
      <c r="B685" s="250"/>
      <c r="C685" s="331" t="s">
        <v>1197</v>
      </c>
      <c r="D685" s="279"/>
      <c r="E685" s="291"/>
      <c r="F685" s="312"/>
      <c r="G685" s="312"/>
      <c r="H685" s="303"/>
      <c r="I685" s="30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 t="s">
        <v>168</v>
      </c>
      <c r="AF685" s="244"/>
      <c r="AG685" s="244"/>
      <c r="AH685" s="244"/>
      <c r="AI685" s="244"/>
      <c r="AJ685" s="244"/>
      <c r="AK685" s="244"/>
      <c r="AL685" s="244"/>
      <c r="AM685" s="244"/>
      <c r="AN685" s="244"/>
      <c r="AO685" s="244"/>
      <c r="AP685" s="244"/>
      <c r="AQ685" s="244"/>
      <c r="AR685" s="244"/>
      <c r="AS685" s="244"/>
      <c r="AT685" s="244"/>
      <c r="AU685" s="244"/>
      <c r="AV685" s="244"/>
      <c r="AW685" s="244"/>
      <c r="AX685" s="244"/>
      <c r="AY685" s="244"/>
      <c r="AZ685" s="244"/>
      <c r="BA685" s="244"/>
      <c r="BB685" s="244"/>
      <c r="BC685" s="244"/>
      <c r="BD685" s="244"/>
      <c r="BE685" s="244"/>
      <c r="BF685" s="244"/>
      <c r="BG685" s="244"/>
      <c r="BH685" s="244"/>
    </row>
    <row r="686" spans="1:60" outlineLevel="1" x14ac:dyDescent="0.2">
      <c r="A686" s="247"/>
      <c r="B686" s="250"/>
      <c r="C686" s="331" t="s">
        <v>508</v>
      </c>
      <c r="D686" s="279"/>
      <c r="E686" s="291"/>
      <c r="F686" s="312"/>
      <c r="G686" s="312"/>
      <c r="H686" s="303"/>
      <c r="I686" s="30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 t="s">
        <v>168</v>
      </c>
      <c r="AF686" s="244"/>
      <c r="AG686" s="244"/>
      <c r="AH686" s="244"/>
      <c r="AI686" s="244"/>
      <c r="AJ686" s="244"/>
      <c r="AK686" s="244"/>
      <c r="AL686" s="244"/>
      <c r="AM686" s="244"/>
      <c r="AN686" s="244"/>
      <c r="AO686" s="244"/>
      <c r="AP686" s="244"/>
      <c r="AQ686" s="244"/>
      <c r="AR686" s="244"/>
      <c r="AS686" s="244"/>
      <c r="AT686" s="244"/>
      <c r="AU686" s="244"/>
      <c r="AV686" s="244"/>
      <c r="AW686" s="244"/>
      <c r="AX686" s="244"/>
      <c r="AY686" s="244"/>
      <c r="AZ686" s="244"/>
      <c r="BA686" s="244"/>
      <c r="BB686" s="244"/>
      <c r="BC686" s="244"/>
      <c r="BD686" s="244"/>
      <c r="BE686" s="244"/>
      <c r="BF686" s="244"/>
      <c r="BG686" s="244"/>
      <c r="BH686" s="244"/>
    </row>
    <row r="687" spans="1:60" outlineLevel="1" x14ac:dyDescent="0.2">
      <c r="A687" s="247"/>
      <c r="B687" s="250"/>
      <c r="C687" s="331" t="s">
        <v>1198</v>
      </c>
      <c r="D687" s="279"/>
      <c r="E687" s="291"/>
      <c r="F687" s="312"/>
      <c r="G687" s="312"/>
      <c r="H687" s="303"/>
      <c r="I687" s="30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 t="s">
        <v>168</v>
      </c>
      <c r="AF687" s="244"/>
      <c r="AG687" s="244"/>
      <c r="AH687" s="244"/>
      <c r="AI687" s="244"/>
      <c r="AJ687" s="244"/>
      <c r="AK687" s="244"/>
      <c r="AL687" s="244"/>
      <c r="AM687" s="244"/>
      <c r="AN687" s="244"/>
      <c r="AO687" s="244"/>
      <c r="AP687" s="244"/>
      <c r="AQ687" s="244"/>
      <c r="AR687" s="244"/>
      <c r="AS687" s="244"/>
      <c r="AT687" s="244"/>
      <c r="AU687" s="244"/>
      <c r="AV687" s="244"/>
      <c r="AW687" s="244"/>
      <c r="AX687" s="244"/>
      <c r="AY687" s="244"/>
      <c r="AZ687" s="244"/>
      <c r="BA687" s="244"/>
      <c r="BB687" s="244"/>
      <c r="BC687" s="244"/>
      <c r="BD687" s="244"/>
      <c r="BE687" s="244"/>
      <c r="BF687" s="244"/>
      <c r="BG687" s="244"/>
      <c r="BH687" s="244"/>
    </row>
    <row r="688" spans="1:60" outlineLevel="1" x14ac:dyDescent="0.2">
      <c r="A688" s="247"/>
      <c r="B688" s="250"/>
      <c r="C688" s="331" t="s">
        <v>508</v>
      </c>
      <c r="D688" s="279"/>
      <c r="E688" s="291"/>
      <c r="F688" s="312"/>
      <c r="G688" s="312"/>
      <c r="H688" s="303"/>
      <c r="I688" s="30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 t="s">
        <v>168</v>
      </c>
      <c r="AF688" s="244"/>
      <c r="AG688" s="244"/>
      <c r="AH688" s="244"/>
      <c r="AI688" s="244"/>
      <c r="AJ688" s="244"/>
      <c r="AK688" s="244"/>
      <c r="AL688" s="244"/>
      <c r="AM688" s="244"/>
      <c r="AN688" s="244"/>
      <c r="AO688" s="244"/>
      <c r="AP688" s="244"/>
      <c r="AQ688" s="244"/>
      <c r="AR688" s="244"/>
      <c r="AS688" s="244"/>
      <c r="AT688" s="244"/>
      <c r="AU688" s="244"/>
      <c r="AV688" s="244"/>
      <c r="AW688" s="244"/>
      <c r="AX688" s="244"/>
      <c r="AY688" s="244"/>
      <c r="AZ688" s="244"/>
      <c r="BA688" s="244"/>
      <c r="BB688" s="244"/>
      <c r="BC688" s="244"/>
      <c r="BD688" s="244"/>
      <c r="BE688" s="244"/>
      <c r="BF688" s="244"/>
      <c r="BG688" s="244"/>
      <c r="BH688" s="244"/>
    </row>
    <row r="689" spans="1:60" outlineLevel="1" x14ac:dyDescent="0.2">
      <c r="A689" s="247"/>
      <c r="B689" s="250"/>
      <c r="C689" s="331" t="s">
        <v>1199</v>
      </c>
      <c r="D689" s="279"/>
      <c r="E689" s="291"/>
      <c r="F689" s="312"/>
      <c r="G689" s="312"/>
      <c r="H689" s="303"/>
      <c r="I689" s="30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 t="s">
        <v>168</v>
      </c>
      <c r="AF689" s="244"/>
      <c r="AG689" s="244"/>
      <c r="AH689" s="244"/>
      <c r="AI689" s="244"/>
      <c r="AJ689" s="244"/>
      <c r="AK689" s="244"/>
      <c r="AL689" s="244"/>
      <c r="AM689" s="244"/>
      <c r="AN689" s="244"/>
      <c r="AO689" s="244"/>
      <c r="AP689" s="244"/>
      <c r="AQ689" s="244"/>
      <c r="AR689" s="244"/>
      <c r="AS689" s="244"/>
      <c r="AT689" s="244"/>
      <c r="AU689" s="244"/>
      <c r="AV689" s="244"/>
      <c r="AW689" s="244"/>
      <c r="AX689" s="244"/>
      <c r="AY689" s="244"/>
      <c r="AZ689" s="244"/>
      <c r="BA689" s="244"/>
      <c r="BB689" s="244"/>
      <c r="BC689" s="244"/>
      <c r="BD689" s="244"/>
      <c r="BE689" s="244"/>
      <c r="BF689" s="244"/>
      <c r="BG689" s="244"/>
      <c r="BH689" s="244"/>
    </row>
    <row r="690" spans="1:60" outlineLevel="1" x14ac:dyDescent="0.2">
      <c r="A690" s="247"/>
      <c r="B690" s="250"/>
      <c r="C690" s="331" t="s">
        <v>1200</v>
      </c>
      <c r="D690" s="279"/>
      <c r="E690" s="291"/>
      <c r="F690" s="312"/>
      <c r="G690" s="312"/>
      <c r="H690" s="303"/>
      <c r="I690" s="30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 t="s">
        <v>168</v>
      </c>
      <c r="AF690" s="244"/>
      <c r="AG690" s="244"/>
      <c r="AH690" s="244"/>
      <c r="AI690" s="244"/>
      <c r="AJ690" s="244"/>
      <c r="AK690" s="244"/>
      <c r="AL690" s="244"/>
      <c r="AM690" s="244"/>
      <c r="AN690" s="244"/>
      <c r="AO690" s="244"/>
      <c r="AP690" s="244"/>
      <c r="AQ690" s="244"/>
      <c r="AR690" s="244"/>
      <c r="AS690" s="244"/>
      <c r="AT690" s="244"/>
      <c r="AU690" s="244"/>
      <c r="AV690" s="244"/>
      <c r="AW690" s="244"/>
      <c r="AX690" s="244"/>
      <c r="AY690" s="244"/>
      <c r="AZ690" s="244"/>
      <c r="BA690" s="244"/>
      <c r="BB690" s="244"/>
      <c r="BC690" s="244"/>
      <c r="BD690" s="244"/>
      <c r="BE690" s="244"/>
      <c r="BF690" s="244"/>
      <c r="BG690" s="244"/>
      <c r="BH690" s="244"/>
    </row>
    <row r="691" spans="1:60" outlineLevel="1" x14ac:dyDescent="0.2">
      <c r="A691" s="247"/>
      <c r="B691" s="250"/>
      <c r="C691" s="331" t="s">
        <v>1201</v>
      </c>
      <c r="D691" s="279"/>
      <c r="E691" s="291"/>
      <c r="F691" s="312"/>
      <c r="G691" s="312"/>
      <c r="H691" s="303"/>
      <c r="I691" s="30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 t="s">
        <v>168</v>
      </c>
      <c r="AF691" s="244"/>
      <c r="AG691" s="244"/>
      <c r="AH691" s="244"/>
      <c r="AI691" s="244"/>
      <c r="AJ691" s="244"/>
      <c r="AK691" s="244"/>
      <c r="AL691" s="244"/>
      <c r="AM691" s="244"/>
      <c r="AN691" s="244"/>
      <c r="AO691" s="244"/>
      <c r="AP691" s="244"/>
      <c r="AQ691" s="244"/>
      <c r="AR691" s="244"/>
      <c r="AS691" s="244"/>
      <c r="AT691" s="244"/>
      <c r="AU691" s="244"/>
      <c r="AV691" s="244"/>
      <c r="AW691" s="244"/>
      <c r="AX691" s="244"/>
      <c r="AY691" s="244"/>
      <c r="AZ691" s="244"/>
      <c r="BA691" s="244"/>
      <c r="BB691" s="244"/>
      <c r="BC691" s="244"/>
      <c r="BD691" s="244"/>
      <c r="BE691" s="244"/>
      <c r="BF691" s="244"/>
      <c r="BG691" s="244"/>
      <c r="BH691" s="244"/>
    </row>
    <row r="692" spans="1:60" outlineLevel="1" x14ac:dyDescent="0.2">
      <c r="A692" s="247"/>
      <c r="B692" s="250"/>
      <c r="C692" s="331" t="s">
        <v>508</v>
      </c>
      <c r="D692" s="279"/>
      <c r="E692" s="291"/>
      <c r="F692" s="312"/>
      <c r="G692" s="312"/>
      <c r="H692" s="303"/>
      <c r="I692" s="30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 t="s">
        <v>168</v>
      </c>
      <c r="AF692" s="244"/>
      <c r="AG692" s="244"/>
      <c r="AH692" s="244"/>
      <c r="AI692" s="244"/>
      <c r="AJ692" s="244"/>
      <c r="AK692" s="244"/>
      <c r="AL692" s="244"/>
      <c r="AM692" s="244"/>
      <c r="AN692" s="244"/>
      <c r="AO692" s="244"/>
      <c r="AP692" s="244"/>
      <c r="AQ692" s="244"/>
      <c r="AR692" s="244"/>
      <c r="AS692" s="244"/>
      <c r="AT692" s="244"/>
      <c r="AU692" s="244"/>
      <c r="AV692" s="244"/>
      <c r="AW692" s="244"/>
      <c r="AX692" s="244"/>
      <c r="AY692" s="244"/>
      <c r="AZ692" s="244"/>
      <c r="BA692" s="244"/>
      <c r="BB692" s="244"/>
      <c r="BC692" s="244"/>
      <c r="BD692" s="244"/>
      <c r="BE692" s="244"/>
      <c r="BF692" s="244"/>
      <c r="BG692" s="244"/>
      <c r="BH692" s="244"/>
    </row>
    <row r="693" spans="1:60" outlineLevel="1" x14ac:dyDescent="0.2">
      <c r="A693" s="247"/>
      <c r="B693" s="250"/>
      <c r="C693" s="331" t="s">
        <v>1202</v>
      </c>
      <c r="D693" s="279"/>
      <c r="E693" s="291"/>
      <c r="F693" s="312"/>
      <c r="G693" s="312"/>
      <c r="H693" s="303"/>
      <c r="I693" s="30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 t="s">
        <v>168</v>
      </c>
      <c r="AF693" s="244"/>
      <c r="AG693" s="244"/>
      <c r="AH693" s="244"/>
      <c r="AI693" s="244"/>
      <c r="AJ693" s="244"/>
      <c r="AK693" s="244"/>
      <c r="AL693" s="244"/>
      <c r="AM693" s="244"/>
      <c r="AN693" s="244"/>
      <c r="AO693" s="244"/>
      <c r="AP693" s="244"/>
      <c r="AQ693" s="244"/>
      <c r="AR693" s="244"/>
      <c r="AS693" s="244"/>
      <c r="AT693" s="244"/>
      <c r="AU693" s="244"/>
      <c r="AV693" s="244"/>
      <c r="AW693" s="244"/>
      <c r="AX693" s="244"/>
      <c r="AY693" s="244"/>
      <c r="AZ693" s="244"/>
      <c r="BA693" s="244"/>
      <c r="BB693" s="244"/>
      <c r="BC693" s="244"/>
      <c r="BD693" s="244"/>
      <c r="BE693" s="244"/>
      <c r="BF693" s="244"/>
      <c r="BG693" s="244"/>
      <c r="BH693" s="244"/>
    </row>
    <row r="694" spans="1:60" outlineLevel="1" x14ac:dyDescent="0.2">
      <c r="A694" s="247"/>
      <c r="B694" s="250"/>
      <c r="C694" s="331" t="s">
        <v>1203</v>
      </c>
      <c r="D694" s="279"/>
      <c r="E694" s="291"/>
      <c r="F694" s="312"/>
      <c r="G694" s="312"/>
      <c r="H694" s="303"/>
      <c r="I694" s="30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 t="s">
        <v>168</v>
      </c>
      <c r="AF694" s="244"/>
      <c r="AG694" s="244"/>
      <c r="AH694" s="244"/>
      <c r="AI694" s="244"/>
      <c r="AJ694" s="244"/>
      <c r="AK694" s="244"/>
      <c r="AL694" s="244"/>
      <c r="AM694" s="244"/>
      <c r="AN694" s="244"/>
      <c r="AO694" s="244"/>
      <c r="AP694" s="244"/>
      <c r="AQ694" s="244"/>
      <c r="AR694" s="244"/>
      <c r="AS694" s="244"/>
      <c r="AT694" s="244"/>
      <c r="AU694" s="244"/>
      <c r="AV694" s="244"/>
      <c r="AW694" s="244"/>
      <c r="AX694" s="244"/>
      <c r="AY694" s="244"/>
      <c r="AZ694" s="244"/>
      <c r="BA694" s="244"/>
      <c r="BB694" s="244"/>
      <c r="BC694" s="244"/>
      <c r="BD694" s="244"/>
      <c r="BE694" s="244"/>
      <c r="BF694" s="244"/>
      <c r="BG694" s="244"/>
      <c r="BH694" s="244"/>
    </row>
    <row r="695" spans="1:60" outlineLevel="1" x14ac:dyDescent="0.2">
      <c r="A695" s="247"/>
      <c r="B695" s="250"/>
      <c r="C695" s="331" t="s">
        <v>1204</v>
      </c>
      <c r="D695" s="279"/>
      <c r="E695" s="291"/>
      <c r="F695" s="312"/>
      <c r="G695" s="312"/>
      <c r="H695" s="303"/>
      <c r="I695" s="30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 t="s">
        <v>168</v>
      </c>
      <c r="AF695" s="244"/>
      <c r="AG695" s="244"/>
      <c r="AH695" s="244"/>
      <c r="AI695" s="244"/>
      <c r="AJ695" s="244"/>
      <c r="AK695" s="244"/>
      <c r="AL695" s="244"/>
      <c r="AM695" s="244"/>
      <c r="AN695" s="244"/>
      <c r="AO695" s="244"/>
      <c r="AP695" s="244"/>
      <c r="AQ695" s="244"/>
      <c r="AR695" s="244"/>
      <c r="AS695" s="244"/>
      <c r="AT695" s="244"/>
      <c r="AU695" s="244"/>
      <c r="AV695" s="244"/>
      <c r="AW695" s="244"/>
      <c r="AX695" s="244"/>
      <c r="AY695" s="244"/>
      <c r="AZ695" s="244"/>
      <c r="BA695" s="244"/>
      <c r="BB695" s="244"/>
      <c r="BC695" s="244"/>
      <c r="BD695" s="244"/>
      <c r="BE695" s="244"/>
      <c r="BF695" s="244"/>
      <c r="BG695" s="244"/>
      <c r="BH695" s="244"/>
    </row>
    <row r="696" spans="1:60" outlineLevel="1" x14ac:dyDescent="0.2">
      <c r="A696" s="247"/>
      <c r="B696" s="250"/>
      <c r="C696" s="331" t="s">
        <v>508</v>
      </c>
      <c r="D696" s="279"/>
      <c r="E696" s="291"/>
      <c r="F696" s="312"/>
      <c r="G696" s="312"/>
      <c r="H696" s="303"/>
      <c r="I696" s="30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 t="s">
        <v>168</v>
      </c>
      <c r="AF696" s="244"/>
      <c r="AG696" s="244"/>
      <c r="AH696" s="244"/>
      <c r="AI696" s="244"/>
      <c r="AJ696" s="244"/>
      <c r="AK696" s="244"/>
      <c r="AL696" s="244"/>
      <c r="AM696" s="244"/>
      <c r="AN696" s="244"/>
      <c r="AO696" s="244"/>
      <c r="AP696" s="244"/>
      <c r="AQ696" s="244"/>
      <c r="AR696" s="244"/>
      <c r="AS696" s="244"/>
      <c r="AT696" s="244"/>
      <c r="AU696" s="244"/>
      <c r="AV696" s="244"/>
      <c r="AW696" s="244"/>
      <c r="AX696" s="244"/>
      <c r="AY696" s="244"/>
      <c r="AZ696" s="244"/>
      <c r="BA696" s="244"/>
      <c r="BB696" s="244"/>
      <c r="BC696" s="244"/>
      <c r="BD696" s="244"/>
      <c r="BE696" s="244"/>
      <c r="BF696" s="244"/>
      <c r="BG696" s="244"/>
      <c r="BH696" s="244"/>
    </row>
    <row r="697" spans="1:60" outlineLevel="1" x14ac:dyDescent="0.2">
      <c r="A697" s="247"/>
      <c r="B697" s="250"/>
      <c r="C697" s="331" t="s">
        <v>1205</v>
      </c>
      <c r="D697" s="279"/>
      <c r="E697" s="291"/>
      <c r="F697" s="312"/>
      <c r="G697" s="312"/>
      <c r="H697" s="303"/>
      <c r="I697" s="30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 t="s">
        <v>168</v>
      </c>
      <c r="AF697" s="244"/>
      <c r="AG697" s="244"/>
      <c r="AH697" s="244"/>
      <c r="AI697" s="244"/>
      <c r="AJ697" s="244"/>
      <c r="AK697" s="244"/>
      <c r="AL697" s="244"/>
      <c r="AM697" s="244"/>
      <c r="AN697" s="244"/>
      <c r="AO697" s="244"/>
      <c r="AP697" s="244"/>
      <c r="AQ697" s="244"/>
      <c r="AR697" s="244"/>
      <c r="AS697" s="244"/>
      <c r="AT697" s="244"/>
      <c r="AU697" s="244"/>
      <c r="AV697" s="244"/>
      <c r="AW697" s="244"/>
      <c r="AX697" s="244"/>
      <c r="AY697" s="244"/>
      <c r="AZ697" s="244"/>
      <c r="BA697" s="244"/>
      <c r="BB697" s="244"/>
      <c r="BC697" s="244"/>
      <c r="BD697" s="244"/>
      <c r="BE697" s="244"/>
      <c r="BF697" s="244"/>
      <c r="BG697" s="244"/>
      <c r="BH697" s="244"/>
    </row>
    <row r="698" spans="1:60" ht="22.5" outlineLevel="1" x14ac:dyDescent="0.2">
      <c r="A698" s="247"/>
      <c r="B698" s="250"/>
      <c r="C698" s="331" t="s">
        <v>1206</v>
      </c>
      <c r="D698" s="279"/>
      <c r="E698" s="291"/>
      <c r="F698" s="312"/>
      <c r="G698" s="312"/>
      <c r="H698" s="303"/>
      <c r="I698" s="30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 t="s">
        <v>168</v>
      </c>
      <c r="AF698" s="244"/>
      <c r="AG698" s="244"/>
      <c r="AH698" s="244"/>
      <c r="AI698" s="244"/>
      <c r="AJ698" s="244"/>
      <c r="AK698" s="244"/>
      <c r="AL698" s="244"/>
      <c r="AM698" s="244"/>
      <c r="AN698" s="244"/>
      <c r="AO698" s="244"/>
      <c r="AP698" s="244"/>
      <c r="AQ698" s="244"/>
      <c r="AR698" s="244"/>
      <c r="AS698" s="244"/>
      <c r="AT698" s="244"/>
      <c r="AU698" s="244"/>
      <c r="AV698" s="244"/>
      <c r="AW698" s="244"/>
      <c r="AX698" s="244"/>
      <c r="AY698" s="244"/>
      <c r="AZ698" s="244"/>
      <c r="BA698" s="244"/>
      <c r="BB698" s="244"/>
      <c r="BC698" s="244"/>
      <c r="BD698" s="244"/>
      <c r="BE698" s="244"/>
      <c r="BF698" s="244"/>
      <c r="BG698" s="244"/>
      <c r="BH698" s="244"/>
    </row>
    <row r="699" spans="1:60" outlineLevel="1" x14ac:dyDescent="0.2">
      <c r="A699" s="259">
        <v>147</v>
      </c>
      <c r="B699" s="270" t="s">
        <v>1297</v>
      </c>
      <c r="C699" s="328" t="s">
        <v>1298</v>
      </c>
      <c r="D699" s="282" t="s">
        <v>293</v>
      </c>
      <c r="E699" s="294">
        <v>46.24</v>
      </c>
      <c r="F699" s="314"/>
      <c r="G699" s="315">
        <f>ROUND(E699*F699,2)</f>
        <v>0</v>
      </c>
      <c r="H699" s="315"/>
      <c r="I699" s="316" t="s">
        <v>290</v>
      </c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 t="s">
        <v>151</v>
      </c>
      <c r="AF699" s="244"/>
      <c r="AG699" s="244"/>
      <c r="AH699" s="244"/>
      <c r="AI699" s="244"/>
      <c r="AJ699" s="244"/>
      <c r="AK699" s="244"/>
      <c r="AL699" s="244"/>
      <c r="AM699" s="244">
        <v>21</v>
      </c>
      <c r="AN699" s="244"/>
      <c r="AO699" s="244"/>
      <c r="AP699" s="244"/>
      <c r="AQ699" s="244"/>
      <c r="AR699" s="244"/>
      <c r="AS699" s="244"/>
      <c r="AT699" s="244"/>
      <c r="AU699" s="244"/>
      <c r="AV699" s="244"/>
      <c r="AW699" s="244"/>
      <c r="AX699" s="244"/>
      <c r="AY699" s="244"/>
      <c r="AZ699" s="244"/>
      <c r="BA699" s="244"/>
      <c r="BB699" s="244"/>
      <c r="BC699" s="244"/>
      <c r="BD699" s="244"/>
      <c r="BE699" s="244"/>
      <c r="BF699" s="244"/>
      <c r="BG699" s="244"/>
      <c r="BH699" s="244"/>
    </row>
    <row r="700" spans="1:60" ht="33.75" outlineLevel="1" x14ac:dyDescent="0.2">
      <c r="A700" s="247"/>
      <c r="B700" s="250"/>
      <c r="C700" s="329" t="s">
        <v>1299</v>
      </c>
      <c r="D700" s="279"/>
      <c r="E700" s="291"/>
      <c r="F700" s="312"/>
      <c r="G700" s="312"/>
      <c r="H700" s="303"/>
      <c r="I700" s="30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 t="s">
        <v>168</v>
      </c>
      <c r="AF700" s="244"/>
      <c r="AG700" s="244"/>
      <c r="AH700" s="244"/>
      <c r="AI700" s="244"/>
      <c r="AJ700" s="244"/>
      <c r="AK700" s="244"/>
      <c r="AL700" s="244"/>
      <c r="AM700" s="244"/>
      <c r="AN700" s="244"/>
      <c r="AO700" s="244"/>
      <c r="AP700" s="244"/>
      <c r="AQ700" s="244"/>
      <c r="AR700" s="244"/>
      <c r="AS700" s="244"/>
      <c r="AT700" s="244"/>
      <c r="AU700" s="244"/>
      <c r="AV700" s="244"/>
      <c r="AW700" s="244"/>
      <c r="AX700" s="244"/>
      <c r="AY700" s="244"/>
      <c r="AZ700" s="244"/>
      <c r="BA700" s="244"/>
      <c r="BB700" s="244"/>
      <c r="BC700" s="244"/>
      <c r="BD700" s="244"/>
      <c r="BE700" s="244"/>
      <c r="BF700" s="244"/>
      <c r="BG700" s="244"/>
      <c r="BH700" s="244"/>
    </row>
    <row r="701" spans="1:60" outlineLevel="1" x14ac:dyDescent="0.2">
      <c r="A701" s="247"/>
      <c r="B701" s="250"/>
      <c r="C701" s="331" t="s">
        <v>508</v>
      </c>
      <c r="D701" s="279"/>
      <c r="E701" s="291"/>
      <c r="F701" s="312"/>
      <c r="G701" s="312"/>
      <c r="H701" s="303"/>
      <c r="I701" s="30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 t="s">
        <v>168</v>
      </c>
      <c r="AF701" s="244"/>
      <c r="AG701" s="244"/>
      <c r="AH701" s="244"/>
      <c r="AI701" s="244"/>
      <c r="AJ701" s="244"/>
      <c r="AK701" s="244"/>
      <c r="AL701" s="244"/>
      <c r="AM701" s="244"/>
      <c r="AN701" s="244"/>
      <c r="AO701" s="244"/>
      <c r="AP701" s="244"/>
      <c r="AQ701" s="244"/>
      <c r="AR701" s="244"/>
      <c r="AS701" s="244"/>
      <c r="AT701" s="244"/>
      <c r="AU701" s="244"/>
      <c r="AV701" s="244"/>
      <c r="AW701" s="244"/>
      <c r="AX701" s="244"/>
      <c r="AY701" s="244"/>
      <c r="AZ701" s="244"/>
      <c r="BA701" s="244"/>
      <c r="BB701" s="244"/>
      <c r="BC701" s="244"/>
      <c r="BD701" s="244"/>
      <c r="BE701" s="244"/>
      <c r="BF701" s="244"/>
      <c r="BG701" s="244"/>
      <c r="BH701" s="244"/>
    </row>
    <row r="702" spans="1:60" outlineLevel="1" x14ac:dyDescent="0.2">
      <c r="A702" s="247"/>
      <c r="B702" s="250"/>
      <c r="C702" s="331" t="s">
        <v>1300</v>
      </c>
      <c r="D702" s="279"/>
      <c r="E702" s="291"/>
      <c r="F702" s="312"/>
      <c r="G702" s="312"/>
      <c r="H702" s="303"/>
      <c r="I702" s="30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 t="s">
        <v>168</v>
      </c>
      <c r="AF702" s="244"/>
      <c r="AG702" s="244"/>
      <c r="AH702" s="244"/>
      <c r="AI702" s="244"/>
      <c r="AJ702" s="244"/>
      <c r="AK702" s="244"/>
      <c r="AL702" s="244"/>
      <c r="AM702" s="244"/>
      <c r="AN702" s="244"/>
      <c r="AO702" s="244"/>
      <c r="AP702" s="244"/>
      <c r="AQ702" s="244"/>
      <c r="AR702" s="244"/>
      <c r="AS702" s="244"/>
      <c r="AT702" s="244"/>
      <c r="AU702" s="244"/>
      <c r="AV702" s="244"/>
      <c r="AW702" s="244"/>
      <c r="AX702" s="244"/>
      <c r="AY702" s="244"/>
      <c r="AZ702" s="244"/>
      <c r="BA702" s="244"/>
      <c r="BB702" s="244"/>
      <c r="BC702" s="244"/>
      <c r="BD702" s="244"/>
      <c r="BE702" s="244"/>
      <c r="BF702" s="244"/>
      <c r="BG702" s="244"/>
      <c r="BH702" s="244"/>
    </row>
    <row r="703" spans="1:60" outlineLevel="1" x14ac:dyDescent="0.2">
      <c r="A703" s="247"/>
      <c r="B703" s="250"/>
      <c r="C703" s="331" t="s">
        <v>1301</v>
      </c>
      <c r="D703" s="279"/>
      <c r="E703" s="291"/>
      <c r="F703" s="312"/>
      <c r="G703" s="312"/>
      <c r="H703" s="303"/>
      <c r="I703" s="30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 t="s">
        <v>168</v>
      </c>
      <c r="AF703" s="244"/>
      <c r="AG703" s="244"/>
      <c r="AH703" s="244"/>
      <c r="AI703" s="244"/>
      <c r="AJ703" s="244"/>
      <c r="AK703" s="244"/>
      <c r="AL703" s="244"/>
      <c r="AM703" s="244"/>
      <c r="AN703" s="244"/>
      <c r="AO703" s="244"/>
      <c r="AP703" s="244"/>
      <c r="AQ703" s="244"/>
      <c r="AR703" s="244"/>
      <c r="AS703" s="244"/>
      <c r="AT703" s="244"/>
      <c r="AU703" s="244"/>
      <c r="AV703" s="244"/>
      <c r="AW703" s="244"/>
      <c r="AX703" s="244"/>
      <c r="AY703" s="244"/>
      <c r="AZ703" s="244"/>
      <c r="BA703" s="244"/>
      <c r="BB703" s="244"/>
      <c r="BC703" s="244"/>
      <c r="BD703" s="244"/>
      <c r="BE703" s="244"/>
      <c r="BF703" s="244"/>
      <c r="BG703" s="244"/>
      <c r="BH703" s="244"/>
    </row>
    <row r="704" spans="1:60" outlineLevel="1" x14ac:dyDescent="0.2">
      <c r="A704" s="247"/>
      <c r="B704" s="250"/>
      <c r="C704" s="331" t="s">
        <v>1302</v>
      </c>
      <c r="D704" s="279"/>
      <c r="E704" s="291"/>
      <c r="F704" s="312"/>
      <c r="G704" s="312"/>
      <c r="H704" s="303"/>
      <c r="I704" s="30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 t="s">
        <v>168</v>
      </c>
      <c r="AF704" s="244"/>
      <c r="AG704" s="244"/>
      <c r="AH704" s="244"/>
      <c r="AI704" s="244"/>
      <c r="AJ704" s="244"/>
      <c r="AK704" s="244"/>
      <c r="AL704" s="244"/>
      <c r="AM704" s="244"/>
      <c r="AN704" s="244"/>
      <c r="AO704" s="244"/>
      <c r="AP704" s="244"/>
      <c r="AQ704" s="244"/>
      <c r="AR704" s="244"/>
      <c r="AS704" s="244"/>
      <c r="AT704" s="244"/>
      <c r="AU704" s="244"/>
      <c r="AV704" s="244"/>
      <c r="AW704" s="244"/>
      <c r="AX704" s="244"/>
      <c r="AY704" s="244"/>
      <c r="AZ704" s="244"/>
      <c r="BA704" s="244"/>
      <c r="BB704" s="244"/>
      <c r="BC704" s="244"/>
      <c r="BD704" s="244"/>
      <c r="BE704" s="244"/>
      <c r="BF704" s="244"/>
      <c r="BG704" s="244"/>
      <c r="BH704" s="244"/>
    </row>
    <row r="705" spans="1:60" outlineLevel="1" x14ac:dyDescent="0.2">
      <c r="A705" s="247"/>
      <c r="B705" s="250"/>
      <c r="C705" s="331" t="s">
        <v>1303</v>
      </c>
      <c r="D705" s="279"/>
      <c r="E705" s="291"/>
      <c r="F705" s="312"/>
      <c r="G705" s="312"/>
      <c r="H705" s="303"/>
      <c r="I705" s="30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 t="s">
        <v>168</v>
      </c>
      <c r="AF705" s="244"/>
      <c r="AG705" s="244"/>
      <c r="AH705" s="244"/>
      <c r="AI705" s="244"/>
      <c r="AJ705" s="244"/>
      <c r="AK705" s="244"/>
      <c r="AL705" s="244"/>
      <c r="AM705" s="244"/>
      <c r="AN705" s="244"/>
      <c r="AO705" s="244"/>
      <c r="AP705" s="244"/>
      <c r="AQ705" s="244"/>
      <c r="AR705" s="244"/>
      <c r="AS705" s="244"/>
      <c r="AT705" s="244"/>
      <c r="AU705" s="244"/>
      <c r="AV705" s="244"/>
      <c r="AW705" s="244"/>
      <c r="AX705" s="244"/>
      <c r="AY705" s="244"/>
      <c r="AZ705" s="244"/>
      <c r="BA705" s="244"/>
      <c r="BB705" s="244"/>
      <c r="BC705" s="244"/>
      <c r="BD705" s="244"/>
      <c r="BE705" s="244"/>
      <c r="BF705" s="244"/>
      <c r="BG705" s="244"/>
      <c r="BH705" s="244"/>
    </row>
    <row r="706" spans="1:60" outlineLevel="1" x14ac:dyDescent="0.2">
      <c r="A706" s="247"/>
      <c r="B706" s="250"/>
      <c r="C706" s="331" t="s">
        <v>1304</v>
      </c>
      <c r="D706" s="279"/>
      <c r="E706" s="291"/>
      <c r="F706" s="312"/>
      <c r="G706" s="312"/>
      <c r="H706" s="303"/>
      <c r="I706" s="30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 t="s">
        <v>168</v>
      </c>
      <c r="AF706" s="244"/>
      <c r="AG706" s="244"/>
      <c r="AH706" s="244"/>
      <c r="AI706" s="244"/>
      <c r="AJ706" s="244"/>
      <c r="AK706" s="244"/>
      <c r="AL706" s="244"/>
      <c r="AM706" s="244"/>
      <c r="AN706" s="244"/>
      <c r="AO706" s="244"/>
      <c r="AP706" s="244"/>
      <c r="AQ706" s="244"/>
      <c r="AR706" s="244"/>
      <c r="AS706" s="244"/>
      <c r="AT706" s="244"/>
      <c r="AU706" s="244"/>
      <c r="AV706" s="244"/>
      <c r="AW706" s="244"/>
      <c r="AX706" s="244"/>
      <c r="AY706" s="244"/>
      <c r="AZ706" s="244"/>
      <c r="BA706" s="244"/>
      <c r="BB706" s="244"/>
      <c r="BC706" s="244"/>
      <c r="BD706" s="244"/>
      <c r="BE706" s="244"/>
      <c r="BF706" s="244"/>
      <c r="BG706" s="244"/>
      <c r="BH706" s="244"/>
    </row>
    <row r="707" spans="1:60" outlineLevel="1" x14ac:dyDescent="0.2">
      <c r="A707" s="247"/>
      <c r="B707" s="250"/>
      <c r="C707" s="331" t="s">
        <v>508</v>
      </c>
      <c r="D707" s="279"/>
      <c r="E707" s="291"/>
      <c r="F707" s="312"/>
      <c r="G707" s="312"/>
      <c r="H707" s="303"/>
      <c r="I707" s="30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 t="s">
        <v>168</v>
      </c>
      <c r="AF707" s="244"/>
      <c r="AG707" s="244"/>
      <c r="AH707" s="244"/>
      <c r="AI707" s="244"/>
      <c r="AJ707" s="244"/>
      <c r="AK707" s="244"/>
      <c r="AL707" s="244"/>
      <c r="AM707" s="244"/>
      <c r="AN707" s="244"/>
      <c r="AO707" s="244"/>
      <c r="AP707" s="244"/>
      <c r="AQ707" s="244"/>
      <c r="AR707" s="244"/>
      <c r="AS707" s="244"/>
      <c r="AT707" s="244"/>
      <c r="AU707" s="244"/>
      <c r="AV707" s="244"/>
      <c r="AW707" s="244"/>
      <c r="AX707" s="244"/>
      <c r="AY707" s="244"/>
      <c r="AZ707" s="244"/>
      <c r="BA707" s="244"/>
      <c r="BB707" s="244"/>
      <c r="BC707" s="244"/>
      <c r="BD707" s="244"/>
      <c r="BE707" s="244"/>
      <c r="BF707" s="244"/>
      <c r="BG707" s="244"/>
      <c r="BH707" s="244"/>
    </row>
    <row r="708" spans="1:60" outlineLevel="1" x14ac:dyDescent="0.2">
      <c r="A708" s="247"/>
      <c r="B708" s="250"/>
      <c r="C708" s="331" t="s">
        <v>1305</v>
      </c>
      <c r="D708" s="279"/>
      <c r="E708" s="291"/>
      <c r="F708" s="312"/>
      <c r="G708" s="312"/>
      <c r="H708" s="303"/>
      <c r="I708" s="30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 t="s">
        <v>168</v>
      </c>
      <c r="AF708" s="244"/>
      <c r="AG708" s="244"/>
      <c r="AH708" s="244"/>
      <c r="AI708" s="244"/>
      <c r="AJ708" s="244"/>
      <c r="AK708" s="244"/>
      <c r="AL708" s="244"/>
      <c r="AM708" s="244"/>
      <c r="AN708" s="244"/>
      <c r="AO708" s="244"/>
      <c r="AP708" s="244"/>
      <c r="AQ708" s="244"/>
      <c r="AR708" s="244"/>
      <c r="AS708" s="244"/>
      <c r="AT708" s="244"/>
      <c r="AU708" s="244"/>
      <c r="AV708" s="244"/>
      <c r="AW708" s="244"/>
      <c r="AX708" s="244"/>
      <c r="AY708" s="244"/>
      <c r="AZ708" s="244"/>
      <c r="BA708" s="244"/>
      <c r="BB708" s="244"/>
      <c r="BC708" s="244"/>
      <c r="BD708" s="244"/>
      <c r="BE708" s="244"/>
      <c r="BF708" s="244"/>
      <c r="BG708" s="244"/>
      <c r="BH708" s="244"/>
    </row>
    <row r="709" spans="1:60" outlineLevel="1" x14ac:dyDescent="0.2">
      <c r="A709" s="247"/>
      <c r="B709" s="250"/>
      <c r="C709" s="331" t="s">
        <v>1306</v>
      </c>
      <c r="D709" s="279"/>
      <c r="E709" s="291"/>
      <c r="F709" s="312"/>
      <c r="G709" s="312"/>
      <c r="H709" s="303"/>
      <c r="I709" s="30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 t="s">
        <v>168</v>
      </c>
      <c r="AF709" s="244"/>
      <c r="AG709" s="244"/>
      <c r="AH709" s="244"/>
      <c r="AI709" s="244"/>
      <c r="AJ709" s="244"/>
      <c r="AK709" s="244"/>
      <c r="AL709" s="244"/>
      <c r="AM709" s="244"/>
      <c r="AN709" s="244"/>
      <c r="AO709" s="244"/>
      <c r="AP709" s="244"/>
      <c r="AQ709" s="244"/>
      <c r="AR709" s="244"/>
      <c r="AS709" s="244"/>
      <c r="AT709" s="244"/>
      <c r="AU709" s="244"/>
      <c r="AV709" s="244"/>
      <c r="AW709" s="244"/>
      <c r="AX709" s="244"/>
      <c r="AY709" s="244"/>
      <c r="AZ709" s="244"/>
      <c r="BA709" s="244"/>
      <c r="BB709" s="244"/>
      <c r="BC709" s="244"/>
      <c r="BD709" s="244"/>
      <c r="BE709" s="244"/>
      <c r="BF709" s="244"/>
      <c r="BG709" s="244"/>
      <c r="BH709" s="244"/>
    </row>
    <row r="710" spans="1:60" outlineLevel="1" x14ac:dyDescent="0.2">
      <c r="A710" s="247"/>
      <c r="B710" s="250"/>
      <c r="C710" s="331" t="s">
        <v>508</v>
      </c>
      <c r="D710" s="279"/>
      <c r="E710" s="291"/>
      <c r="F710" s="312"/>
      <c r="G710" s="312"/>
      <c r="H710" s="303"/>
      <c r="I710" s="30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 t="s">
        <v>168</v>
      </c>
      <c r="AF710" s="244"/>
      <c r="AG710" s="244"/>
      <c r="AH710" s="244"/>
      <c r="AI710" s="244"/>
      <c r="AJ710" s="244"/>
      <c r="AK710" s="244"/>
      <c r="AL710" s="244"/>
      <c r="AM710" s="244"/>
      <c r="AN710" s="244"/>
      <c r="AO710" s="244"/>
      <c r="AP710" s="244"/>
      <c r="AQ710" s="244"/>
      <c r="AR710" s="244"/>
      <c r="AS710" s="244"/>
      <c r="AT710" s="244"/>
      <c r="AU710" s="244"/>
      <c r="AV710" s="244"/>
      <c r="AW710" s="244"/>
      <c r="AX710" s="244"/>
      <c r="AY710" s="244"/>
      <c r="AZ710" s="244"/>
      <c r="BA710" s="244"/>
      <c r="BB710" s="244"/>
      <c r="BC710" s="244"/>
      <c r="BD710" s="244"/>
      <c r="BE710" s="244"/>
      <c r="BF710" s="244"/>
      <c r="BG710" s="244"/>
      <c r="BH710" s="244"/>
    </row>
    <row r="711" spans="1:60" outlineLevel="1" x14ac:dyDescent="0.2">
      <c r="A711" s="247"/>
      <c r="B711" s="250"/>
      <c r="C711" s="331" t="s">
        <v>1307</v>
      </c>
      <c r="D711" s="279"/>
      <c r="E711" s="291"/>
      <c r="F711" s="312"/>
      <c r="G711" s="312"/>
      <c r="H711" s="303"/>
      <c r="I711" s="30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 t="s">
        <v>168</v>
      </c>
      <c r="AF711" s="244"/>
      <c r="AG711" s="244"/>
      <c r="AH711" s="244"/>
      <c r="AI711" s="244"/>
      <c r="AJ711" s="244"/>
      <c r="AK711" s="244"/>
      <c r="AL711" s="244"/>
      <c r="AM711" s="244"/>
      <c r="AN711" s="244"/>
      <c r="AO711" s="244"/>
      <c r="AP711" s="244"/>
      <c r="AQ711" s="244"/>
      <c r="AR711" s="244"/>
      <c r="AS711" s="244"/>
      <c r="AT711" s="244"/>
      <c r="AU711" s="244"/>
      <c r="AV711" s="244"/>
      <c r="AW711" s="244"/>
      <c r="AX711" s="244"/>
      <c r="AY711" s="244"/>
      <c r="AZ711" s="244"/>
      <c r="BA711" s="244"/>
      <c r="BB711" s="244"/>
      <c r="BC711" s="244"/>
      <c r="BD711" s="244"/>
      <c r="BE711" s="244"/>
      <c r="BF711" s="244"/>
      <c r="BG711" s="244"/>
      <c r="BH711" s="244"/>
    </row>
    <row r="712" spans="1:60" outlineLevel="1" x14ac:dyDescent="0.2">
      <c r="A712" s="247"/>
      <c r="B712" s="250"/>
      <c r="C712" s="331" t="s">
        <v>1308</v>
      </c>
      <c r="D712" s="279"/>
      <c r="E712" s="291"/>
      <c r="F712" s="312"/>
      <c r="G712" s="312"/>
      <c r="H712" s="303"/>
      <c r="I712" s="30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 t="s">
        <v>168</v>
      </c>
      <c r="AF712" s="244"/>
      <c r="AG712" s="244"/>
      <c r="AH712" s="244"/>
      <c r="AI712" s="244"/>
      <c r="AJ712" s="244"/>
      <c r="AK712" s="244"/>
      <c r="AL712" s="244"/>
      <c r="AM712" s="244"/>
      <c r="AN712" s="244"/>
      <c r="AO712" s="244"/>
      <c r="AP712" s="244"/>
      <c r="AQ712" s="244"/>
      <c r="AR712" s="244"/>
      <c r="AS712" s="244"/>
      <c r="AT712" s="244"/>
      <c r="AU712" s="244"/>
      <c r="AV712" s="244"/>
      <c r="AW712" s="244"/>
      <c r="AX712" s="244"/>
      <c r="AY712" s="244"/>
      <c r="AZ712" s="244"/>
      <c r="BA712" s="244"/>
      <c r="BB712" s="244"/>
      <c r="BC712" s="244"/>
      <c r="BD712" s="244"/>
      <c r="BE712" s="244"/>
      <c r="BF712" s="244"/>
      <c r="BG712" s="244"/>
      <c r="BH712" s="244"/>
    </row>
    <row r="713" spans="1:60" outlineLevel="1" x14ac:dyDescent="0.2">
      <c r="A713" s="247"/>
      <c r="B713" s="250"/>
      <c r="C713" s="331" t="s">
        <v>1309</v>
      </c>
      <c r="D713" s="279"/>
      <c r="E713" s="291"/>
      <c r="F713" s="312"/>
      <c r="G713" s="312"/>
      <c r="H713" s="303"/>
      <c r="I713" s="30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 t="s">
        <v>168</v>
      </c>
      <c r="AF713" s="244"/>
      <c r="AG713" s="244"/>
      <c r="AH713" s="244"/>
      <c r="AI713" s="244"/>
      <c r="AJ713" s="244"/>
      <c r="AK713" s="244"/>
      <c r="AL713" s="244"/>
      <c r="AM713" s="244"/>
      <c r="AN713" s="244"/>
      <c r="AO713" s="244"/>
      <c r="AP713" s="244"/>
      <c r="AQ713" s="244"/>
      <c r="AR713" s="244"/>
      <c r="AS713" s="244"/>
      <c r="AT713" s="244"/>
      <c r="AU713" s="244"/>
      <c r="AV713" s="244"/>
      <c r="AW713" s="244"/>
      <c r="AX713" s="244"/>
      <c r="AY713" s="244"/>
      <c r="AZ713" s="244"/>
      <c r="BA713" s="244"/>
      <c r="BB713" s="244"/>
      <c r="BC713" s="244"/>
      <c r="BD713" s="244"/>
      <c r="BE713" s="244"/>
      <c r="BF713" s="244"/>
      <c r="BG713" s="244"/>
      <c r="BH713" s="244"/>
    </row>
    <row r="714" spans="1:60" outlineLevel="1" x14ac:dyDescent="0.2">
      <c r="A714" s="247"/>
      <c r="B714" s="250"/>
      <c r="C714" s="331" t="s">
        <v>508</v>
      </c>
      <c r="D714" s="279"/>
      <c r="E714" s="291"/>
      <c r="F714" s="312"/>
      <c r="G714" s="312"/>
      <c r="H714" s="303"/>
      <c r="I714" s="30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 t="s">
        <v>168</v>
      </c>
      <c r="AF714" s="244"/>
      <c r="AG714" s="244"/>
      <c r="AH714" s="244"/>
      <c r="AI714" s="244"/>
      <c r="AJ714" s="244"/>
      <c r="AK714" s="244"/>
      <c r="AL714" s="244"/>
      <c r="AM714" s="244"/>
      <c r="AN714" s="244"/>
      <c r="AO714" s="244"/>
      <c r="AP714" s="244"/>
      <c r="AQ714" s="244"/>
      <c r="AR714" s="244"/>
      <c r="AS714" s="244"/>
      <c r="AT714" s="244"/>
      <c r="AU714" s="244"/>
      <c r="AV714" s="244"/>
      <c r="AW714" s="244"/>
      <c r="AX714" s="244"/>
      <c r="AY714" s="244"/>
      <c r="AZ714" s="244"/>
      <c r="BA714" s="244"/>
      <c r="BB714" s="244"/>
      <c r="BC714" s="244"/>
      <c r="BD714" s="244"/>
      <c r="BE714" s="244"/>
      <c r="BF714" s="244"/>
      <c r="BG714" s="244"/>
      <c r="BH714" s="244"/>
    </row>
    <row r="715" spans="1:60" outlineLevel="1" x14ac:dyDescent="0.2">
      <c r="A715" s="247"/>
      <c r="B715" s="250"/>
      <c r="C715" s="331" t="s">
        <v>1310</v>
      </c>
      <c r="D715" s="279"/>
      <c r="E715" s="291"/>
      <c r="F715" s="312"/>
      <c r="G715" s="312"/>
      <c r="H715" s="303"/>
      <c r="I715" s="30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 t="s">
        <v>168</v>
      </c>
      <c r="AF715" s="244"/>
      <c r="AG715" s="244"/>
      <c r="AH715" s="244"/>
      <c r="AI715" s="244"/>
      <c r="AJ715" s="244"/>
      <c r="AK715" s="244"/>
      <c r="AL715" s="244"/>
      <c r="AM715" s="244"/>
      <c r="AN715" s="244"/>
      <c r="AO715" s="244"/>
      <c r="AP715" s="244"/>
      <c r="AQ715" s="244"/>
      <c r="AR715" s="244"/>
      <c r="AS715" s="244"/>
      <c r="AT715" s="244"/>
      <c r="AU715" s="244"/>
      <c r="AV715" s="244"/>
      <c r="AW715" s="244"/>
      <c r="AX715" s="244"/>
      <c r="AY715" s="244"/>
      <c r="AZ715" s="244"/>
      <c r="BA715" s="244"/>
      <c r="BB715" s="244"/>
      <c r="BC715" s="244"/>
      <c r="BD715" s="244"/>
      <c r="BE715" s="244"/>
      <c r="BF715" s="244"/>
      <c r="BG715" s="244"/>
      <c r="BH715" s="244"/>
    </row>
    <row r="716" spans="1:60" outlineLevel="1" x14ac:dyDescent="0.2">
      <c r="A716" s="247"/>
      <c r="B716" s="250"/>
      <c r="C716" s="331" t="s">
        <v>1311</v>
      </c>
      <c r="D716" s="279"/>
      <c r="E716" s="291"/>
      <c r="F716" s="312"/>
      <c r="G716" s="312"/>
      <c r="H716" s="303"/>
      <c r="I716" s="30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 t="s">
        <v>168</v>
      </c>
      <c r="AF716" s="244"/>
      <c r="AG716" s="244"/>
      <c r="AH716" s="244"/>
      <c r="AI716" s="244"/>
      <c r="AJ716" s="244"/>
      <c r="AK716" s="244"/>
      <c r="AL716" s="244"/>
      <c r="AM716" s="244"/>
      <c r="AN716" s="244"/>
      <c r="AO716" s="244"/>
      <c r="AP716" s="244"/>
      <c r="AQ716" s="244"/>
      <c r="AR716" s="244"/>
      <c r="AS716" s="244"/>
      <c r="AT716" s="244"/>
      <c r="AU716" s="244"/>
      <c r="AV716" s="244"/>
      <c r="AW716" s="244"/>
      <c r="AX716" s="244"/>
      <c r="AY716" s="244"/>
      <c r="AZ716" s="244"/>
      <c r="BA716" s="244"/>
      <c r="BB716" s="244"/>
      <c r="BC716" s="244"/>
      <c r="BD716" s="244"/>
      <c r="BE716" s="244"/>
      <c r="BF716" s="244"/>
      <c r="BG716" s="244"/>
      <c r="BH716" s="244"/>
    </row>
    <row r="717" spans="1:60" outlineLevel="1" x14ac:dyDescent="0.2">
      <c r="A717" s="247"/>
      <c r="B717" s="250"/>
      <c r="C717" s="331" t="s">
        <v>1312</v>
      </c>
      <c r="D717" s="279"/>
      <c r="E717" s="291"/>
      <c r="F717" s="312"/>
      <c r="G717" s="312"/>
      <c r="H717" s="303"/>
      <c r="I717" s="30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 t="s">
        <v>168</v>
      </c>
      <c r="AF717" s="244"/>
      <c r="AG717" s="244"/>
      <c r="AH717" s="244"/>
      <c r="AI717" s="244"/>
      <c r="AJ717" s="244"/>
      <c r="AK717" s="244"/>
      <c r="AL717" s="244"/>
      <c r="AM717" s="244"/>
      <c r="AN717" s="244"/>
      <c r="AO717" s="244"/>
      <c r="AP717" s="244"/>
      <c r="AQ717" s="244"/>
      <c r="AR717" s="244"/>
      <c r="AS717" s="244"/>
      <c r="AT717" s="244"/>
      <c r="AU717" s="244"/>
      <c r="AV717" s="244"/>
      <c r="AW717" s="244"/>
      <c r="AX717" s="244"/>
      <c r="AY717" s="244"/>
      <c r="AZ717" s="244"/>
      <c r="BA717" s="244"/>
      <c r="BB717" s="244"/>
      <c r="BC717" s="244"/>
      <c r="BD717" s="244"/>
      <c r="BE717" s="244"/>
      <c r="BF717" s="244"/>
      <c r="BG717" s="244"/>
      <c r="BH717" s="244"/>
    </row>
    <row r="718" spans="1:60" outlineLevel="1" x14ac:dyDescent="0.2">
      <c r="A718" s="247"/>
      <c r="B718" s="250"/>
      <c r="C718" s="331" t="s">
        <v>1313</v>
      </c>
      <c r="D718" s="279"/>
      <c r="E718" s="291"/>
      <c r="F718" s="312"/>
      <c r="G718" s="312"/>
      <c r="H718" s="303"/>
      <c r="I718" s="30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 t="s">
        <v>168</v>
      </c>
      <c r="AF718" s="244"/>
      <c r="AG718" s="244"/>
      <c r="AH718" s="244"/>
      <c r="AI718" s="244"/>
      <c r="AJ718" s="244"/>
      <c r="AK718" s="244"/>
      <c r="AL718" s="244"/>
      <c r="AM718" s="244"/>
      <c r="AN718" s="244"/>
      <c r="AO718" s="244"/>
      <c r="AP718" s="244"/>
      <c r="AQ718" s="244"/>
      <c r="AR718" s="244"/>
      <c r="AS718" s="244"/>
      <c r="AT718" s="244"/>
      <c r="AU718" s="244"/>
      <c r="AV718" s="244"/>
      <c r="AW718" s="244"/>
      <c r="AX718" s="244"/>
      <c r="AY718" s="244"/>
      <c r="AZ718" s="244"/>
      <c r="BA718" s="244"/>
      <c r="BB718" s="244"/>
      <c r="BC718" s="244"/>
      <c r="BD718" s="244"/>
      <c r="BE718" s="244"/>
      <c r="BF718" s="244"/>
      <c r="BG718" s="244"/>
      <c r="BH718" s="244"/>
    </row>
    <row r="719" spans="1:60" outlineLevel="1" x14ac:dyDescent="0.2">
      <c r="A719" s="247"/>
      <c r="B719" s="250"/>
      <c r="C719" s="327" t="s">
        <v>1314</v>
      </c>
      <c r="D719" s="280"/>
      <c r="E719" s="292">
        <v>46.24</v>
      </c>
      <c r="F719" s="313"/>
      <c r="G719" s="313"/>
      <c r="H719" s="313"/>
      <c r="I719" s="339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 t="s">
        <v>153</v>
      </c>
      <c r="AF719" s="244">
        <v>0</v>
      </c>
      <c r="AG719" s="244"/>
      <c r="AH719" s="244"/>
      <c r="AI719" s="244"/>
      <c r="AJ719" s="244"/>
      <c r="AK719" s="244"/>
      <c r="AL719" s="244"/>
      <c r="AM719" s="244"/>
      <c r="AN719" s="244"/>
      <c r="AO719" s="244"/>
      <c r="AP719" s="244"/>
      <c r="AQ719" s="244"/>
      <c r="AR719" s="244"/>
      <c r="AS719" s="244"/>
      <c r="AT719" s="244"/>
      <c r="AU719" s="244"/>
      <c r="AV719" s="244"/>
      <c r="AW719" s="244"/>
      <c r="AX719" s="244"/>
      <c r="AY719" s="244"/>
      <c r="AZ719" s="244"/>
      <c r="BA719" s="244"/>
      <c r="BB719" s="244"/>
      <c r="BC719" s="244"/>
      <c r="BD719" s="244"/>
      <c r="BE719" s="244"/>
      <c r="BF719" s="244"/>
      <c r="BG719" s="244"/>
      <c r="BH719" s="244"/>
    </row>
    <row r="720" spans="1:60" outlineLevel="1" x14ac:dyDescent="0.2">
      <c r="A720" s="252"/>
      <c r="B720" s="251" t="s">
        <v>647</v>
      </c>
      <c r="C720" s="324"/>
      <c r="D720" s="273"/>
      <c r="E720" s="285"/>
      <c r="F720" s="299"/>
      <c r="G720" s="299"/>
      <c r="H720" s="300"/>
      <c r="I720" s="301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>
        <v>0</v>
      </c>
      <c r="AD720" s="244"/>
      <c r="AE720" s="244" t="s">
        <v>142</v>
      </c>
      <c r="AF720" s="244"/>
      <c r="AG720" s="244"/>
      <c r="AH720" s="244"/>
      <c r="AI720" s="244"/>
      <c r="AJ720" s="244"/>
      <c r="AK720" s="244"/>
      <c r="AL720" s="244"/>
      <c r="AM720" s="244"/>
      <c r="AN720" s="244"/>
      <c r="AO720" s="244"/>
      <c r="AP720" s="244"/>
      <c r="AQ720" s="244"/>
      <c r="AR720" s="244"/>
      <c r="AS720" s="244"/>
      <c r="AT720" s="244"/>
      <c r="AU720" s="244"/>
      <c r="AV720" s="244"/>
      <c r="AW720" s="244"/>
      <c r="AX720" s="244"/>
      <c r="AY720" s="244"/>
      <c r="AZ720" s="244"/>
      <c r="BA720" s="244"/>
      <c r="BB720" s="244"/>
      <c r="BC720" s="244"/>
      <c r="BD720" s="244"/>
      <c r="BE720" s="244"/>
      <c r="BF720" s="244"/>
      <c r="BG720" s="244"/>
      <c r="BH720" s="244"/>
    </row>
    <row r="721" spans="1:60" outlineLevel="1" x14ac:dyDescent="0.2">
      <c r="A721" s="254">
        <v>148</v>
      </c>
      <c r="B721" s="268" t="s">
        <v>648</v>
      </c>
      <c r="C721" s="326" t="s">
        <v>649</v>
      </c>
      <c r="D721" s="277" t="s">
        <v>293</v>
      </c>
      <c r="E721" s="289">
        <v>46.066249999999997</v>
      </c>
      <c r="F721" s="307"/>
      <c r="G721" s="308">
        <f>ROUND(E721*F721,2)</f>
        <v>0</v>
      </c>
      <c r="H721" s="308" t="s">
        <v>149</v>
      </c>
      <c r="I721" s="308" t="s">
        <v>150</v>
      </c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 t="s">
        <v>650</v>
      </c>
      <c r="AF721" s="244"/>
      <c r="AG721" s="244"/>
      <c r="AH721" s="244"/>
      <c r="AI721" s="244"/>
      <c r="AJ721" s="244"/>
      <c r="AK721" s="244"/>
      <c r="AL721" s="244"/>
      <c r="AM721" s="244">
        <v>21</v>
      </c>
      <c r="AN721" s="244"/>
      <c r="AO721" s="244"/>
      <c r="AP721" s="244"/>
      <c r="AQ721" s="244"/>
      <c r="AR721" s="244"/>
      <c r="AS721" s="244"/>
      <c r="AT721" s="244"/>
      <c r="AU721" s="244"/>
      <c r="AV721" s="244"/>
      <c r="AW721" s="244"/>
      <c r="AX721" s="244"/>
      <c r="AY721" s="244"/>
      <c r="AZ721" s="244"/>
      <c r="BA721" s="244"/>
      <c r="BB721" s="244"/>
      <c r="BC721" s="244"/>
      <c r="BD721" s="244"/>
      <c r="BE721" s="244"/>
      <c r="BF721" s="244"/>
      <c r="BG721" s="244"/>
      <c r="BH721" s="244"/>
    </row>
    <row r="722" spans="1:60" outlineLevel="1" x14ac:dyDescent="0.2">
      <c r="A722" s="255">
        <v>149</v>
      </c>
      <c r="B722" s="268" t="s">
        <v>651</v>
      </c>
      <c r="C722" s="328" t="s">
        <v>652</v>
      </c>
      <c r="D722" s="277" t="s">
        <v>293</v>
      </c>
      <c r="E722" s="289">
        <v>184.26499999999999</v>
      </c>
      <c r="F722" s="307"/>
      <c r="G722" s="308">
        <f>ROUND(E722*F722,2)</f>
        <v>0</v>
      </c>
      <c r="H722" s="308" t="s">
        <v>149</v>
      </c>
      <c r="I722" s="308" t="s">
        <v>150</v>
      </c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 t="s">
        <v>650</v>
      </c>
      <c r="AF722" s="244"/>
      <c r="AG722" s="244"/>
      <c r="AH722" s="244"/>
      <c r="AI722" s="244"/>
      <c r="AJ722" s="244"/>
      <c r="AK722" s="244"/>
      <c r="AL722" s="244"/>
      <c r="AM722" s="244">
        <v>21</v>
      </c>
      <c r="AN722" s="244"/>
      <c r="AO722" s="244"/>
      <c r="AP722" s="244"/>
      <c r="AQ722" s="244"/>
      <c r="AR722" s="244"/>
      <c r="AS722" s="244"/>
      <c r="AT722" s="244"/>
      <c r="AU722" s="244"/>
      <c r="AV722" s="244"/>
      <c r="AW722" s="244"/>
      <c r="AX722" s="244"/>
      <c r="AY722" s="244"/>
      <c r="AZ722" s="244"/>
      <c r="BA722" s="244"/>
      <c r="BB722" s="244"/>
      <c r="BC722" s="244"/>
      <c r="BD722" s="244"/>
      <c r="BE722" s="244"/>
      <c r="BF722" s="244"/>
      <c r="BG722" s="244"/>
      <c r="BH722" s="244"/>
    </row>
    <row r="723" spans="1:60" outlineLevel="1" x14ac:dyDescent="0.2">
      <c r="A723" s="252"/>
      <c r="B723" s="251" t="s">
        <v>653</v>
      </c>
      <c r="C723" s="324"/>
      <c r="D723" s="273"/>
      <c r="E723" s="285"/>
      <c r="F723" s="299"/>
      <c r="G723" s="299"/>
      <c r="H723" s="300"/>
      <c r="I723" s="301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>
        <v>0</v>
      </c>
      <c r="AD723" s="244"/>
      <c r="AE723" s="244" t="s">
        <v>142</v>
      </c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  <c r="AR723" s="244"/>
      <c r="AS723" s="244"/>
      <c r="AT723" s="244"/>
      <c r="AU723" s="244"/>
      <c r="AV723" s="244"/>
      <c r="AW723" s="244"/>
      <c r="AX723" s="244"/>
      <c r="AY723" s="244"/>
      <c r="AZ723" s="244"/>
      <c r="BA723" s="244"/>
      <c r="BB723" s="244"/>
      <c r="BC723" s="244"/>
      <c r="BD723" s="244"/>
      <c r="BE723" s="244"/>
      <c r="BF723" s="244"/>
      <c r="BG723" s="244"/>
      <c r="BH723" s="244"/>
    </row>
    <row r="724" spans="1:60" outlineLevel="1" x14ac:dyDescent="0.2">
      <c r="A724" s="246"/>
      <c r="B724" s="253" t="s">
        <v>654</v>
      </c>
      <c r="C724" s="325"/>
      <c r="D724" s="274"/>
      <c r="E724" s="286"/>
      <c r="F724" s="302"/>
      <c r="G724" s="302"/>
      <c r="H724" s="303"/>
      <c r="I724" s="30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 t="s">
        <v>144</v>
      </c>
      <c r="AF724" s="244"/>
      <c r="AG724" s="244"/>
      <c r="AH724" s="244"/>
      <c r="AI724" s="244"/>
      <c r="AJ724" s="244"/>
      <c r="AK724" s="244"/>
      <c r="AL724" s="244"/>
      <c r="AM724" s="244"/>
      <c r="AN724" s="244"/>
      <c r="AO724" s="244"/>
      <c r="AP724" s="244"/>
      <c r="AQ724" s="244"/>
      <c r="AR724" s="244"/>
      <c r="AS724" s="244"/>
      <c r="AT724" s="244"/>
      <c r="AU724" s="244"/>
      <c r="AV724" s="244"/>
      <c r="AW724" s="244"/>
      <c r="AX724" s="244"/>
      <c r="AY724" s="244"/>
      <c r="AZ724" s="244"/>
      <c r="BA724" s="244"/>
      <c r="BB724" s="244"/>
      <c r="BC724" s="244"/>
      <c r="BD724" s="244"/>
      <c r="BE724" s="244"/>
      <c r="BF724" s="244"/>
      <c r="BG724" s="244"/>
      <c r="BH724" s="244"/>
    </row>
    <row r="725" spans="1:60" outlineLevel="1" x14ac:dyDescent="0.2">
      <c r="A725" s="254">
        <v>150</v>
      </c>
      <c r="B725" s="268" t="s">
        <v>655</v>
      </c>
      <c r="C725" s="326" t="s">
        <v>656</v>
      </c>
      <c r="D725" s="277" t="s">
        <v>293</v>
      </c>
      <c r="E725" s="289">
        <v>46.066249999999997</v>
      </c>
      <c r="F725" s="307"/>
      <c r="G725" s="308">
        <f>ROUND(E725*F725,2)</f>
        <v>0</v>
      </c>
      <c r="H725" s="308" t="s">
        <v>657</v>
      </c>
      <c r="I725" s="308" t="s">
        <v>150</v>
      </c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 t="s">
        <v>650</v>
      </c>
      <c r="AF725" s="244"/>
      <c r="AG725" s="244"/>
      <c r="AH725" s="244"/>
      <c r="AI725" s="244"/>
      <c r="AJ725" s="244"/>
      <c r="AK725" s="244"/>
      <c r="AL725" s="244"/>
      <c r="AM725" s="244">
        <v>21</v>
      </c>
      <c r="AN725" s="244"/>
      <c r="AO725" s="244"/>
      <c r="AP725" s="244"/>
      <c r="AQ725" s="244"/>
      <c r="AR725" s="244"/>
      <c r="AS725" s="244"/>
      <c r="AT725" s="244"/>
      <c r="AU725" s="244"/>
      <c r="AV725" s="244"/>
      <c r="AW725" s="244"/>
      <c r="AX725" s="244"/>
      <c r="AY725" s="244"/>
      <c r="AZ725" s="244"/>
      <c r="BA725" s="244"/>
      <c r="BB725" s="244"/>
      <c r="BC725" s="244"/>
      <c r="BD725" s="244"/>
      <c r="BE725" s="244"/>
      <c r="BF725" s="244"/>
      <c r="BG725" s="244"/>
      <c r="BH725" s="244"/>
    </row>
    <row r="726" spans="1:60" x14ac:dyDescent="0.2">
      <c r="A726" s="249" t="s">
        <v>139</v>
      </c>
      <c r="B726" s="266" t="s">
        <v>112</v>
      </c>
      <c r="C726" s="323" t="s">
        <v>113</v>
      </c>
      <c r="D726" s="272"/>
      <c r="E726" s="284"/>
      <c r="F726" s="296">
        <f>SUM(G727:G731)</f>
        <v>0</v>
      </c>
      <c r="G726" s="296"/>
      <c r="H726" s="297"/>
      <c r="I726" s="298"/>
      <c r="AE726" t="s">
        <v>140</v>
      </c>
    </row>
    <row r="727" spans="1:60" outlineLevel="1" x14ac:dyDescent="0.2">
      <c r="A727" s="258">
        <v>151</v>
      </c>
      <c r="B727" s="269" t="s">
        <v>658</v>
      </c>
      <c r="C727" s="328" t="s">
        <v>659</v>
      </c>
      <c r="D727" s="278" t="s">
        <v>660</v>
      </c>
      <c r="E727" s="290">
        <v>1</v>
      </c>
      <c r="F727" s="309"/>
      <c r="G727" s="310">
        <f>ROUND(E727*F727,2)</f>
        <v>0</v>
      </c>
      <c r="H727" s="310"/>
      <c r="I727" s="311" t="s">
        <v>290</v>
      </c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 t="s">
        <v>661</v>
      </c>
      <c r="AF727" s="244"/>
      <c r="AG727" s="244"/>
      <c r="AH727" s="244"/>
      <c r="AI727" s="244"/>
      <c r="AJ727" s="244"/>
      <c r="AK727" s="244"/>
      <c r="AL727" s="244"/>
      <c r="AM727" s="244">
        <v>21</v>
      </c>
      <c r="AN727" s="244"/>
      <c r="AO727" s="244"/>
      <c r="AP727" s="244"/>
      <c r="AQ727" s="244"/>
      <c r="AR727" s="244"/>
      <c r="AS727" s="244"/>
      <c r="AT727" s="244"/>
      <c r="AU727" s="244"/>
      <c r="AV727" s="244"/>
      <c r="AW727" s="244"/>
      <c r="AX727" s="244"/>
      <c r="AY727" s="244"/>
      <c r="AZ727" s="244"/>
      <c r="BA727" s="244"/>
      <c r="BB727" s="244"/>
      <c r="BC727" s="244"/>
      <c r="BD727" s="244"/>
      <c r="BE727" s="244"/>
      <c r="BF727" s="244"/>
      <c r="BG727" s="244"/>
      <c r="BH727" s="244"/>
    </row>
    <row r="728" spans="1:60" outlineLevel="1" x14ac:dyDescent="0.2">
      <c r="A728" s="259">
        <v>152</v>
      </c>
      <c r="B728" s="270" t="s">
        <v>662</v>
      </c>
      <c r="C728" s="328" t="s">
        <v>663</v>
      </c>
      <c r="D728" s="282" t="s">
        <v>660</v>
      </c>
      <c r="E728" s="294">
        <v>1</v>
      </c>
      <c r="F728" s="314"/>
      <c r="G728" s="315">
        <f>ROUND(E728*F728,2)</f>
        <v>0</v>
      </c>
      <c r="H728" s="315"/>
      <c r="I728" s="316" t="s">
        <v>491</v>
      </c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 t="s">
        <v>661</v>
      </c>
      <c r="AF728" s="244"/>
      <c r="AG728" s="244"/>
      <c r="AH728" s="244"/>
      <c r="AI728" s="244"/>
      <c r="AJ728" s="244"/>
      <c r="AK728" s="244"/>
      <c r="AL728" s="244"/>
      <c r="AM728" s="244">
        <v>21</v>
      </c>
      <c r="AN728" s="244"/>
      <c r="AO728" s="244"/>
      <c r="AP728" s="244"/>
      <c r="AQ728" s="244"/>
      <c r="AR728" s="244"/>
      <c r="AS728" s="244"/>
      <c r="AT728" s="244"/>
      <c r="AU728" s="244"/>
      <c r="AV728" s="244"/>
      <c r="AW728" s="244"/>
      <c r="AX728" s="244"/>
      <c r="AY728" s="244"/>
      <c r="AZ728" s="244"/>
      <c r="BA728" s="244"/>
      <c r="BB728" s="244"/>
      <c r="BC728" s="244"/>
      <c r="BD728" s="244"/>
      <c r="BE728" s="244"/>
      <c r="BF728" s="244"/>
      <c r="BG728" s="244"/>
      <c r="BH728" s="244"/>
    </row>
    <row r="729" spans="1:60" ht="22.5" outlineLevel="1" x14ac:dyDescent="0.2">
      <c r="A729" s="247"/>
      <c r="B729" s="250"/>
      <c r="C729" s="329" t="s">
        <v>664</v>
      </c>
      <c r="D729" s="279"/>
      <c r="E729" s="291"/>
      <c r="F729" s="312"/>
      <c r="G729" s="312"/>
      <c r="H729" s="303"/>
      <c r="I729" s="30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 t="s">
        <v>168</v>
      </c>
      <c r="AF729" s="244"/>
      <c r="AG729" s="244"/>
      <c r="AH729" s="244"/>
      <c r="AI729" s="244"/>
      <c r="AJ729" s="244"/>
      <c r="AK729" s="244"/>
      <c r="AL729" s="244"/>
      <c r="AM729" s="244"/>
      <c r="AN729" s="244"/>
      <c r="AO729" s="244"/>
      <c r="AP729" s="244"/>
      <c r="AQ729" s="244"/>
      <c r="AR729" s="244"/>
      <c r="AS729" s="244"/>
      <c r="AT729" s="244"/>
      <c r="AU729" s="244"/>
      <c r="AV729" s="244"/>
      <c r="AW729" s="244"/>
      <c r="AX729" s="244"/>
      <c r="AY729" s="244"/>
      <c r="AZ729" s="244"/>
      <c r="BA729" s="244"/>
      <c r="BB729" s="244"/>
      <c r="BC729" s="244"/>
      <c r="BD729" s="244"/>
      <c r="BE729" s="244"/>
      <c r="BF729" s="244"/>
      <c r="BG729" s="244"/>
      <c r="BH729" s="244"/>
    </row>
    <row r="730" spans="1:60" outlineLevel="1" x14ac:dyDescent="0.2">
      <c r="A730" s="259">
        <v>153</v>
      </c>
      <c r="B730" s="270" t="s">
        <v>665</v>
      </c>
      <c r="C730" s="328" t="s">
        <v>666</v>
      </c>
      <c r="D730" s="282" t="s">
        <v>660</v>
      </c>
      <c r="E730" s="294">
        <v>1</v>
      </c>
      <c r="F730" s="314"/>
      <c r="G730" s="315">
        <f>ROUND(E730*F730,2)</f>
        <v>0</v>
      </c>
      <c r="H730" s="315"/>
      <c r="I730" s="316" t="s">
        <v>491</v>
      </c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 t="s">
        <v>667</v>
      </c>
      <c r="AF730" s="244"/>
      <c r="AG730" s="244"/>
      <c r="AH730" s="244"/>
      <c r="AI730" s="244"/>
      <c r="AJ730" s="244"/>
      <c r="AK730" s="244"/>
      <c r="AL730" s="244"/>
      <c r="AM730" s="244">
        <v>21</v>
      </c>
      <c r="AN730" s="244"/>
      <c r="AO730" s="244"/>
      <c r="AP730" s="244"/>
      <c r="AQ730" s="244"/>
      <c r="AR730" s="244"/>
      <c r="AS730" s="244"/>
      <c r="AT730" s="244"/>
      <c r="AU730" s="244"/>
      <c r="AV730" s="244"/>
      <c r="AW730" s="244"/>
      <c r="AX730" s="244"/>
      <c r="AY730" s="244"/>
      <c r="AZ730" s="244"/>
      <c r="BA730" s="244"/>
      <c r="BB730" s="244"/>
      <c r="BC730" s="244"/>
      <c r="BD730" s="244"/>
      <c r="BE730" s="244"/>
      <c r="BF730" s="244"/>
      <c r="BG730" s="244"/>
      <c r="BH730" s="244"/>
    </row>
    <row r="731" spans="1:60" outlineLevel="1" x14ac:dyDescent="0.2">
      <c r="A731" s="247"/>
      <c r="B731" s="250"/>
      <c r="C731" s="329" t="s">
        <v>668</v>
      </c>
      <c r="D731" s="279"/>
      <c r="E731" s="291"/>
      <c r="F731" s="312"/>
      <c r="G731" s="312"/>
      <c r="H731" s="303"/>
      <c r="I731" s="30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 t="s">
        <v>168</v>
      </c>
      <c r="AF731" s="244"/>
      <c r="AG731" s="244"/>
      <c r="AH731" s="244"/>
      <c r="AI731" s="244"/>
      <c r="AJ731" s="244"/>
      <c r="AK731" s="244"/>
      <c r="AL731" s="244"/>
      <c r="AM731" s="244"/>
      <c r="AN731" s="244"/>
      <c r="AO731" s="244"/>
      <c r="AP731" s="244"/>
      <c r="AQ731" s="244"/>
      <c r="AR731" s="244"/>
      <c r="AS731" s="244"/>
      <c r="AT731" s="244"/>
      <c r="AU731" s="244"/>
      <c r="AV731" s="244"/>
      <c r="AW731" s="244"/>
      <c r="AX731" s="244"/>
      <c r="AY731" s="244"/>
      <c r="AZ731" s="244"/>
      <c r="BA731" s="244"/>
      <c r="BB731" s="244"/>
      <c r="BC731" s="244"/>
      <c r="BD731" s="244"/>
      <c r="BE731" s="244"/>
      <c r="BF731" s="244"/>
      <c r="BG731" s="244"/>
      <c r="BH731" s="244"/>
    </row>
    <row r="732" spans="1:60" x14ac:dyDescent="0.2">
      <c r="A732" s="249" t="s">
        <v>139</v>
      </c>
      <c r="B732" s="266" t="s">
        <v>114</v>
      </c>
      <c r="C732" s="323" t="s">
        <v>115</v>
      </c>
      <c r="D732" s="272"/>
      <c r="E732" s="284"/>
      <c r="F732" s="296">
        <f>SUM(G733:G740)</f>
        <v>0</v>
      </c>
      <c r="G732" s="296"/>
      <c r="H732" s="297"/>
      <c r="I732" s="298"/>
      <c r="AE732" t="s">
        <v>140</v>
      </c>
    </row>
    <row r="733" spans="1:60" outlineLevel="1" x14ac:dyDescent="0.2">
      <c r="A733" s="259">
        <v>154</v>
      </c>
      <c r="B733" s="270" t="s">
        <v>669</v>
      </c>
      <c r="C733" s="328" t="s">
        <v>670</v>
      </c>
      <c r="D733" s="282" t="s">
        <v>660</v>
      </c>
      <c r="E733" s="294">
        <v>1</v>
      </c>
      <c r="F733" s="314"/>
      <c r="G733" s="315">
        <f>ROUND(E733*F733,2)</f>
        <v>0</v>
      </c>
      <c r="H733" s="315"/>
      <c r="I733" s="316" t="s">
        <v>491</v>
      </c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 t="s">
        <v>661</v>
      </c>
      <c r="AF733" s="244"/>
      <c r="AG733" s="244"/>
      <c r="AH733" s="244"/>
      <c r="AI733" s="244"/>
      <c r="AJ733" s="244"/>
      <c r="AK733" s="244"/>
      <c r="AL733" s="244"/>
      <c r="AM733" s="244">
        <v>21</v>
      </c>
      <c r="AN733" s="244"/>
      <c r="AO733" s="244"/>
      <c r="AP733" s="244"/>
      <c r="AQ733" s="244"/>
      <c r="AR733" s="244"/>
      <c r="AS733" s="244"/>
      <c r="AT733" s="244"/>
      <c r="AU733" s="244"/>
      <c r="AV733" s="244"/>
      <c r="AW733" s="244"/>
      <c r="AX733" s="244"/>
      <c r="AY733" s="244"/>
      <c r="AZ733" s="244"/>
      <c r="BA733" s="244"/>
      <c r="BB733" s="244"/>
      <c r="BC733" s="244"/>
      <c r="BD733" s="244"/>
      <c r="BE733" s="244"/>
      <c r="BF733" s="244"/>
      <c r="BG733" s="244"/>
      <c r="BH733" s="244"/>
    </row>
    <row r="734" spans="1:60" ht="22.5" outlineLevel="1" x14ac:dyDescent="0.2">
      <c r="A734" s="247"/>
      <c r="B734" s="250"/>
      <c r="C734" s="329" t="s">
        <v>671</v>
      </c>
      <c r="D734" s="279"/>
      <c r="E734" s="291"/>
      <c r="F734" s="312"/>
      <c r="G734" s="312"/>
      <c r="H734" s="303"/>
      <c r="I734" s="30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 t="s">
        <v>168</v>
      </c>
      <c r="AF734" s="244"/>
      <c r="AG734" s="244"/>
      <c r="AH734" s="244"/>
      <c r="AI734" s="244"/>
      <c r="AJ734" s="244"/>
      <c r="AK734" s="244"/>
      <c r="AL734" s="244"/>
      <c r="AM734" s="244"/>
      <c r="AN734" s="244"/>
      <c r="AO734" s="244"/>
      <c r="AP734" s="244"/>
      <c r="AQ734" s="244"/>
      <c r="AR734" s="244"/>
      <c r="AS734" s="244"/>
      <c r="AT734" s="244"/>
      <c r="AU734" s="244"/>
      <c r="AV734" s="244"/>
      <c r="AW734" s="244"/>
      <c r="AX734" s="244"/>
      <c r="AY734" s="244"/>
      <c r="AZ734" s="244"/>
      <c r="BA734" s="244"/>
      <c r="BB734" s="244"/>
      <c r="BC734" s="244"/>
      <c r="BD734" s="244"/>
      <c r="BE734" s="244"/>
      <c r="BF734" s="244"/>
      <c r="BG734" s="244"/>
      <c r="BH734" s="244"/>
    </row>
    <row r="735" spans="1:60" outlineLevel="1" x14ac:dyDescent="0.2">
      <c r="A735" s="259">
        <v>155</v>
      </c>
      <c r="B735" s="270" t="s">
        <v>672</v>
      </c>
      <c r="C735" s="328" t="s">
        <v>673</v>
      </c>
      <c r="D735" s="282" t="s">
        <v>660</v>
      </c>
      <c r="E735" s="294">
        <v>1</v>
      </c>
      <c r="F735" s="314"/>
      <c r="G735" s="315">
        <f>ROUND(E735*F735,2)</f>
        <v>0</v>
      </c>
      <c r="H735" s="315"/>
      <c r="I735" s="316" t="s">
        <v>491</v>
      </c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 t="s">
        <v>661</v>
      </c>
      <c r="AF735" s="244"/>
      <c r="AG735" s="244"/>
      <c r="AH735" s="244"/>
      <c r="AI735" s="244"/>
      <c r="AJ735" s="244"/>
      <c r="AK735" s="244"/>
      <c r="AL735" s="244"/>
      <c r="AM735" s="244">
        <v>21</v>
      </c>
      <c r="AN735" s="244"/>
      <c r="AO735" s="244"/>
      <c r="AP735" s="244"/>
      <c r="AQ735" s="244"/>
      <c r="AR735" s="244"/>
      <c r="AS735" s="244"/>
      <c r="AT735" s="244"/>
      <c r="AU735" s="244"/>
      <c r="AV735" s="244"/>
      <c r="AW735" s="244"/>
      <c r="AX735" s="244"/>
      <c r="AY735" s="244"/>
      <c r="AZ735" s="244"/>
      <c r="BA735" s="244"/>
      <c r="BB735" s="244"/>
      <c r="BC735" s="244"/>
      <c r="BD735" s="244"/>
      <c r="BE735" s="244"/>
      <c r="BF735" s="244"/>
      <c r="BG735" s="244"/>
      <c r="BH735" s="244"/>
    </row>
    <row r="736" spans="1:60" ht="22.5" outlineLevel="1" x14ac:dyDescent="0.2">
      <c r="A736" s="247"/>
      <c r="B736" s="250"/>
      <c r="C736" s="329" t="s">
        <v>674</v>
      </c>
      <c r="D736" s="279"/>
      <c r="E736" s="291"/>
      <c r="F736" s="312"/>
      <c r="G736" s="312"/>
      <c r="H736" s="303"/>
      <c r="I736" s="30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 t="s">
        <v>168</v>
      </c>
      <c r="AF736" s="244"/>
      <c r="AG736" s="244"/>
      <c r="AH736" s="244"/>
      <c r="AI736" s="244"/>
      <c r="AJ736" s="244"/>
      <c r="AK736" s="244"/>
      <c r="AL736" s="244"/>
      <c r="AM736" s="244"/>
      <c r="AN736" s="244"/>
      <c r="AO736" s="244"/>
      <c r="AP736" s="244"/>
      <c r="AQ736" s="244"/>
      <c r="AR736" s="244"/>
      <c r="AS736" s="244"/>
      <c r="AT736" s="244"/>
      <c r="AU736" s="244"/>
      <c r="AV736" s="244"/>
      <c r="AW736" s="244"/>
      <c r="AX736" s="244"/>
      <c r="AY736" s="244"/>
      <c r="AZ736" s="244"/>
      <c r="BA736" s="244"/>
      <c r="BB736" s="244"/>
      <c r="BC736" s="244"/>
      <c r="BD736" s="244"/>
      <c r="BE736" s="244"/>
      <c r="BF736" s="244"/>
      <c r="BG736" s="244"/>
      <c r="BH736" s="244"/>
    </row>
    <row r="737" spans="1:60" outlineLevel="1" x14ac:dyDescent="0.2">
      <c r="A737" s="259">
        <v>156</v>
      </c>
      <c r="B737" s="270" t="s">
        <v>675</v>
      </c>
      <c r="C737" s="328" t="s">
        <v>676</v>
      </c>
      <c r="D737" s="282" t="s">
        <v>660</v>
      </c>
      <c r="E737" s="294">
        <v>1</v>
      </c>
      <c r="F737" s="314"/>
      <c r="G737" s="315">
        <f>ROUND(E737*F737,2)</f>
        <v>0</v>
      </c>
      <c r="H737" s="315"/>
      <c r="I737" s="316" t="s">
        <v>290</v>
      </c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 t="s">
        <v>661</v>
      </c>
      <c r="AF737" s="244"/>
      <c r="AG737" s="244"/>
      <c r="AH737" s="244"/>
      <c r="AI737" s="244"/>
      <c r="AJ737" s="244"/>
      <c r="AK737" s="244"/>
      <c r="AL737" s="244"/>
      <c r="AM737" s="244">
        <v>21</v>
      </c>
      <c r="AN737" s="244"/>
      <c r="AO737" s="244"/>
      <c r="AP737" s="244"/>
      <c r="AQ737" s="244"/>
      <c r="AR737" s="244"/>
      <c r="AS737" s="244"/>
      <c r="AT737" s="244"/>
      <c r="AU737" s="244"/>
      <c r="AV737" s="244"/>
      <c r="AW737" s="244"/>
      <c r="AX737" s="244"/>
      <c r="AY737" s="244"/>
      <c r="AZ737" s="244"/>
      <c r="BA737" s="244"/>
      <c r="BB737" s="244"/>
      <c r="BC737" s="244"/>
      <c r="BD737" s="244"/>
      <c r="BE737" s="244"/>
      <c r="BF737" s="244"/>
      <c r="BG737" s="244"/>
      <c r="BH737" s="244"/>
    </row>
    <row r="738" spans="1:60" outlineLevel="1" x14ac:dyDescent="0.2">
      <c r="A738" s="247"/>
      <c r="B738" s="250"/>
      <c r="C738" s="329" t="s">
        <v>677</v>
      </c>
      <c r="D738" s="279"/>
      <c r="E738" s="291"/>
      <c r="F738" s="312"/>
      <c r="G738" s="312"/>
      <c r="H738" s="303"/>
      <c r="I738" s="30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 t="s">
        <v>168</v>
      </c>
      <c r="AF738" s="244"/>
      <c r="AG738" s="244"/>
      <c r="AH738" s="244"/>
      <c r="AI738" s="244"/>
      <c r="AJ738" s="244"/>
      <c r="AK738" s="244"/>
      <c r="AL738" s="244"/>
      <c r="AM738" s="244"/>
      <c r="AN738" s="244"/>
      <c r="AO738" s="244"/>
      <c r="AP738" s="244"/>
      <c r="AQ738" s="244"/>
      <c r="AR738" s="244"/>
      <c r="AS738" s="244"/>
      <c r="AT738" s="244"/>
      <c r="AU738" s="244"/>
      <c r="AV738" s="244"/>
      <c r="AW738" s="244"/>
      <c r="AX738" s="244"/>
      <c r="AY738" s="244"/>
      <c r="AZ738" s="244"/>
      <c r="BA738" s="244"/>
      <c r="BB738" s="244"/>
      <c r="BC738" s="244"/>
      <c r="BD738" s="244"/>
      <c r="BE738" s="244"/>
      <c r="BF738" s="244"/>
      <c r="BG738" s="244"/>
      <c r="BH738" s="244"/>
    </row>
    <row r="739" spans="1:60" outlineLevel="1" x14ac:dyDescent="0.2">
      <c r="A739" s="258">
        <v>157</v>
      </c>
      <c r="B739" s="269" t="s">
        <v>1315</v>
      </c>
      <c r="C739" s="328" t="s">
        <v>1316</v>
      </c>
      <c r="D739" s="278" t="s">
        <v>542</v>
      </c>
      <c r="E739" s="290">
        <v>1</v>
      </c>
      <c r="F739" s="309"/>
      <c r="G739" s="310">
        <f>ROUND(E739*F739,2)</f>
        <v>0</v>
      </c>
      <c r="H739" s="310"/>
      <c r="I739" s="311" t="s">
        <v>290</v>
      </c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 t="s">
        <v>661</v>
      </c>
      <c r="AF739" s="244"/>
      <c r="AG739" s="244"/>
      <c r="AH739" s="244"/>
      <c r="AI739" s="244"/>
      <c r="AJ739" s="244"/>
      <c r="AK739" s="244"/>
      <c r="AL739" s="244"/>
      <c r="AM739" s="244">
        <v>21</v>
      </c>
      <c r="AN739" s="244"/>
      <c r="AO739" s="244"/>
      <c r="AP739" s="244"/>
      <c r="AQ739" s="244"/>
      <c r="AR739" s="244"/>
      <c r="AS739" s="244"/>
      <c r="AT739" s="244"/>
      <c r="AU739" s="244"/>
      <c r="AV739" s="244"/>
      <c r="AW739" s="244"/>
      <c r="AX739" s="244"/>
      <c r="AY739" s="244"/>
      <c r="AZ739" s="244"/>
      <c r="BA739" s="244"/>
      <c r="BB739" s="244"/>
      <c r="BC739" s="244"/>
      <c r="BD739" s="244"/>
      <c r="BE739" s="244"/>
      <c r="BF739" s="244"/>
      <c r="BG739" s="244"/>
      <c r="BH739" s="244"/>
    </row>
    <row r="740" spans="1:60" outlineLevel="1" x14ac:dyDescent="0.2">
      <c r="A740" s="259">
        <v>158</v>
      </c>
      <c r="B740" s="270" t="s">
        <v>689</v>
      </c>
      <c r="C740" s="334" t="s">
        <v>690</v>
      </c>
      <c r="D740" s="282" t="s">
        <v>660</v>
      </c>
      <c r="E740" s="294">
        <v>1</v>
      </c>
      <c r="F740" s="314"/>
      <c r="G740" s="315">
        <f>ROUND(E740*F740,2)</f>
        <v>0</v>
      </c>
      <c r="H740" s="315"/>
      <c r="I740" s="316" t="s">
        <v>290</v>
      </c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 t="s">
        <v>661</v>
      </c>
      <c r="AF740" s="244"/>
      <c r="AG740" s="244"/>
      <c r="AH740" s="244"/>
      <c r="AI740" s="244"/>
      <c r="AJ740" s="244"/>
      <c r="AK740" s="244"/>
      <c r="AL740" s="244"/>
      <c r="AM740" s="244">
        <v>21</v>
      </c>
      <c r="AN740" s="244"/>
      <c r="AO740" s="244"/>
      <c r="AP740" s="244"/>
      <c r="AQ740" s="244"/>
      <c r="AR740" s="244"/>
      <c r="AS740" s="244"/>
      <c r="AT740" s="244"/>
      <c r="AU740" s="244"/>
      <c r="AV740" s="244"/>
      <c r="AW740" s="244"/>
      <c r="AX740" s="244"/>
      <c r="AY740" s="244"/>
      <c r="AZ740" s="244"/>
      <c r="BA740" s="244"/>
      <c r="BB740" s="244"/>
      <c r="BC740" s="244"/>
      <c r="BD740" s="244"/>
      <c r="BE740" s="244"/>
      <c r="BF740" s="244"/>
      <c r="BG740" s="244"/>
      <c r="BH740" s="244"/>
    </row>
    <row r="741" spans="1:60" x14ac:dyDescent="0.2">
      <c r="A741" s="248"/>
      <c r="B741" s="333" t="s">
        <v>508</v>
      </c>
      <c r="C741" s="335" t="s">
        <v>508</v>
      </c>
      <c r="D741" s="336"/>
      <c r="E741" s="337"/>
      <c r="F741" s="338"/>
      <c r="G741" s="338"/>
      <c r="H741" s="338"/>
      <c r="I741" s="338"/>
    </row>
    <row r="742" spans="1:60" hidden="1" x14ac:dyDescent="0.2">
      <c r="C742" s="105"/>
      <c r="D742" s="226"/>
    </row>
    <row r="743" spans="1:60" ht="13.5" hidden="1" thickBot="1" x14ac:dyDescent="0.25">
      <c r="A743" s="317"/>
      <c r="B743" s="318" t="s">
        <v>693</v>
      </c>
      <c r="C743" s="332"/>
      <c r="D743" s="319"/>
      <c r="E743" s="320"/>
      <c r="F743" s="320"/>
      <c r="G743" s="321">
        <f>F9+F254+F260+F287+F305+F309+F630+F637+F644+F648+F653+F659+F726+F732</f>
        <v>0</v>
      </c>
    </row>
    <row r="744" spans="1:60" x14ac:dyDescent="0.2">
      <c r="D744" s="226"/>
    </row>
    <row r="745" spans="1:60" x14ac:dyDescent="0.2">
      <c r="D745" s="226"/>
    </row>
    <row r="746" spans="1:60" x14ac:dyDescent="0.2">
      <c r="D746" s="226"/>
    </row>
    <row r="747" spans="1:60" x14ac:dyDescent="0.2">
      <c r="D747" s="226"/>
    </row>
    <row r="748" spans="1:60" x14ac:dyDescent="0.2">
      <c r="D748" s="226"/>
    </row>
    <row r="749" spans="1:60" x14ac:dyDescent="0.2">
      <c r="D749" s="226"/>
    </row>
    <row r="750" spans="1:60" x14ac:dyDescent="0.2">
      <c r="D750" s="226"/>
    </row>
    <row r="751" spans="1:60" x14ac:dyDescent="0.2">
      <c r="D751" s="226"/>
    </row>
    <row r="752" spans="1:60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162">
    <mergeCell ref="B660:G660"/>
    <mergeCell ref="B720:G720"/>
    <mergeCell ref="B723:G723"/>
    <mergeCell ref="B724:G724"/>
    <mergeCell ref="F726:G726"/>
    <mergeCell ref="F732:G732"/>
    <mergeCell ref="B650:G650"/>
    <mergeCell ref="F653:G653"/>
    <mergeCell ref="B654:G654"/>
    <mergeCell ref="B656:G656"/>
    <mergeCell ref="B657:G657"/>
    <mergeCell ref="F659:G659"/>
    <mergeCell ref="B642:G642"/>
    <mergeCell ref="F644:G644"/>
    <mergeCell ref="B645:G645"/>
    <mergeCell ref="B646:G646"/>
    <mergeCell ref="F648:G648"/>
    <mergeCell ref="B649:G649"/>
    <mergeCell ref="B631:G631"/>
    <mergeCell ref="B632:G632"/>
    <mergeCell ref="F637:G637"/>
    <mergeCell ref="B638:G638"/>
    <mergeCell ref="B639:G639"/>
    <mergeCell ref="B641:G641"/>
    <mergeCell ref="B392:G392"/>
    <mergeCell ref="B397:G397"/>
    <mergeCell ref="B399:G399"/>
    <mergeCell ref="B400:G400"/>
    <mergeCell ref="B407:G407"/>
    <mergeCell ref="F630:G630"/>
    <mergeCell ref="B384:G384"/>
    <mergeCell ref="B385:G385"/>
    <mergeCell ref="B387:G387"/>
    <mergeCell ref="B388:G388"/>
    <mergeCell ref="B389:G389"/>
    <mergeCell ref="B391:G391"/>
    <mergeCell ref="B376:G376"/>
    <mergeCell ref="B377:G377"/>
    <mergeCell ref="B379:G379"/>
    <mergeCell ref="B380:G380"/>
    <mergeCell ref="B381:G381"/>
    <mergeCell ref="B383:G383"/>
    <mergeCell ref="B368:G368"/>
    <mergeCell ref="B369:G369"/>
    <mergeCell ref="B371:G371"/>
    <mergeCell ref="B372:G372"/>
    <mergeCell ref="B373:G373"/>
    <mergeCell ref="B375:G375"/>
    <mergeCell ref="B360:G360"/>
    <mergeCell ref="B361:G361"/>
    <mergeCell ref="B363:G363"/>
    <mergeCell ref="B364:G364"/>
    <mergeCell ref="B365:G365"/>
    <mergeCell ref="B367:G367"/>
    <mergeCell ref="B352:G352"/>
    <mergeCell ref="B353:G353"/>
    <mergeCell ref="B354:G354"/>
    <mergeCell ref="B356:G356"/>
    <mergeCell ref="B357:G357"/>
    <mergeCell ref="B359:G359"/>
    <mergeCell ref="B344:G344"/>
    <mergeCell ref="B345:G345"/>
    <mergeCell ref="B346:G346"/>
    <mergeCell ref="B348:G348"/>
    <mergeCell ref="B349:G349"/>
    <mergeCell ref="B350:G350"/>
    <mergeCell ref="B335:G335"/>
    <mergeCell ref="B336:G336"/>
    <mergeCell ref="B337:G337"/>
    <mergeCell ref="B340:G340"/>
    <mergeCell ref="B341:G341"/>
    <mergeCell ref="B342:G342"/>
    <mergeCell ref="B327:G327"/>
    <mergeCell ref="B328:G328"/>
    <mergeCell ref="B329:G329"/>
    <mergeCell ref="B331:G331"/>
    <mergeCell ref="B332:G332"/>
    <mergeCell ref="B333:G333"/>
    <mergeCell ref="B319:G319"/>
    <mergeCell ref="B320:G320"/>
    <mergeCell ref="B321:G321"/>
    <mergeCell ref="B323:G323"/>
    <mergeCell ref="B324:G324"/>
    <mergeCell ref="B325:G325"/>
    <mergeCell ref="F309:G309"/>
    <mergeCell ref="B310:G310"/>
    <mergeCell ref="B311:G311"/>
    <mergeCell ref="B315:G315"/>
    <mergeCell ref="B316:G316"/>
    <mergeCell ref="B317:G317"/>
    <mergeCell ref="B289:G289"/>
    <mergeCell ref="B298:G298"/>
    <mergeCell ref="B300:G300"/>
    <mergeCell ref="B301:G301"/>
    <mergeCell ref="F305:G305"/>
    <mergeCell ref="B306:G306"/>
    <mergeCell ref="B265:G265"/>
    <mergeCell ref="B266:G266"/>
    <mergeCell ref="B268:G268"/>
    <mergeCell ref="B269:G269"/>
    <mergeCell ref="F287:G287"/>
    <mergeCell ref="B288:G288"/>
    <mergeCell ref="B249:G249"/>
    <mergeCell ref="F254:G254"/>
    <mergeCell ref="B255:G255"/>
    <mergeCell ref="F260:G260"/>
    <mergeCell ref="B261:G261"/>
    <mergeCell ref="B262:G262"/>
    <mergeCell ref="B213:G213"/>
    <mergeCell ref="B229:G229"/>
    <mergeCell ref="B233:G233"/>
    <mergeCell ref="B234:G234"/>
    <mergeCell ref="B240:G240"/>
    <mergeCell ref="B241:G241"/>
    <mergeCell ref="B146:G146"/>
    <mergeCell ref="B184:G184"/>
    <mergeCell ref="B185:G185"/>
    <mergeCell ref="B188:G188"/>
    <mergeCell ref="B189:G189"/>
    <mergeCell ref="B212:G212"/>
    <mergeCell ref="B136:G136"/>
    <mergeCell ref="B137:G137"/>
    <mergeCell ref="B140:G140"/>
    <mergeCell ref="B141:G141"/>
    <mergeCell ref="B142:G142"/>
    <mergeCell ref="B145:G145"/>
    <mergeCell ref="B121:G121"/>
    <mergeCell ref="B122:G122"/>
    <mergeCell ref="B127:G127"/>
    <mergeCell ref="B128:G128"/>
    <mergeCell ref="B129:G129"/>
    <mergeCell ref="B135:G135"/>
    <mergeCell ref="B42:G42"/>
    <mergeCell ref="B45:G45"/>
    <mergeCell ref="B46:G46"/>
    <mergeCell ref="B52:G52"/>
    <mergeCell ref="B53:G53"/>
    <mergeCell ref="B120:G120"/>
    <mergeCell ref="B34:G34"/>
    <mergeCell ref="B35:G35"/>
    <mergeCell ref="B37:G37"/>
    <mergeCell ref="B38:G38"/>
    <mergeCell ref="B39:G39"/>
    <mergeCell ref="B41:G41"/>
    <mergeCell ref="B26:G26"/>
    <mergeCell ref="B27:G27"/>
    <mergeCell ref="B29:G29"/>
    <mergeCell ref="B30:G30"/>
    <mergeCell ref="B31:G31"/>
    <mergeCell ref="B33:G33"/>
    <mergeCell ref="B15:G15"/>
    <mergeCell ref="B19:G19"/>
    <mergeCell ref="B20:G20"/>
    <mergeCell ref="B22:G22"/>
    <mergeCell ref="B23:G23"/>
    <mergeCell ref="B25:G25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15/172/001</v>
      </c>
      <c r="C1" s="31" t="str">
        <f>Stavba!NazevStavby</f>
        <v>Nové Město n.M.-rek. vodovodu a kanalizace ul. Drobného - II. etapa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26</v>
      </c>
      <c r="B2" s="183" t="s">
        <v>63</v>
      </c>
      <c r="C2" s="184" t="s">
        <v>64</v>
      </c>
      <c r="D2" s="92"/>
      <c r="E2" s="92"/>
      <c r="F2" s="92"/>
      <c r="G2" s="26" t="s">
        <v>117</v>
      </c>
      <c r="H2" s="34" t="s">
        <v>65</v>
      </c>
      <c r="O2" s="8" t="s">
        <v>118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SO07a</v>
      </c>
      <c r="H6" s="35"/>
    </row>
    <row r="7" spans="1:15" ht="15.75" customHeight="1" x14ac:dyDescent="0.25">
      <c r="B7" s="93" t="str">
        <f>C2</f>
        <v>Kanalizace - povrchy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117</v>
      </c>
      <c r="B9" s="185" t="s">
        <v>119</v>
      </c>
      <c r="C9" s="185" t="s">
        <v>120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85" t="s">
        <v>121</v>
      </c>
      <c r="C10" s="185" t="s">
        <v>122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85" t="s">
        <v>123</v>
      </c>
      <c r="C11" s="185" t="s">
        <v>124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85" t="s">
        <v>65</v>
      </c>
      <c r="C12" s="185" t="s">
        <v>125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6" t="s">
        <v>127</v>
      </c>
      <c r="B16" s="187"/>
      <c r="C16" s="187"/>
      <c r="D16" s="187"/>
      <c r="E16" s="187"/>
      <c r="F16" s="187"/>
      <c r="G16" s="187"/>
      <c r="H16" s="188"/>
      <c r="I16" s="32"/>
      <c r="J16" s="32"/>
    </row>
    <row r="17" spans="1:55" ht="12.75" customHeight="1" x14ac:dyDescent="0.2">
      <c r="A17" s="196" t="s">
        <v>128</v>
      </c>
      <c r="B17" s="197"/>
      <c r="C17" s="198"/>
      <c r="D17" s="198"/>
      <c r="E17" s="198"/>
      <c r="F17" s="198"/>
      <c r="G17" s="199"/>
      <c r="H17" s="200" t="s">
        <v>129</v>
      </c>
      <c r="I17" s="32"/>
      <c r="J17" s="32"/>
    </row>
    <row r="18" spans="1:55" ht="12.75" customHeight="1" x14ac:dyDescent="0.2">
      <c r="A18" s="194" t="s">
        <v>130</v>
      </c>
      <c r="B18" s="192" t="s">
        <v>64</v>
      </c>
      <c r="C18" s="191"/>
      <c r="D18" s="191"/>
      <c r="E18" s="191"/>
      <c r="F18" s="191"/>
      <c r="G18" s="193"/>
      <c r="H18" s="195">
        <f>'SO07a 001 Pol'!G53</f>
        <v>0</v>
      </c>
      <c r="I18" s="32"/>
      <c r="J18" s="32"/>
      <c r="O18">
        <f>'SO07a 001 Pol'!AN6</f>
        <v>0</v>
      </c>
      <c r="P18">
        <f>'SO07a 001 Pol'!AO6</f>
        <v>0</v>
      </c>
    </row>
    <row r="19" spans="1:55" ht="12.75" customHeight="1" thickBot="1" x14ac:dyDescent="0.25">
      <c r="A19" s="201"/>
      <c r="B19" s="202" t="s">
        <v>131</v>
      </c>
      <c r="C19" s="203"/>
      <c r="D19" s="204" t="str">
        <f>B2</f>
        <v>SO07a</v>
      </c>
      <c r="E19" s="203"/>
      <c r="F19" s="203"/>
      <c r="G19" s="205"/>
      <c r="H19" s="206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7"/>
      <c r="I20" s="32"/>
      <c r="J20" s="32"/>
    </row>
    <row r="21" spans="1:55" ht="12.75" customHeight="1" x14ac:dyDescent="0.2">
      <c r="A21" s="217"/>
      <c r="B21" s="218"/>
      <c r="C21" s="218"/>
      <c r="D21" s="218"/>
      <c r="E21" s="219"/>
      <c r="F21" s="218"/>
      <c r="G21" s="218"/>
      <c r="H21" s="220" t="s">
        <v>67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2" t="s">
        <v>68</v>
      </c>
      <c r="B22" s="208"/>
      <c r="C22" s="208"/>
      <c r="D22" s="208">
        <v>15</v>
      </c>
      <c r="E22" s="209" t="s">
        <v>69</v>
      </c>
      <c r="F22" s="208"/>
      <c r="G22" s="208"/>
      <c r="H22" s="215">
        <f>SUM(O18:O19)</f>
        <v>0</v>
      </c>
      <c r="I22" s="32"/>
      <c r="J22" s="32"/>
    </row>
    <row r="23" spans="1:55" ht="12.75" customHeight="1" x14ac:dyDescent="0.2">
      <c r="A23" s="213" t="s">
        <v>70</v>
      </c>
      <c r="B23" s="189"/>
      <c r="C23" s="189"/>
      <c r="D23" s="189">
        <v>15</v>
      </c>
      <c r="E23" s="210" t="s">
        <v>69</v>
      </c>
      <c r="F23" s="189"/>
      <c r="G23" s="189"/>
      <c r="H23" s="216">
        <f>H22*(D23/100)</f>
        <v>0</v>
      </c>
      <c r="I23" s="32"/>
      <c r="J23" s="32"/>
    </row>
    <row r="24" spans="1:55" ht="12.75" customHeight="1" x14ac:dyDescent="0.2">
      <c r="A24" s="213" t="s">
        <v>68</v>
      </c>
      <c r="B24" s="189"/>
      <c r="C24" s="189"/>
      <c r="D24" s="189">
        <v>21</v>
      </c>
      <c r="E24" s="210" t="s">
        <v>69</v>
      </c>
      <c r="F24" s="189"/>
      <c r="G24" s="189"/>
      <c r="H24" s="216">
        <f>SUM(P18:P19)</f>
        <v>0</v>
      </c>
      <c r="I24" s="32"/>
      <c r="J24" s="32"/>
    </row>
    <row r="25" spans="1:55" ht="12.75" customHeight="1" thickBot="1" x14ac:dyDescent="0.25">
      <c r="A25" s="214" t="s">
        <v>70</v>
      </c>
      <c r="B25" s="190"/>
      <c r="C25" s="190"/>
      <c r="D25" s="190">
        <v>21</v>
      </c>
      <c r="E25" s="211" t="s">
        <v>69</v>
      </c>
      <c r="F25" s="189"/>
      <c r="G25" s="189"/>
      <c r="H25" s="216">
        <f>H24*(D25/100)</f>
        <v>0</v>
      </c>
      <c r="I25" s="32"/>
      <c r="J25" s="32"/>
    </row>
    <row r="26" spans="1:55" ht="12.75" customHeight="1" thickBot="1" x14ac:dyDescent="0.25">
      <c r="A26" s="221" t="s">
        <v>132</v>
      </c>
      <c r="B26" s="222"/>
      <c r="C26" s="222"/>
      <c r="D26" s="222"/>
      <c r="E26" s="222"/>
      <c r="F26" s="223"/>
      <c r="G26" s="224"/>
      <c r="H26" s="225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6" t="s">
        <v>694</v>
      </c>
      <c r="B28" s="187"/>
      <c r="C28" s="187"/>
      <c r="D28" s="354" t="s">
        <v>130</v>
      </c>
      <c r="E28" s="356" t="s">
        <v>64</v>
      </c>
      <c r="F28" s="356"/>
      <c r="G28" s="356"/>
      <c r="H28" s="356"/>
      <c r="I28" s="32"/>
      <c r="J28" s="32"/>
      <c r="BC28" s="355" t="str">
        <f>E28</f>
        <v>Kanalizace - povrchy</v>
      </c>
    </row>
    <row r="29" spans="1:55" ht="12.75" customHeight="1" x14ac:dyDescent="0.2">
      <c r="A29" s="196" t="s">
        <v>695</v>
      </c>
      <c r="B29" s="197"/>
      <c r="C29" s="198"/>
      <c r="D29" s="198"/>
      <c r="E29" s="198"/>
      <c r="F29" s="198"/>
      <c r="G29" s="199"/>
      <c r="H29" s="200" t="s">
        <v>129</v>
      </c>
      <c r="I29" s="32"/>
      <c r="J29" s="32"/>
    </row>
    <row r="30" spans="1:55" ht="12.75" customHeight="1" x14ac:dyDescent="0.2">
      <c r="A30" s="194" t="s">
        <v>76</v>
      </c>
      <c r="B30" s="192" t="s">
        <v>77</v>
      </c>
      <c r="C30" s="191"/>
      <c r="D30" s="191"/>
      <c r="E30" s="191"/>
      <c r="F30" s="191"/>
      <c r="G30" s="193"/>
      <c r="H30" s="357">
        <f>'SO07a 001 Pol'!F9</f>
        <v>0</v>
      </c>
      <c r="I30" s="32"/>
      <c r="J30" s="32"/>
    </row>
    <row r="31" spans="1:55" ht="12.75" customHeight="1" x14ac:dyDescent="0.2">
      <c r="A31" s="194" t="s">
        <v>82</v>
      </c>
      <c r="B31" s="192" t="s">
        <v>83</v>
      </c>
      <c r="C31" s="191"/>
      <c r="D31" s="191"/>
      <c r="E31" s="191"/>
      <c r="F31" s="191"/>
      <c r="G31" s="193"/>
      <c r="H31" s="357">
        <f>'SO07a 001 Pol'!F19</f>
        <v>0</v>
      </c>
      <c r="I31" s="32"/>
      <c r="J31" s="32"/>
    </row>
    <row r="32" spans="1:55" ht="12.75" customHeight="1" x14ac:dyDescent="0.2">
      <c r="A32" s="194" t="s">
        <v>94</v>
      </c>
      <c r="B32" s="192" t="s">
        <v>95</v>
      </c>
      <c r="C32" s="191"/>
      <c r="D32" s="191"/>
      <c r="E32" s="191"/>
      <c r="F32" s="191"/>
      <c r="G32" s="193"/>
      <c r="H32" s="357">
        <f>'SO07a 001 Pol'!F33</f>
        <v>0</v>
      </c>
      <c r="I32" s="32"/>
      <c r="J32" s="32"/>
    </row>
    <row r="33" spans="1:10" ht="12.75" customHeight="1" x14ac:dyDescent="0.2">
      <c r="A33" s="194" t="s">
        <v>100</v>
      </c>
      <c r="B33" s="192" t="s">
        <v>101</v>
      </c>
      <c r="C33" s="191"/>
      <c r="D33" s="191"/>
      <c r="E33" s="191"/>
      <c r="F33" s="191"/>
      <c r="G33" s="193"/>
      <c r="H33" s="357">
        <f>'SO07a 001 Pol'!F38</f>
        <v>0</v>
      </c>
      <c r="I33" s="32"/>
      <c r="J33" s="32"/>
    </row>
    <row r="34" spans="1:10" ht="12.75" customHeight="1" x14ac:dyDescent="0.2">
      <c r="A34" s="194" t="s">
        <v>110</v>
      </c>
      <c r="B34" s="192" t="s">
        <v>111</v>
      </c>
      <c r="C34" s="191"/>
      <c r="D34" s="191"/>
      <c r="E34" s="191"/>
      <c r="F34" s="191"/>
      <c r="G34" s="193"/>
      <c r="H34" s="357">
        <f>'SO07a 001 Pol'!F42</f>
        <v>0</v>
      </c>
      <c r="I34" s="32"/>
      <c r="J34" s="32"/>
    </row>
    <row r="35" spans="1:10" ht="12.75" customHeight="1" x14ac:dyDescent="0.2">
      <c r="A35" s="194" t="s">
        <v>112</v>
      </c>
      <c r="B35" s="192" t="s">
        <v>113</v>
      </c>
      <c r="C35" s="191"/>
      <c r="D35" s="191"/>
      <c r="E35" s="191"/>
      <c r="F35" s="191"/>
      <c r="G35" s="193"/>
      <c r="H35" s="357">
        <f>'SO07a 001 Pol'!F48</f>
        <v>0</v>
      </c>
      <c r="I35" s="32"/>
      <c r="J35" s="32"/>
    </row>
    <row r="36" spans="1:10" ht="12.75" customHeight="1" thickBot="1" x14ac:dyDescent="0.25">
      <c r="A36" s="201"/>
      <c r="B36" s="202" t="s">
        <v>696</v>
      </c>
      <c r="C36" s="203"/>
      <c r="D36" s="204" t="str">
        <f>D28</f>
        <v>001</v>
      </c>
      <c r="E36" s="203"/>
      <c r="F36" s="203"/>
      <c r="G36" s="205"/>
      <c r="H36" s="358">
        <f>SUM(H30:H35)</f>
        <v>0</v>
      </c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227" t="s">
        <v>133</v>
      </c>
      <c r="B1" s="227"/>
      <c r="C1" s="261"/>
      <c r="D1" s="227"/>
      <c r="E1" s="227"/>
      <c r="F1" s="227"/>
      <c r="G1" s="227"/>
      <c r="AC1" t="s">
        <v>136</v>
      </c>
    </row>
    <row r="2" spans="1:60" ht="13.5" thickTop="1" x14ac:dyDescent="0.2">
      <c r="A2" s="232" t="s">
        <v>28</v>
      </c>
      <c r="B2" s="236" t="s">
        <v>39</v>
      </c>
      <c r="C2" s="262" t="s">
        <v>40</v>
      </c>
      <c r="D2" s="234"/>
      <c r="E2" s="233"/>
      <c r="F2" s="233"/>
      <c r="G2" s="235"/>
    </row>
    <row r="3" spans="1:60" x14ac:dyDescent="0.2">
      <c r="A3" s="230" t="s">
        <v>29</v>
      </c>
      <c r="B3" s="237" t="s">
        <v>63</v>
      </c>
      <c r="C3" s="263" t="s">
        <v>64</v>
      </c>
      <c r="D3" s="229"/>
      <c r="E3" s="228"/>
      <c r="F3" s="228"/>
      <c r="G3" s="231"/>
      <c r="AC3" s="8" t="s">
        <v>118</v>
      </c>
    </row>
    <row r="4" spans="1:60" ht="13.5" thickBot="1" x14ac:dyDescent="0.25">
      <c r="A4" s="238" t="s">
        <v>30</v>
      </c>
      <c r="B4" s="239" t="s">
        <v>130</v>
      </c>
      <c r="C4" s="264" t="s">
        <v>64</v>
      </c>
      <c r="D4" s="240"/>
      <c r="E4" s="241"/>
      <c r="F4" s="241"/>
      <c r="G4" s="242"/>
    </row>
    <row r="5" spans="1:60" ht="14.25" thickTop="1" thickBot="1" x14ac:dyDescent="0.25">
      <c r="C5" s="265"/>
      <c r="D5" s="226"/>
      <c r="AN5">
        <v>15</v>
      </c>
      <c r="AO5">
        <v>21</v>
      </c>
    </row>
    <row r="6" spans="1:60" ht="26.25" thickTop="1" x14ac:dyDescent="0.2">
      <c r="A6" s="340" t="s">
        <v>31</v>
      </c>
      <c r="B6" s="341" t="s">
        <v>32</v>
      </c>
      <c r="C6" s="342" t="s">
        <v>33</v>
      </c>
      <c r="D6" s="343" t="s">
        <v>34</v>
      </c>
      <c r="E6" s="344" t="s">
        <v>35</v>
      </c>
      <c r="F6" s="345" t="s">
        <v>36</v>
      </c>
      <c r="G6" s="340" t="s">
        <v>37</v>
      </c>
      <c r="H6" s="346" t="s">
        <v>134</v>
      </c>
      <c r="I6" s="347" t="s">
        <v>135</v>
      </c>
      <c r="J6" s="54"/>
      <c r="AN6">
        <f>SUMIF(AM8:AM53,AN5,G8:G53)</f>
        <v>0</v>
      </c>
      <c r="AO6">
        <f>SUMIF(AM8:AM53,AO5,G8:G53)</f>
        <v>0</v>
      </c>
    </row>
    <row r="7" spans="1:60" x14ac:dyDescent="0.2">
      <c r="A7" s="243"/>
      <c r="B7" s="348" t="s">
        <v>137</v>
      </c>
      <c r="C7" s="349" t="s">
        <v>138</v>
      </c>
      <c r="D7" s="350"/>
      <c r="E7" s="351"/>
      <c r="F7" s="352"/>
      <c r="G7" s="352"/>
      <c r="H7" s="353"/>
      <c r="I7" s="353"/>
    </row>
    <row r="8" spans="1:60" hidden="1" x14ac:dyDescent="0.2">
      <c r="A8" s="245"/>
      <c r="B8" s="333"/>
      <c r="C8" s="322"/>
      <c r="D8" s="271"/>
      <c r="E8" s="283"/>
      <c r="F8" s="295"/>
      <c r="G8" s="295"/>
      <c r="H8" s="295"/>
      <c r="I8" s="295"/>
    </row>
    <row r="9" spans="1:60" x14ac:dyDescent="0.2">
      <c r="A9" s="249" t="s">
        <v>139</v>
      </c>
      <c r="B9" s="266" t="s">
        <v>76</v>
      </c>
      <c r="C9" s="323" t="s">
        <v>77</v>
      </c>
      <c r="D9" s="272"/>
      <c r="E9" s="284"/>
      <c r="F9" s="296">
        <f>SUM(G10:G18)</f>
        <v>0</v>
      </c>
      <c r="G9" s="296"/>
      <c r="H9" s="297"/>
      <c r="I9" s="298"/>
      <c r="AE9" t="s">
        <v>140</v>
      </c>
    </row>
    <row r="10" spans="1:60" outlineLevel="1" x14ac:dyDescent="0.2">
      <c r="A10" s="252"/>
      <c r="B10" s="251" t="s">
        <v>154</v>
      </c>
      <c r="C10" s="324"/>
      <c r="D10" s="273"/>
      <c r="E10" s="285"/>
      <c r="F10" s="299"/>
      <c r="G10" s="299"/>
      <c r="H10" s="300"/>
      <c r="I10" s="301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>
        <v>0</v>
      </c>
      <c r="AD10" s="244"/>
      <c r="AE10" s="244" t="s">
        <v>142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60" outlineLevel="1" x14ac:dyDescent="0.2">
      <c r="A11" s="254">
        <v>1</v>
      </c>
      <c r="B11" s="268" t="s">
        <v>763</v>
      </c>
      <c r="C11" s="326" t="s">
        <v>764</v>
      </c>
      <c r="D11" s="277" t="s">
        <v>148</v>
      </c>
      <c r="E11" s="289">
        <v>419.3</v>
      </c>
      <c r="F11" s="307"/>
      <c r="G11" s="308">
        <f>ROUND(E11*F11,2)</f>
        <v>0</v>
      </c>
      <c r="H11" s="308" t="s">
        <v>149</v>
      </c>
      <c r="I11" s="308" t="s">
        <v>491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 t="s">
        <v>151</v>
      </c>
      <c r="AF11" s="244"/>
      <c r="AG11" s="244"/>
      <c r="AH11" s="244"/>
      <c r="AI11" s="244"/>
      <c r="AJ11" s="244"/>
      <c r="AK11" s="244"/>
      <c r="AL11" s="244"/>
      <c r="AM11" s="244">
        <v>21</v>
      </c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</row>
    <row r="12" spans="1:60" outlineLevel="1" x14ac:dyDescent="0.2">
      <c r="A12" s="255">
        <v>2</v>
      </c>
      <c r="B12" s="268" t="s">
        <v>768</v>
      </c>
      <c r="C12" s="328" t="s">
        <v>769</v>
      </c>
      <c r="D12" s="277" t="s">
        <v>148</v>
      </c>
      <c r="E12" s="289">
        <v>1.21</v>
      </c>
      <c r="F12" s="307"/>
      <c r="G12" s="308">
        <f>ROUND(E12*F12,2)</f>
        <v>0</v>
      </c>
      <c r="H12" s="308" t="s">
        <v>149</v>
      </c>
      <c r="I12" s="308" t="s">
        <v>491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645</v>
      </c>
      <c r="AF12" s="244"/>
      <c r="AG12" s="244"/>
      <c r="AH12" s="244"/>
      <c r="AI12" s="244"/>
      <c r="AJ12" s="244"/>
      <c r="AK12" s="244"/>
      <c r="AL12" s="244"/>
      <c r="AM12" s="244">
        <v>21</v>
      </c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</row>
    <row r="13" spans="1:60" outlineLevel="1" x14ac:dyDescent="0.2">
      <c r="A13" s="255">
        <v>3</v>
      </c>
      <c r="B13" s="268" t="s">
        <v>770</v>
      </c>
      <c r="C13" s="328" t="s">
        <v>771</v>
      </c>
      <c r="D13" s="277" t="s">
        <v>148</v>
      </c>
      <c r="E13" s="289">
        <v>419.3</v>
      </c>
      <c r="F13" s="307"/>
      <c r="G13" s="308">
        <f>ROUND(E13*F13,2)</f>
        <v>0</v>
      </c>
      <c r="H13" s="308" t="s">
        <v>149</v>
      </c>
      <c r="I13" s="308" t="s">
        <v>491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 t="s">
        <v>151</v>
      </c>
      <c r="AF13" s="244"/>
      <c r="AG13" s="244"/>
      <c r="AH13" s="244"/>
      <c r="AI13" s="244"/>
      <c r="AJ13" s="244"/>
      <c r="AK13" s="244"/>
      <c r="AL13" s="244"/>
      <c r="AM13" s="244">
        <v>21</v>
      </c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</row>
    <row r="14" spans="1:60" outlineLevel="1" x14ac:dyDescent="0.2">
      <c r="A14" s="257">
        <v>4</v>
      </c>
      <c r="B14" s="267" t="s">
        <v>772</v>
      </c>
      <c r="C14" s="328" t="s">
        <v>773</v>
      </c>
      <c r="D14" s="275" t="s">
        <v>148</v>
      </c>
      <c r="E14" s="287">
        <v>1.21</v>
      </c>
      <c r="F14" s="305"/>
      <c r="G14" s="306">
        <f>ROUND(E14*F14,2)</f>
        <v>0</v>
      </c>
      <c r="H14" s="306" t="s">
        <v>149</v>
      </c>
      <c r="I14" s="306" t="s">
        <v>491</v>
      </c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 t="s">
        <v>645</v>
      </c>
      <c r="AF14" s="244"/>
      <c r="AG14" s="244"/>
      <c r="AH14" s="244"/>
      <c r="AI14" s="244"/>
      <c r="AJ14" s="244"/>
      <c r="AK14" s="244"/>
      <c r="AL14" s="244"/>
      <c r="AM14" s="244">
        <v>21</v>
      </c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</row>
    <row r="15" spans="1:60" outlineLevel="1" x14ac:dyDescent="0.2">
      <c r="A15" s="247"/>
      <c r="B15" s="250"/>
      <c r="C15" s="327" t="s">
        <v>1317</v>
      </c>
      <c r="D15" s="276"/>
      <c r="E15" s="288">
        <v>1.21</v>
      </c>
      <c r="F15" s="303"/>
      <c r="G15" s="303"/>
      <c r="H15" s="303"/>
      <c r="I15" s="30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 t="s">
        <v>153</v>
      </c>
      <c r="AF15" s="244">
        <v>0</v>
      </c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</row>
    <row r="16" spans="1:60" outlineLevel="1" x14ac:dyDescent="0.2">
      <c r="A16" s="252"/>
      <c r="B16" s="251" t="s">
        <v>162</v>
      </c>
      <c r="C16" s="324"/>
      <c r="D16" s="273"/>
      <c r="E16" s="285"/>
      <c r="F16" s="299"/>
      <c r="G16" s="299"/>
      <c r="H16" s="300"/>
      <c r="I16" s="301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>
        <v>0</v>
      </c>
      <c r="AD16" s="244"/>
      <c r="AE16" s="244" t="s">
        <v>142</v>
      </c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</row>
    <row r="17" spans="1:60" outlineLevel="1" x14ac:dyDescent="0.2">
      <c r="A17" s="246"/>
      <c r="B17" s="253" t="s">
        <v>163</v>
      </c>
      <c r="C17" s="325"/>
      <c r="D17" s="274"/>
      <c r="E17" s="286"/>
      <c r="F17" s="302"/>
      <c r="G17" s="302"/>
      <c r="H17" s="303"/>
      <c r="I17" s="30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 t="s">
        <v>144</v>
      </c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</row>
    <row r="18" spans="1:60" outlineLevel="1" x14ac:dyDescent="0.2">
      <c r="A18" s="254">
        <v>5</v>
      </c>
      <c r="B18" s="268" t="s">
        <v>164</v>
      </c>
      <c r="C18" s="326" t="s">
        <v>165</v>
      </c>
      <c r="D18" s="277" t="s">
        <v>166</v>
      </c>
      <c r="E18" s="289">
        <v>4</v>
      </c>
      <c r="F18" s="307"/>
      <c r="G18" s="308">
        <f>ROUND(E18*F18,2)</f>
        <v>0</v>
      </c>
      <c r="H18" s="308" t="s">
        <v>149</v>
      </c>
      <c r="I18" s="308" t="s">
        <v>491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 t="s">
        <v>151</v>
      </c>
      <c r="AF18" s="244"/>
      <c r="AG18" s="244"/>
      <c r="AH18" s="244"/>
      <c r="AI18" s="244"/>
      <c r="AJ18" s="244"/>
      <c r="AK18" s="244"/>
      <c r="AL18" s="244"/>
      <c r="AM18" s="244">
        <v>21</v>
      </c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</row>
    <row r="19" spans="1:60" x14ac:dyDescent="0.2">
      <c r="A19" s="249" t="s">
        <v>139</v>
      </c>
      <c r="B19" s="266" t="s">
        <v>82</v>
      </c>
      <c r="C19" s="323" t="s">
        <v>83</v>
      </c>
      <c r="D19" s="272"/>
      <c r="E19" s="284"/>
      <c r="F19" s="296">
        <f>SUM(G20:G32)</f>
        <v>0</v>
      </c>
      <c r="G19" s="296"/>
      <c r="H19" s="297"/>
      <c r="I19" s="298"/>
      <c r="AE19" t="s">
        <v>140</v>
      </c>
    </row>
    <row r="20" spans="1:60" outlineLevel="1" x14ac:dyDescent="0.2">
      <c r="A20" s="252"/>
      <c r="B20" s="251" t="s">
        <v>775</v>
      </c>
      <c r="C20" s="324"/>
      <c r="D20" s="273"/>
      <c r="E20" s="285"/>
      <c r="F20" s="299"/>
      <c r="G20" s="299"/>
      <c r="H20" s="300"/>
      <c r="I20" s="301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>
        <v>0</v>
      </c>
      <c r="AD20" s="244"/>
      <c r="AE20" s="244" t="s">
        <v>142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</row>
    <row r="21" spans="1:60" outlineLevel="1" x14ac:dyDescent="0.2">
      <c r="A21" s="254">
        <v>6</v>
      </c>
      <c r="B21" s="268" t="s">
        <v>776</v>
      </c>
      <c r="C21" s="326" t="s">
        <v>777</v>
      </c>
      <c r="D21" s="277" t="s">
        <v>148</v>
      </c>
      <c r="E21" s="289">
        <v>1.21</v>
      </c>
      <c r="F21" s="307"/>
      <c r="G21" s="308">
        <f>ROUND(E21*F21,2)</f>
        <v>0</v>
      </c>
      <c r="H21" s="308" t="s">
        <v>149</v>
      </c>
      <c r="I21" s="308" t="s">
        <v>491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 t="s">
        <v>645</v>
      </c>
      <c r="AF21" s="244"/>
      <c r="AG21" s="244"/>
      <c r="AH21" s="244"/>
      <c r="AI21" s="244"/>
      <c r="AJ21" s="244"/>
      <c r="AK21" s="244"/>
      <c r="AL21" s="244"/>
      <c r="AM21" s="244">
        <v>21</v>
      </c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spans="1:60" outlineLevel="1" x14ac:dyDescent="0.2">
      <c r="A22" s="255">
        <v>7</v>
      </c>
      <c r="B22" s="268" t="s">
        <v>778</v>
      </c>
      <c r="C22" s="328" t="s">
        <v>779</v>
      </c>
      <c r="D22" s="277" t="s">
        <v>148</v>
      </c>
      <c r="E22" s="289">
        <v>419.3</v>
      </c>
      <c r="F22" s="307"/>
      <c r="G22" s="308">
        <f>ROUND(E22*F22,2)</f>
        <v>0</v>
      </c>
      <c r="H22" s="308" t="s">
        <v>149</v>
      </c>
      <c r="I22" s="308" t="s">
        <v>491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 t="s">
        <v>645</v>
      </c>
      <c r="AF22" s="244"/>
      <c r="AG22" s="244"/>
      <c r="AH22" s="244"/>
      <c r="AI22" s="244"/>
      <c r="AJ22" s="244"/>
      <c r="AK22" s="244"/>
      <c r="AL22" s="244"/>
      <c r="AM22" s="244">
        <v>21</v>
      </c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</row>
    <row r="23" spans="1:60" outlineLevel="1" x14ac:dyDescent="0.2">
      <c r="A23" s="252"/>
      <c r="B23" s="251" t="s">
        <v>782</v>
      </c>
      <c r="C23" s="324"/>
      <c r="D23" s="273"/>
      <c r="E23" s="285"/>
      <c r="F23" s="299"/>
      <c r="G23" s="299"/>
      <c r="H23" s="300"/>
      <c r="I23" s="301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>
        <v>0</v>
      </c>
      <c r="AD23" s="244"/>
      <c r="AE23" s="244" t="s">
        <v>142</v>
      </c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</row>
    <row r="24" spans="1:60" outlineLevel="1" x14ac:dyDescent="0.2">
      <c r="A24" s="254">
        <v>8</v>
      </c>
      <c r="B24" s="268" t="s">
        <v>783</v>
      </c>
      <c r="C24" s="326" t="s">
        <v>784</v>
      </c>
      <c r="D24" s="277" t="s">
        <v>148</v>
      </c>
      <c r="E24" s="289">
        <v>419.3</v>
      </c>
      <c r="F24" s="307"/>
      <c r="G24" s="308">
        <f>ROUND(E24*F24,2)</f>
        <v>0</v>
      </c>
      <c r="H24" s="308" t="s">
        <v>149</v>
      </c>
      <c r="I24" s="308" t="s">
        <v>491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 t="s">
        <v>645</v>
      </c>
      <c r="AF24" s="244"/>
      <c r="AG24" s="244"/>
      <c r="AH24" s="244"/>
      <c r="AI24" s="244"/>
      <c r="AJ24" s="244"/>
      <c r="AK24" s="244"/>
      <c r="AL24" s="244"/>
      <c r="AM24" s="244">
        <v>21</v>
      </c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</row>
    <row r="25" spans="1:60" outlineLevel="1" x14ac:dyDescent="0.2">
      <c r="A25" s="252"/>
      <c r="B25" s="251" t="s">
        <v>346</v>
      </c>
      <c r="C25" s="324"/>
      <c r="D25" s="273"/>
      <c r="E25" s="285"/>
      <c r="F25" s="299"/>
      <c r="G25" s="299"/>
      <c r="H25" s="300"/>
      <c r="I25" s="301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>
        <v>0</v>
      </c>
      <c r="AD25" s="244"/>
      <c r="AE25" s="244" t="s">
        <v>142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</row>
    <row r="26" spans="1:60" ht="22.5" outlineLevel="1" x14ac:dyDescent="0.2">
      <c r="A26" s="246"/>
      <c r="B26" s="253" t="s">
        <v>347</v>
      </c>
      <c r="C26" s="325"/>
      <c r="D26" s="274"/>
      <c r="E26" s="286"/>
      <c r="F26" s="302"/>
      <c r="G26" s="302"/>
      <c r="H26" s="303"/>
      <c r="I26" s="30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 t="s">
        <v>144</v>
      </c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60" t="str">
        <f>B26</f>
        <v>s provedením lože z kameniva drceného, s vyplněním spár, s dvojitým hutněním a se smetením přebytečného materiálu na krajnici. S dodáním hmot pro lože a výplň spár.</v>
      </c>
      <c r="BA26" s="244"/>
      <c r="BB26" s="244"/>
      <c r="BC26" s="244"/>
      <c r="BD26" s="244"/>
      <c r="BE26" s="244"/>
      <c r="BF26" s="244"/>
      <c r="BG26" s="244"/>
      <c r="BH26" s="244"/>
    </row>
    <row r="27" spans="1:60" outlineLevel="1" x14ac:dyDescent="0.2">
      <c r="A27" s="254">
        <v>9</v>
      </c>
      <c r="B27" s="268" t="s">
        <v>348</v>
      </c>
      <c r="C27" s="326" t="s">
        <v>349</v>
      </c>
      <c r="D27" s="277" t="s">
        <v>148</v>
      </c>
      <c r="E27" s="289">
        <v>1.21</v>
      </c>
      <c r="F27" s="307"/>
      <c r="G27" s="308">
        <f>ROUND(E27*F27,2)</f>
        <v>0</v>
      </c>
      <c r="H27" s="308" t="s">
        <v>149</v>
      </c>
      <c r="I27" s="308" t="s">
        <v>491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 t="s">
        <v>645</v>
      </c>
      <c r="AF27" s="244"/>
      <c r="AG27" s="244"/>
      <c r="AH27" s="244"/>
      <c r="AI27" s="244"/>
      <c r="AJ27" s="244"/>
      <c r="AK27" s="244"/>
      <c r="AL27" s="244"/>
      <c r="AM27" s="244">
        <v>21</v>
      </c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</row>
    <row r="28" spans="1:60" outlineLevel="1" x14ac:dyDescent="0.2">
      <c r="A28" s="255">
        <v>10</v>
      </c>
      <c r="B28" s="268" t="s">
        <v>785</v>
      </c>
      <c r="C28" s="328" t="s">
        <v>786</v>
      </c>
      <c r="D28" s="277" t="s">
        <v>148</v>
      </c>
      <c r="E28" s="289">
        <v>419.3</v>
      </c>
      <c r="F28" s="307"/>
      <c r="G28" s="308">
        <f>ROUND(E28*F28,2)</f>
        <v>0</v>
      </c>
      <c r="H28" s="308"/>
      <c r="I28" s="308" t="s">
        <v>290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 t="s">
        <v>645</v>
      </c>
      <c r="AF28" s="244"/>
      <c r="AG28" s="244"/>
      <c r="AH28" s="244"/>
      <c r="AI28" s="244"/>
      <c r="AJ28" s="244"/>
      <c r="AK28" s="244"/>
      <c r="AL28" s="244"/>
      <c r="AM28" s="244">
        <v>21</v>
      </c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</row>
    <row r="29" spans="1:60" outlineLevel="1" x14ac:dyDescent="0.2">
      <c r="A29" s="255">
        <v>11</v>
      </c>
      <c r="B29" s="268" t="s">
        <v>787</v>
      </c>
      <c r="C29" s="328" t="s">
        <v>788</v>
      </c>
      <c r="D29" s="277" t="s">
        <v>148</v>
      </c>
      <c r="E29" s="289">
        <v>1.21</v>
      </c>
      <c r="F29" s="307"/>
      <c r="G29" s="308">
        <f>ROUND(E29*F29,2)</f>
        <v>0</v>
      </c>
      <c r="H29" s="308"/>
      <c r="I29" s="308" t="s">
        <v>290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 t="s">
        <v>645</v>
      </c>
      <c r="AF29" s="244"/>
      <c r="AG29" s="244"/>
      <c r="AH29" s="244"/>
      <c r="AI29" s="244"/>
      <c r="AJ29" s="244"/>
      <c r="AK29" s="244"/>
      <c r="AL29" s="244"/>
      <c r="AM29" s="244">
        <v>21</v>
      </c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</row>
    <row r="30" spans="1:60" outlineLevel="1" x14ac:dyDescent="0.2">
      <c r="A30" s="255">
        <v>12</v>
      </c>
      <c r="B30" s="268" t="s">
        <v>789</v>
      </c>
      <c r="C30" s="328" t="s">
        <v>790</v>
      </c>
      <c r="D30" s="277" t="s">
        <v>148</v>
      </c>
      <c r="E30" s="289">
        <v>419.3</v>
      </c>
      <c r="F30" s="307"/>
      <c r="G30" s="308">
        <f>ROUND(E30*F30,2)</f>
        <v>0</v>
      </c>
      <c r="H30" s="308"/>
      <c r="I30" s="308" t="s">
        <v>290</v>
      </c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 t="s">
        <v>645</v>
      </c>
      <c r="AF30" s="244"/>
      <c r="AG30" s="244"/>
      <c r="AH30" s="244"/>
      <c r="AI30" s="244"/>
      <c r="AJ30" s="244"/>
      <c r="AK30" s="244"/>
      <c r="AL30" s="244"/>
      <c r="AM30" s="244">
        <v>21</v>
      </c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</row>
    <row r="31" spans="1:60" outlineLevel="1" x14ac:dyDescent="0.2">
      <c r="A31" s="255">
        <v>13</v>
      </c>
      <c r="B31" s="268" t="s">
        <v>791</v>
      </c>
      <c r="C31" s="328" t="s">
        <v>792</v>
      </c>
      <c r="D31" s="277" t="s">
        <v>148</v>
      </c>
      <c r="E31" s="289">
        <v>419.3</v>
      </c>
      <c r="F31" s="307"/>
      <c r="G31" s="308">
        <f>ROUND(E31*F31,2)</f>
        <v>0</v>
      </c>
      <c r="H31" s="308"/>
      <c r="I31" s="308" t="s">
        <v>290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 t="s">
        <v>645</v>
      </c>
      <c r="AF31" s="244"/>
      <c r="AG31" s="244"/>
      <c r="AH31" s="244"/>
      <c r="AI31" s="244"/>
      <c r="AJ31" s="244"/>
      <c r="AK31" s="244"/>
      <c r="AL31" s="244"/>
      <c r="AM31" s="244">
        <v>21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</row>
    <row r="32" spans="1:60" outlineLevel="1" x14ac:dyDescent="0.2">
      <c r="A32" s="255">
        <v>14</v>
      </c>
      <c r="B32" s="268" t="s">
        <v>793</v>
      </c>
      <c r="C32" s="328" t="s">
        <v>794</v>
      </c>
      <c r="D32" s="277" t="s">
        <v>148</v>
      </c>
      <c r="E32" s="289">
        <v>1.21</v>
      </c>
      <c r="F32" s="307"/>
      <c r="G32" s="308">
        <f>ROUND(E32*F32,2)</f>
        <v>0</v>
      </c>
      <c r="H32" s="308"/>
      <c r="I32" s="308" t="s">
        <v>290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 t="s">
        <v>528</v>
      </c>
      <c r="AF32" s="244"/>
      <c r="AG32" s="244"/>
      <c r="AH32" s="244"/>
      <c r="AI32" s="244"/>
      <c r="AJ32" s="244"/>
      <c r="AK32" s="244"/>
      <c r="AL32" s="244"/>
      <c r="AM32" s="244">
        <v>21</v>
      </c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</row>
    <row r="33" spans="1:60" x14ac:dyDescent="0.2">
      <c r="A33" s="249" t="s">
        <v>139</v>
      </c>
      <c r="B33" s="266" t="s">
        <v>94</v>
      </c>
      <c r="C33" s="323" t="s">
        <v>95</v>
      </c>
      <c r="D33" s="272"/>
      <c r="E33" s="284"/>
      <c r="F33" s="296">
        <f>SUM(G34:G37)</f>
        <v>0</v>
      </c>
      <c r="G33" s="296"/>
      <c r="H33" s="297"/>
      <c r="I33" s="298"/>
      <c r="AE33" t="s">
        <v>140</v>
      </c>
    </row>
    <row r="34" spans="1:60" outlineLevel="1" x14ac:dyDescent="0.2">
      <c r="A34" s="252"/>
      <c r="B34" s="251" t="s">
        <v>594</v>
      </c>
      <c r="C34" s="324"/>
      <c r="D34" s="273"/>
      <c r="E34" s="285"/>
      <c r="F34" s="299"/>
      <c r="G34" s="299"/>
      <c r="H34" s="300"/>
      <c r="I34" s="301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>
        <v>0</v>
      </c>
      <c r="AD34" s="244"/>
      <c r="AE34" s="244" t="s">
        <v>142</v>
      </c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</row>
    <row r="35" spans="1:60" outlineLevel="1" x14ac:dyDescent="0.2">
      <c r="A35" s="246"/>
      <c r="B35" s="253" t="s">
        <v>595</v>
      </c>
      <c r="C35" s="325"/>
      <c r="D35" s="274"/>
      <c r="E35" s="286"/>
      <c r="F35" s="302"/>
      <c r="G35" s="302"/>
      <c r="H35" s="303"/>
      <c r="I35" s="30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 t="s">
        <v>144</v>
      </c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</row>
    <row r="36" spans="1:60" outlineLevel="1" x14ac:dyDescent="0.2">
      <c r="A36" s="254">
        <v>15</v>
      </c>
      <c r="B36" s="268" t="s">
        <v>596</v>
      </c>
      <c r="C36" s="326" t="s">
        <v>597</v>
      </c>
      <c r="D36" s="277" t="s">
        <v>166</v>
      </c>
      <c r="E36" s="289">
        <v>4</v>
      </c>
      <c r="F36" s="307"/>
      <c r="G36" s="308">
        <f>ROUND(E36*F36,2)</f>
        <v>0</v>
      </c>
      <c r="H36" s="308" t="s">
        <v>149</v>
      </c>
      <c r="I36" s="308" t="s">
        <v>491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 t="s">
        <v>151</v>
      </c>
      <c r="AF36" s="244"/>
      <c r="AG36" s="244"/>
      <c r="AH36" s="244"/>
      <c r="AI36" s="244"/>
      <c r="AJ36" s="244"/>
      <c r="AK36" s="244"/>
      <c r="AL36" s="244"/>
      <c r="AM36" s="244">
        <v>21</v>
      </c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</row>
    <row r="37" spans="1:60" outlineLevel="1" x14ac:dyDescent="0.2">
      <c r="A37" s="255">
        <v>16</v>
      </c>
      <c r="B37" s="268" t="s">
        <v>798</v>
      </c>
      <c r="C37" s="328" t="s">
        <v>799</v>
      </c>
      <c r="D37" s="277" t="s">
        <v>355</v>
      </c>
      <c r="E37" s="289">
        <v>4</v>
      </c>
      <c r="F37" s="307"/>
      <c r="G37" s="308">
        <f>ROUND(E37*F37,2)</f>
        <v>0</v>
      </c>
      <c r="H37" s="308"/>
      <c r="I37" s="308" t="s">
        <v>290</v>
      </c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 t="s">
        <v>528</v>
      </c>
      <c r="AF37" s="244"/>
      <c r="AG37" s="244"/>
      <c r="AH37" s="244"/>
      <c r="AI37" s="244"/>
      <c r="AJ37" s="244"/>
      <c r="AK37" s="244"/>
      <c r="AL37" s="244"/>
      <c r="AM37" s="244">
        <v>21</v>
      </c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</row>
    <row r="38" spans="1:60" x14ac:dyDescent="0.2">
      <c r="A38" s="249" t="s">
        <v>139</v>
      </c>
      <c r="B38" s="266" t="s">
        <v>100</v>
      </c>
      <c r="C38" s="323" t="s">
        <v>101</v>
      </c>
      <c r="D38" s="272"/>
      <c r="E38" s="284"/>
      <c r="F38" s="296">
        <f>SUM(G39:G41)</f>
        <v>0</v>
      </c>
      <c r="G38" s="296"/>
      <c r="H38" s="297"/>
      <c r="I38" s="298"/>
      <c r="AE38" t="s">
        <v>140</v>
      </c>
    </row>
    <row r="39" spans="1:60" outlineLevel="1" x14ac:dyDescent="0.2">
      <c r="A39" s="252"/>
      <c r="B39" s="251" t="s">
        <v>800</v>
      </c>
      <c r="C39" s="324"/>
      <c r="D39" s="273"/>
      <c r="E39" s="285"/>
      <c r="F39" s="299"/>
      <c r="G39" s="299"/>
      <c r="H39" s="300"/>
      <c r="I39" s="301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>
        <v>0</v>
      </c>
      <c r="AD39" s="244"/>
      <c r="AE39" s="244" t="s">
        <v>142</v>
      </c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60" outlineLevel="1" x14ac:dyDescent="0.2">
      <c r="A40" s="246"/>
      <c r="B40" s="253" t="s">
        <v>801</v>
      </c>
      <c r="C40" s="325"/>
      <c r="D40" s="274"/>
      <c r="E40" s="286"/>
      <c r="F40" s="302"/>
      <c r="G40" s="302"/>
      <c r="H40" s="303"/>
      <c r="I40" s="30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 t="s">
        <v>144</v>
      </c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</row>
    <row r="41" spans="1:60" outlineLevel="1" x14ac:dyDescent="0.2">
      <c r="A41" s="254">
        <v>17</v>
      </c>
      <c r="B41" s="268" t="s">
        <v>802</v>
      </c>
      <c r="C41" s="326" t="s">
        <v>803</v>
      </c>
      <c r="D41" s="277" t="s">
        <v>293</v>
      </c>
      <c r="E41" s="289">
        <v>502.76537999999999</v>
      </c>
      <c r="F41" s="307"/>
      <c r="G41" s="308">
        <f>ROUND(E41*F41,2)</f>
        <v>0</v>
      </c>
      <c r="H41" s="308" t="s">
        <v>149</v>
      </c>
      <c r="I41" s="308" t="s">
        <v>491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 t="s">
        <v>613</v>
      </c>
      <c r="AF41" s="244"/>
      <c r="AG41" s="244"/>
      <c r="AH41" s="244"/>
      <c r="AI41" s="244"/>
      <c r="AJ41" s="244"/>
      <c r="AK41" s="244"/>
      <c r="AL41" s="244"/>
      <c r="AM41" s="244">
        <v>21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</row>
    <row r="42" spans="1:60" x14ac:dyDescent="0.2">
      <c r="A42" s="249" t="s">
        <v>139</v>
      </c>
      <c r="B42" s="266" t="s">
        <v>110</v>
      </c>
      <c r="C42" s="323" t="s">
        <v>111</v>
      </c>
      <c r="D42" s="272"/>
      <c r="E42" s="284"/>
      <c r="F42" s="296">
        <f>SUM(G43:G47)</f>
        <v>0</v>
      </c>
      <c r="G42" s="296"/>
      <c r="H42" s="297"/>
      <c r="I42" s="298"/>
      <c r="AE42" t="s">
        <v>140</v>
      </c>
    </row>
    <row r="43" spans="1:60" outlineLevel="1" x14ac:dyDescent="0.2">
      <c r="A43" s="252"/>
      <c r="B43" s="251" t="s">
        <v>647</v>
      </c>
      <c r="C43" s="324"/>
      <c r="D43" s="273"/>
      <c r="E43" s="285"/>
      <c r="F43" s="299"/>
      <c r="G43" s="299"/>
      <c r="H43" s="300"/>
      <c r="I43" s="301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>
        <v>0</v>
      </c>
      <c r="AD43" s="244"/>
      <c r="AE43" s="244" t="s">
        <v>142</v>
      </c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</row>
    <row r="44" spans="1:60" outlineLevel="1" x14ac:dyDescent="0.2">
      <c r="A44" s="254">
        <v>18</v>
      </c>
      <c r="B44" s="268" t="s">
        <v>648</v>
      </c>
      <c r="C44" s="326" t="s">
        <v>649</v>
      </c>
      <c r="D44" s="277" t="s">
        <v>293</v>
      </c>
      <c r="E44" s="289">
        <v>462.37869999999998</v>
      </c>
      <c r="F44" s="307"/>
      <c r="G44" s="308">
        <f>ROUND(E44*F44,2)</f>
        <v>0</v>
      </c>
      <c r="H44" s="308" t="s">
        <v>149</v>
      </c>
      <c r="I44" s="308" t="s">
        <v>491</v>
      </c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 t="s">
        <v>650</v>
      </c>
      <c r="AF44" s="244"/>
      <c r="AG44" s="244"/>
      <c r="AH44" s="244"/>
      <c r="AI44" s="244"/>
      <c r="AJ44" s="244"/>
      <c r="AK44" s="244"/>
      <c r="AL44" s="244"/>
      <c r="AM44" s="244">
        <v>21</v>
      </c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</row>
    <row r="45" spans="1:60" outlineLevel="1" x14ac:dyDescent="0.2">
      <c r="A45" s="255">
        <v>19</v>
      </c>
      <c r="B45" s="268" t="s">
        <v>651</v>
      </c>
      <c r="C45" s="328" t="s">
        <v>652</v>
      </c>
      <c r="D45" s="277" t="s">
        <v>293</v>
      </c>
      <c r="E45" s="289">
        <v>1849.5147999999999</v>
      </c>
      <c r="F45" s="307"/>
      <c r="G45" s="308">
        <f>ROUND(E45*F45,2)</f>
        <v>0</v>
      </c>
      <c r="H45" s="308" t="s">
        <v>149</v>
      </c>
      <c r="I45" s="308" t="s">
        <v>491</v>
      </c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 t="s">
        <v>650</v>
      </c>
      <c r="AF45" s="244"/>
      <c r="AG45" s="244"/>
      <c r="AH45" s="244"/>
      <c r="AI45" s="244"/>
      <c r="AJ45" s="244"/>
      <c r="AK45" s="244"/>
      <c r="AL45" s="244"/>
      <c r="AM45" s="244">
        <v>21</v>
      </c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</row>
    <row r="46" spans="1:60" outlineLevel="1" x14ac:dyDescent="0.2">
      <c r="A46" s="252"/>
      <c r="B46" s="251" t="s">
        <v>804</v>
      </c>
      <c r="C46" s="324"/>
      <c r="D46" s="273"/>
      <c r="E46" s="285"/>
      <c r="F46" s="299"/>
      <c r="G46" s="299"/>
      <c r="H46" s="300"/>
      <c r="I46" s="301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>
        <v>0</v>
      </c>
      <c r="AD46" s="244"/>
      <c r="AE46" s="244" t="s">
        <v>142</v>
      </c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</row>
    <row r="47" spans="1:60" outlineLevel="1" x14ac:dyDescent="0.2">
      <c r="A47" s="254">
        <v>20</v>
      </c>
      <c r="B47" s="268" t="s">
        <v>805</v>
      </c>
      <c r="C47" s="326" t="s">
        <v>806</v>
      </c>
      <c r="D47" s="277" t="s">
        <v>293</v>
      </c>
      <c r="E47" s="289">
        <v>462.37869999999998</v>
      </c>
      <c r="F47" s="307"/>
      <c r="G47" s="308">
        <f>ROUND(E47*F47,2)</f>
        <v>0</v>
      </c>
      <c r="H47" s="308" t="s">
        <v>633</v>
      </c>
      <c r="I47" s="308" t="s">
        <v>491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 t="s">
        <v>650</v>
      </c>
      <c r="AF47" s="244"/>
      <c r="AG47" s="244"/>
      <c r="AH47" s="244"/>
      <c r="AI47" s="244"/>
      <c r="AJ47" s="244"/>
      <c r="AK47" s="244"/>
      <c r="AL47" s="244"/>
      <c r="AM47" s="244">
        <v>21</v>
      </c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</row>
    <row r="48" spans="1:60" x14ac:dyDescent="0.2">
      <c r="A48" s="249" t="s">
        <v>139</v>
      </c>
      <c r="B48" s="266" t="s">
        <v>112</v>
      </c>
      <c r="C48" s="323" t="s">
        <v>113</v>
      </c>
      <c r="D48" s="272"/>
      <c r="E48" s="284"/>
      <c r="F48" s="296">
        <f>SUM(G49:G50)</f>
        <v>0</v>
      </c>
      <c r="G48" s="296"/>
      <c r="H48" s="297"/>
      <c r="I48" s="298"/>
      <c r="AE48" t="s">
        <v>140</v>
      </c>
    </row>
    <row r="49" spans="1:60" outlineLevel="1" x14ac:dyDescent="0.2">
      <c r="A49" s="259">
        <v>21</v>
      </c>
      <c r="B49" s="270" t="s">
        <v>665</v>
      </c>
      <c r="C49" s="328" t="s">
        <v>666</v>
      </c>
      <c r="D49" s="282" t="s">
        <v>660</v>
      </c>
      <c r="E49" s="294">
        <v>1</v>
      </c>
      <c r="F49" s="314"/>
      <c r="G49" s="315">
        <f>ROUND(E49*F49,2)</f>
        <v>0</v>
      </c>
      <c r="H49" s="315"/>
      <c r="I49" s="316" t="s">
        <v>491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 t="s">
        <v>667</v>
      </c>
      <c r="AF49" s="244"/>
      <c r="AG49" s="244"/>
      <c r="AH49" s="244"/>
      <c r="AI49" s="244"/>
      <c r="AJ49" s="244"/>
      <c r="AK49" s="244"/>
      <c r="AL49" s="244"/>
      <c r="AM49" s="244">
        <v>21</v>
      </c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</row>
    <row r="50" spans="1:60" outlineLevel="1" x14ac:dyDescent="0.2">
      <c r="A50" s="370"/>
      <c r="B50" s="364"/>
      <c r="C50" s="365" t="s">
        <v>668</v>
      </c>
      <c r="D50" s="366"/>
      <c r="E50" s="367"/>
      <c r="F50" s="368"/>
      <c r="G50" s="368"/>
      <c r="H50" s="369"/>
      <c r="I50" s="371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 t="s">
        <v>168</v>
      </c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</row>
    <row r="51" spans="1:60" x14ac:dyDescent="0.2">
      <c r="A51" s="248"/>
      <c r="B51" s="333" t="s">
        <v>508</v>
      </c>
      <c r="C51" s="335" t="s">
        <v>508</v>
      </c>
      <c r="D51" s="336"/>
      <c r="E51" s="337"/>
      <c r="F51" s="338"/>
      <c r="G51" s="338"/>
      <c r="H51" s="338"/>
      <c r="I51" s="338"/>
    </row>
    <row r="52" spans="1:60" hidden="1" x14ac:dyDescent="0.2">
      <c r="C52" s="105"/>
      <c r="D52" s="226"/>
    </row>
    <row r="53" spans="1:60" ht="13.5" hidden="1" thickBot="1" x14ac:dyDescent="0.25">
      <c r="A53" s="317"/>
      <c r="B53" s="318" t="s">
        <v>693</v>
      </c>
      <c r="C53" s="332"/>
      <c r="D53" s="319"/>
      <c r="E53" s="320"/>
      <c r="F53" s="320"/>
      <c r="G53" s="321">
        <f>F9+F19+F33+F38+F42+F48</f>
        <v>0</v>
      </c>
    </row>
    <row r="54" spans="1:60" x14ac:dyDescent="0.2">
      <c r="D54" s="226"/>
    </row>
    <row r="55" spans="1:60" x14ac:dyDescent="0.2">
      <c r="D55" s="226"/>
    </row>
    <row r="56" spans="1:60" x14ac:dyDescent="0.2">
      <c r="D56" s="226"/>
    </row>
    <row r="57" spans="1:60" x14ac:dyDescent="0.2">
      <c r="D57" s="226"/>
    </row>
    <row r="58" spans="1:60" x14ac:dyDescent="0.2">
      <c r="D58" s="226"/>
    </row>
    <row r="59" spans="1:60" x14ac:dyDescent="0.2">
      <c r="D59" s="226"/>
    </row>
    <row r="60" spans="1:60" x14ac:dyDescent="0.2">
      <c r="D60" s="226"/>
    </row>
    <row r="61" spans="1:60" x14ac:dyDescent="0.2">
      <c r="D61" s="226"/>
    </row>
    <row r="62" spans="1:60" x14ac:dyDescent="0.2">
      <c r="D62" s="226"/>
    </row>
    <row r="63" spans="1:60" x14ac:dyDescent="0.2">
      <c r="D63" s="226"/>
    </row>
    <row r="64" spans="1:60" x14ac:dyDescent="0.2">
      <c r="D64" s="226"/>
    </row>
    <row r="65" spans="4:4" x14ac:dyDescent="0.2">
      <c r="D65" s="226"/>
    </row>
    <row r="66" spans="4:4" x14ac:dyDescent="0.2">
      <c r="D66" s="226"/>
    </row>
    <row r="67" spans="4:4" x14ac:dyDescent="0.2">
      <c r="D67" s="226"/>
    </row>
    <row r="68" spans="4:4" x14ac:dyDescent="0.2">
      <c r="D68" s="226"/>
    </row>
    <row r="69" spans="4:4" x14ac:dyDescent="0.2">
      <c r="D69" s="226"/>
    </row>
    <row r="70" spans="4:4" x14ac:dyDescent="0.2">
      <c r="D70" s="226"/>
    </row>
    <row r="71" spans="4:4" x14ac:dyDescent="0.2">
      <c r="D71" s="226"/>
    </row>
    <row r="72" spans="4:4" x14ac:dyDescent="0.2">
      <c r="D72" s="226"/>
    </row>
    <row r="73" spans="4:4" x14ac:dyDescent="0.2">
      <c r="D73" s="226"/>
    </row>
    <row r="74" spans="4:4" x14ac:dyDescent="0.2">
      <c r="D74" s="226"/>
    </row>
    <row r="75" spans="4:4" x14ac:dyDescent="0.2">
      <c r="D75" s="226"/>
    </row>
    <row r="76" spans="4:4" x14ac:dyDescent="0.2">
      <c r="D76" s="226"/>
    </row>
    <row r="77" spans="4:4" x14ac:dyDescent="0.2">
      <c r="D77" s="226"/>
    </row>
    <row r="78" spans="4:4" x14ac:dyDescent="0.2">
      <c r="D78" s="226"/>
    </row>
    <row r="79" spans="4:4" x14ac:dyDescent="0.2">
      <c r="D79" s="226"/>
    </row>
    <row r="80" spans="4:4" x14ac:dyDescent="0.2">
      <c r="D80" s="226"/>
    </row>
    <row r="81" spans="4:4" x14ac:dyDescent="0.2">
      <c r="D81" s="226"/>
    </row>
    <row r="82" spans="4:4" x14ac:dyDescent="0.2">
      <c r="D82" s="226"/>
    </row>
    <row r="83" spans="4:4" x14ac:dyDescent="0.2">
      <c r="D83" s="226"/>
    </row>
    <row r="84" spans="4:4" x14ac:dyDescent="0.2">
      <c r="D84" s="226"/>
    </row>
    <row r="85" spans="4:4" x14ac:dyDescent="0.2">
      <c r="D85" s="226"/>
    </row>
    <row r="86" spans="4:4" x14ac:dyDescent="0.2">
      <c r="D86" s="226"/>
    </row>
    <row r="87" spans="4:4" x14ac:dyDescent="0.2">
      <c r="D87" s="226"/>
    </row>
    <row r="88" spans="4:4" x14ac:dyDescent="0.2">
      <c r="D88" s="226"/>
    </row>
    <row r="89" spans="4:4" x14ac:dyDescent="0.2">
      <c r="D89" s="226"/>
    </row>
    <row r="90" spans="4:4" x14ac:dyDescent="0.2">
      <c r="D90" s="226"/>
    </row>
    <row r="91" spans="4:4" x14ac:dyDescent="0.2">
      <c r="D91" s="226"/>
    </row>
    <row r="92" spans="4:4" x14ac:dyDescent="0.2">
      <c r="D92" s="226"/>
    </row>
    <row r="93" spans="4:4" x14ac:dyDescent="0.2">
      <c r="D93" s="226"/>
    </row>
    <row r="94" spans="4:4" x14ac:dyDescent="0.2">
      <c r="D94" s="226"/>
    </row>
    <row r="95" spans="4:4" x14ac:dyDescent="0.2">
      <c r="D95" s="226"/>
    </row>
    <row r="96" spans="4:4" x14ac:dyDescent="0.2">
      <c r="D96" s="226"/>
    </row>
    <row r="97" spans="4:4" x14ac:dyDescent="0.2">
      <c r="D97" s="226"/>
    </row>
    <row r="98" spans="4:4" x14ac:dyDescent="0.2">
      <c r="D98" s="226"/>
    </row>
    <row r="99" spans="4:4" x14ac:dyDescent="0.2">
      <c r="D99" s="226"/>
    </row>
    <row r="100" spans="4:4" x14ac:dyDescent="0.2">
      <c r="D100" s="226"/>
    </row>
    <row r="101" spans="4:4" x14ac:dyDescent="0.2">
      <c r="D101" s="226"/>
    </row>
    <row r="102" spans="4:4" x14ac:dyDescent="0.2">
      <c r="D102" s="226"/>
    </row>
    <row r="103" spans="4:4" x14ac:dyDescent="0.2">
      <c r="D103" s="226"/>
    </row>
    <row r="104" spans="4:4" x14ac:dyDescent="0.2">
      <c r="D104" s="226"/>
    </row>
    <row r="105" spans="4:4" x14ac:dyDescent="0.2">
      <c r="D105" s="226"/>
    </row>
    <row r="106" spans="4:4" x14ac:dyDescent="0.2">
      <c r="D106" s="226"/>
    </row>
    <row r="107" spans="4:4" x14ac:dyDescent="0.2">
      <c r="D107" s="226"/>
    </row>
    <row r="108" spans="4:4" x14ac:dyDescent="0.2">
      <c r="D108" s="226"/>
    </row>
    <row r="109" spans="4:4" x14ac:dyDescent="0.2">
      <c r="D109" s="226"/>
    </row>
    <row r="110" spans="4:4" x14ac:dyDescent="0.2">
      <c r="D110" s="226"/>
    </row>
    <row r="111" spans="4:4" x14ac:dyDescent="0.2">
      <c r="D111" s="226"/>
    </row>
    <row r="112" spans="4:4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mergeCells count="21">
    <mergeCell ref="B43:G43"/>
    <mergeCell ref="B46:G46"/>
    <mergeCell ref="F48:G48"/>
    <mergeCell ref="B34:G34"/>
    <mergeCell ref="B35:G35"/>
    <mergeCell ref="F38:G38"/>
    <mergeCell ref="B39:G39"/>
    <mergeCell ref="B40:G40"/>
    <mergeCell ref="F42:G42"/>
    <mergeCell ref="F19:G19"/>
    <mergeCell ref="B20:G20"/>
    <mergeCell ref="B23:G23"/>
    <mergeCell ref="B25:G25"/>
    <mergeCell ref="B26:G26"/>
    <mergeCell ref="F33:G33"/>
    <mergeCell ref="A1:G1"/>
    <mergeCell ref="C7:G7"/>
    <mergeCell ref="F9:G9"/>
    <mergeCell ref="B10:G10"/>
    <mergeCell ref="B16:G16"/>
    <mergeCell ref="B17:G1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31</vt:i4>
      </vt:variant>
    </vt:vector>
  </HeadingPairs>
  <TitlesOfParts>
    <vt:vector size="45" baseType="lpstr">
      <vt:lpstr>Uchazeč</vt:lpstr>
      <vt:lpstr>Stavba</vt:lpstr>
      <vt:lpstr>VzorObjekt</vt:lpstr>
      <vt:lpstr>VzorPolozky</vt:lpstr>
      <vt:lpstr>Rekapitulace Objekt SO06</vt:lpstr>
      <vt:lpstr>SO06 001 Pol</vt:lpstr>
      <vt:lpstr>Rekapitulace Objekt SO06a</vt:lpstr>
      <vt:lpstr>SO06a 001 Pol</vt:lpstr>
      <vt:lpstr>Rekapitulace Objekt SO06b</vt:lpstr>
      <vt:lpstr>SO06b 001 Pol</vt:lpstr>
      <vt:lpstr>Rekapitulace Objekt SO07</vt:lpstr>
      <vt:lpstr>SO07 001 Pol</vt:lpstr>
      <vt:lpstr>Rekapitulace Objekt SO07a</vt:lpstr>
      <vt:lpstr>SO07a 001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'SO06 001 Pol'!Názvy_tisku</vt:lpstr>
      <vt:lpstr>'SO06a 001 Pol'!Názvy_tisku</vt:lpstr>
      <vt:lpstr>'SO06b 001 Pol'!Názvy_tisku</vt:lpstr>
      <vt:lpstr>'SO07 001 Pol'!Názvy_tisku</vt:lpstr>
      <vt:lpstr>'SO07a 001 Pol'!Názvy_tisku</vt:lpstr>
      <vt:lpstr>Stavba!Objednatel</vt:lpstr>
      <vt:lpstr>'Rekapitulace Objekt SO06'!Oblast_tisku</vt:lpstr>
      <vt:lpstr>'Rekapitulace Objekt SO06a'!Oblast_tisku</vt:lpstr>
      <vt:lpstr>'Rekapitulace Objekt SO06b'!Oblast_tisku</vt:lpstr>
      <vt:lpstr>'Rekapitulace Objekt SO07'!Oblast_tisku</vt:lpstr>
      <vt:lpstr>'Rekapitulace Objekt SO07a'!Oblast_tisku</vt:lpstr>
      <vt:lpstr>'SO06 001 Pol'!Oblast_tisku</vt:lpstr>
      <vt:lpstr>'SO06a 001 Pol'!Oblast_tisku</vt:lpstr>
      <vt:lpstr>'SO06b 001 Pol'!Oblast_tisku</vt:lpstr>
      <vt:lpstr>'SO07 001 Pol'!Oblast_tisku</vt:lpstr>
      <vt:lpstr>'SO07a 001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2012-06-29T07:38:16Z</cp:lastPrinted>
  <dcterms:created xsi:type="dcterms:W3CDTF">2009-04-08T07:15:50Z</dcterms:created>
  <dcterms:modified xsi:type="dcterms:W3CDTF">2016-12-19T10:51:21Z</dcterms:modified>
</cp:coreProperties>
</file>