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05" sheetId="11" r:id="rId5"/>
    <sheet name="SO05 00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'SO05 001 Pol'!$1:$8</definedName>
    <definedName name="Objednatel" localSheetId="1">Stavba!$D$11</definedName>
    <definedName name="Objekt" localSheetId="1">Stavba!#REF!</definedName>
    <definedName name="_xlnm.Print_Area" localSheetId="4">'Rekapitulace Objekt SO05'!$A$1:$H$37</definedName>
    <definedName name="_xlnm.Print_Area" localSheetId="5">'SO05 001 Pol'!$A$1:$I$164</definedName>
    <definedName name="_xlnm.Print_Area" localSheetId="1">Stavba!$A$1:$J$49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3" i="1" l="1"/>
  <c r="O23" i="1"/>
  <c r="J23" i="1"/>
  <c r="J48" i="1"/>
  <c r="J47" i="1"/>
  <c r="J46" i="1"/>
  <c r="J45" i="1"/>
  <c r="J44" i="1"/>
  <c r="J43" i="1"/>
  <c r="P19" i="11"/>
  <c r="O19" i="11"/>
  <c r="H19" i="11"/>
  <c r="H37" i="11"/>
  <c r="D37" i="11"/>
  <c r="H36" i="11"/>
  <c r="H35" i="11"/>
  <c r="H34" i="11"/>
  <c r="H33" i="11"/>
  <c r="H32" i="11"/>
  <c r="H31" i="11"/>
  <c r="BC29" i="11"/>
  <c r="G164" i="12"/>
  <c r="AO6" i="12"/>
  <c r="AN6" i="12"/>
  <c r="AZ92" i="12"/>
  <c r="AZ48" i="12"/>
  <c r="AZ39" i="12"/>
  <c r="AZ33" i="12"/>
  <c r="AZ23" i="12"/>
  <c r="AZ11" i="12"/>
  <c r="G13" i="12"/>
  <c r="F9" i="12" s="1"/>
  <c r="G16" i="12"/>
  <c r="G20" i="12"/>
  <c r="G24" i="12"/>
  <c r="G26" i="12"/>
  <c r="G35" i="12"/>
  <c r="G41" i="12"/>
  <c r="G50" i="12"/>
  <c r="G55" i="12"/>
  <c r="G59" i="12"/>
  <c r="G67" i="12"/>
  <c r="G70" i="12"/>
  <c r="G71" i="12"/>
  <c r="G74" i="12"/>
  <c r="G79" i="12"/>
  <c r="G81" i="12"/>
  <c r="G86" i="12"/>
  <c r="G93" i="12"/>
  <c r="G96" i="12"/>
  <c r="G97" i="12"/>
  <c r="F99" i="12"/>
  <c r="G102" i="12"/>
  <c r="G108" i="12"/>
  <c r="F105" i="12" s="1"/>
  <c r="G112" i="12"/>
  <c r="G116" i="12"/>
  <c r="G120" i="12"/>
  <c r="G123" i="12"/>
  <c r="G124" i="12"/>
  <c r="G126" i="12"/>
  <c r="G127" i="12"/>
  <c r="G129" i="12"/>
  <c r="G131" i="12"/>
  <c r="G133" i="12"/>
  <c r="G135" i="12"/>
  <c r="G138" i="12"/>
  <c r="G139" i="12"/>
  <c r="G140" i="12"/>
  <c r="G142" i="12"/>
  <c r="G144" i="12"/>
  <c r="G146" i="12"/>
  <c r="G151" i="12"/>
  <c r="F148" i="12" s="1"/>
  <c r="G154" i="12"/>
  <c r="F153" i="12" s="1"/>
  <c r="G155" i="12"/>
  <c r="G158" i="12"/>
  <c r="F157" i="12" s="1"/>
  <c r="G160" i="12"/>
  <c r="H26" i="11"/>
  <c r="H25" i="11"/>
  <c r="P22" i="11" s="1"/>
  <c r="H23" i="11"/>
  <c r="H24" i="11" s="1"/>
  <c r="H20" i="11"/>
  <c r="D20" i="11"/>
  <c r="B7" i="11"/>
  <c r="B6" i="11"/>
  <c r="C1" i="11"/>
  <c r="B1" i="11"/>
  <c r="J49" i="1"/>
  <c r="J29" i="1"/>
  <c r="J30" i="1" s="1"/>
  <c r="J28" i="1"/>
  <c r="J27" i="1"/>
  <c r="J24" i="1"/>
  <c r="B1" i="9"/>
  <c r="C1" i="9"/>
  <c r="B7" i="9"/>
  <c r="B6" i="9"/>
  <c r="J31" i="1" l="1"/>
  <c r="H27" i="11"/>
  <c r="O22" i="11"/>
</calcChain>
</file>

<file path=xl/sharedStrings.xml><?xml version="1.0" encoding="utf-8"?>
<sst xmlns="http://schemas.openxmlformats.org/spreadsheetml/2006/main" count="657" uniqueCount="317">
  <si>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</si>
  <si>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</si>
  <si>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</si>
  <si>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</si>
  <si>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</si>
  <si>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</si>
  <si>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</si>
  <si>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</si>
  <si>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</si>
  <si>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</si>
  <si>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</si>
  <si>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</si>
  <si>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</si>
  <si>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</si>
  <si>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</si>
  <si>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</si>
  <si>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</si>
  <si>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</si>
  <si>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</si>
  <si>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</si>
  <si>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</si>
  <si>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</si>
  <si>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</si>
  <si>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</si>
  <si>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</si>
  <si>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</si>
  <si>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</si>
  <si>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</si>
  <si>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</si>
  <si>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</si>
  <si>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</si>
  <si>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</si>
  <si>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</si>
  <si>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</si>
  <si>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</si>
  <si>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</si>
  <si>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</si>
  <si>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</si>
  <si>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</si>
  <si>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15/129/001</t>
  </si>
  <si>
    <t>Nové Město n.M.-rekonstrukce ul.Drobného</t>
  </si>
  <si>
    <t>Nové Město na Moravě</t>
  </si>
  <si>
    <t>MĚSTO NOVÉ MĚSTO NA MORAVĚ</t>
  </si>
  <si>
    <t>Vratislavovo náměstí 103</t>
  </si>
  <si>
    <t>Nové Město na Moravě-Nové Město na Moravě</t>
  </si>
  <si>
    <t>59231</t>
  </si>
  <si>
    <t>Ing. František Laštovička, UNI PROJEKT</t>
  </si>
  <si>
    <t>Studentská 1133/3</t>
  </si>
  <si>
    <t>Žďár nad Sázavou-Žďár nad Sázavou 4</t>
  </si>
  <si>
    <t>59101</t>
  </si>
  <si>
    <t>10117831</t>
  </si>
  <si>
    <t>CZ6003161494</t>
  </si>
  <si>
    <t>00294900</t>
  </si>
  <si>
    <t>CZ00294900</t>
  </si>
  <si>
    <t>Stavební objekt</t>
  </si>
  <si>
    <t>SO05</t>
  </si>
  <si>
    <t>D.5 Uliční vpusti</t>
  </si>
  <si>
    <t>42.21.22</t>
  </si>
  <si>
    <t>CZ-CPA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</si>
  <si>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</si>
  <si>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</si>
  <si>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</si>
  <si>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</si>
  <si>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</si>
  <si>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</si>
  <si>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</si>
  <si>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</si>
  <si>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</si>
  <si>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</si>
  <si>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</si>
  <si>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</si>
  <si>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4</t>
  </si>
  <si>
    <t>Vodorovné konstrukce</t>
  </si>
  <si>
    <t>8</t>
  </si>
  <si>
    <t>Trubní vedení</t>
  </si>
  <si>
    <t>99</t>
  </si>
  <si>
    <t>Staveništní přesun hmot</t>
  </si>
  <si>
    <t>VN</t>
  </si>
  <si>
    <t>Vedlejší náklady</t>
  </si>
  <si>
    <t>ON</t>
  </si>
  <si>
    <t>Ostatní náklady</t>
  </si>
  <si>
    <t>Cena celkem</t>
  </si>
  <si>
    <t>CZ-CPA:</t>
  </si>
  <si>
    <t>STA</t>
  </si>
  <si>
    <t>42</t>
  </si>
  <si>
    <t>Inženýrské stavby a jejich výstavba</t>
  </si>
  <si>
    <t>42.2</t>
  </si>
  <si>
    <t>Inženýrské sítě a jejich výstavba</t>
  </si>
  <si>
    <t>42.21</t>
  </si>
  <si>
    <t>Inženýrské sítě pro kapaliny a plyny a jejich výstavba</t>
  </si>
  <si>
    <t>42.21.2</t>
  </si>
  <si>
    <t>Výstavba inženýrských sítí pro kapaliny a plyny</t>
  </si>
  <si>
    <t>Výstavba místních potrubí (vč. pomocných prací) pro kapaliny a plyny</t>
  </si>
  <si>
    <t>Rekapitulace soupisů náležejících k objektu</t>
  </si>
  <si>
    <t>Soupis</t>
  </si>
  <si>
    <t>Cena (Kč)</t>
  </si>
  <si>
    <t>001</t>
  </si>
  <si>
    <t>Uliční vpusti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</si>
  <si>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</si>
  <si>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</si>
  <si>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</si>
  <si>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</si>
  <si>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</si>
  <si>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</si>
  <si>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</si>
  <si>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</si>
  <si>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</si>
  <si>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</si>
  <si>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119 00-14 Dočasné zajištění podzemního potrubí nebo vedení</t>
  </si>
  <si>
    <t>SPK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</si>
  <si>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</si>
  <si>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SPX</t>
  </si>
  <si>
    <t>119 00-141 ocelového potrubí</t>
  </si>
  <si>
    <t>119001401R00</t>
  </si>
  <si>
    <t>...DN  do 200 mm</t>
  </si>
  <si>
    <t>m</t>
  </si>
  <si>
    <t>800-1</t>
  </si>
  <si>
    <t>RTS 15/ II</t>
  </si>
  <si>
    <t>POL1_1</t>
  </si>
  <si>
    <t>120 00 Ztížené vykopávky</t>
  </si>
  <si>
    <t>příplatek k cenám vykopávek za ztížení vykopávky v blízkosti podzemního vedení nebo výbušnin v horninách jakékoliv třídy,</t>
  </si>
  <si>
    <t>120001101R00</t>
  </si>
  <si>
    <t>...v horninách jakékoliv třídy</t>
  </si>
  <si>
    <t>m3</t>
  </si>
  <si>
    <t>1,2*1,0*1,40*7</t>
  </si>
  <si>
    <t>VV</t>
  </si>
  <si>
    <t>130 90 Bourání konstrukcí v hloubených vykopávkách</t>
  </si>
  <si>
    <t>s přemístěním suti na hromady na vzdálenost do 20 m nebo s uložením na dopravní prostředek,</t>
  </si>
  <si>
    <t>130901121R00</t>
  </si>
  <si>
    <t>...z betonu, prostého, pneumatickým kladivem</t>
  </si>
  <si>
    <t>Položka neobsahuje svislou ani vodorovnou přepravu vybouraného materiálu, ani uložení a poplatek za skládku.</t>
  </si>
  <si>
    <t>POP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</si>
  <si>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</si>
  <si>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</si>
  <si>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132201211R00</t>
  </si>
  <si>
    <t xml:space="preserve">...do 100 m3, v hornině 3, hloubení strojně </t>
  </si>
  <si>
    <t>1,2*1,0*36,6</t>
  </si>
  <si>
    <t>132301211R00</t>
  </si>
  <si>
    <t xml:space="preserve">...do 100 m3, v hornině 4, hloubení strojně </t>
  </si>
  <si>
    <t>1,2*(1,83+1,42)/2*1,1+1,2*(1,83+1,42)/2*6,0+1,2*(1,53+1,42)/2*2,0</t>
  </si>
  <si>
    <t>1,2*(1,53+1,42)/2*3,7+1,2*(1,62+1,42)/2*3,7+1,2*(1,53+1,42)/2*2,0</t>
  </si>
  <si>
    <t>1,2*(1,63+1,42)/2*3,7+1,2*(1,80+1,42)/2*6,0+1,2*(1,74+1,42)/2*1,8</t>
  </si>
  <si>
    <t>1,2*(1,86+1,42)/2*1,7+1,2*(1,86+1,42)/2*3,4+1,2*(2,41+1,42)/2*1,5</t>
  </si>
  <si>
    <t>Hornina 3 : -43,92</t>
  </si>
  <si>
    <t>133 Hloubení šachet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</si>
  <si>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</si>
  <si>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133 3 v hornině 3</t>
  </si>
  <si>
    <t>133201101R00</t>
  </si>
  <si>
    <t>...do 100 m3</t>
  </si>
  <si>
    <t>1,63*0,815*11*1,00</t>
  </si>
  <si>
    <t>0,43*0,815*11*1,00</t>
  </si>
  <si>
    <t>133 4 v hornině 4</t>
  </si>
  <si>
    <t>133301101R00</t>
  </si>
  <si>
    <t>1,63*0,815*11*1,42</t>
  </si>
  <si>
    <t>0,43*0,815*11*1,42</t>
  </si>
  <si>
    <t>1,63*1,63*1,06*11</t>
  </si>
  <si>
    <t>Hornina 3 : -18,4679</t>
  </si>
  <si>
    <t>Hornina 5 : -14,0284</t>
  </si>
  <si>
    <t>133 5 v hornině 5</t>
  </si>
  <si>
    <t>133401101R00</t>
  </si>
  <si>
    <t>...pro jakýkoliv objem výkopu</t>
  </si>
  <si>
    <t>1,63*1,63*0,48*11</t>
  </si>
  <si>
    <t>138 Dolamování hloubených vykopávek</t>
  </si>
  <si>
    <t>zapažených i nezapažených v hor. 5 - 7 s případným nutným přemístěním výkopku ve výkopišti, bez naložení.</t>
  </si>
  <si>
    <t>138 2 rýh ve vrstvě tloušťky do 500 mm</t>
  </si>
  <si>
    <t>138401201R00</t>
  </si>
  <si>
    <t>...v hornině 5</t>
  </si>
  <si>
    <t>14,0284*0,1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</si>
  <si>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</si>
  <si>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</si>
  <si>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</si>
  <si>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</si>
  <si>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m2</t>
  </si>
  <si>
    <t>(1,83+1,42)/2*1,1+(1,83+1,42)/2*6,0+(1,53+1,42)/2*2,0</t>
  </si>
  <si>
    <t>(1,53+1,42)/2*3,7+(1,62+1,42)/2*3,7+(1,53+1,42)/2*2,0</t>
  </si>
  <si>
    <t>(1,63+1,42)/2*3,7+(1,80+1,42)/2*6,0+(1,74+1,42)/2*1,8</t>
  </si>
  <si>
    <t>(1,86+1,42)/2*1,7+(1,86+1,42)/2*3,4+(2,41+1,42)/2*1,5</t>
  </si>
  <si>
    <t>57,9020</t>
  </si>
  <si>
    <t>151 11 Odstranění pažení a rozepření rýh</t>
  </si>
  <si>
    <t>pro podzemní vedení s uložením materiálu na vzdálenost do 3 m od kraje výkopu,</t>
  </si>
  <si>
    <t>151101111R00</t>
  </si>
  <si>
    <t>...příložné , hloubky do 2 m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</si>
  <si>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</si>
  <si>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</si>
  <si>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</si>
  <si>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</si>
  <si>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161101151R00</t>
  </si>
  <si>
    <t>...z horniny 5 až 7, při hloubce výkopu přes 1 do 2,5 m</t>
  </si>
  <si>
    <t>162 10 Vodorovné přemístění výkopku</t>
  </si>
  <si>
    <t>po suchu, bez ohledu na druh dopravního prostředku, bez naložení výkopku, avšak se složením bez rozhrnutí,</t>
  </si>
  <si>
    <t>162601152R00</t>
  </si>
  <si>
    <t>...z horniny 5 až 7, na vzdálenost přes 4 000  do 5 000 m</t>
  </si>
  <si>
    <t>1,2*0,60*36,6</t>
  </si>
  <si>
    <t>0,312*31,68</t>
  </si>
  <si>
    <t>2,90</t>
  </si>
  <si>
    <t>171 20 Uložení sypaniny</t>
  </si>
  <si>
    <t>171201101R00</t>
  </si>
  <si>
    <t>...do násypů nezhutněných</t>
  </si>
  <si>
    <t>Uložení sypaniny do násypů nebo na skládku s rozprostřením sypaniny ve vrstvách a s hrubým urovnáním.</t>
  </si>
  <si>
    <t>171201201RT1</t>
  </si>
  <si>
    <t>...na dočasnou skládku tak, že na 1 m2 plochy připadá přes 2 m3 výkopku nebo ornice</t>
  </si>
  <si>
    <t>t</t>
  </si>
  <si>
    <t>RTS 16/ II</t>
  </si>
  <si>
    <t>2,9*1,7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</si>
  <si>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</si>
  <si>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</si>
  <si>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</si>
  <si>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</si>
  <si>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</si>
  <si>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>43,92+25,5624+18,4679+24,7076+14,0284</t>
  </si>
  <si>
    <t>-39,1362</t>
  </si>
  <si>
    <t>2,9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</si>
  <si>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</si>
  <si>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</si>
  <si>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175101101R00</t>
  </si>
  <si>
    <t>...bez prohození sypaniny</t>
  </si>
  <si>
    <t>((1,2*0,50)-0,0314)*36,6</t>
  </si>
  <si>
    <t>199 Poplatky za skládku</t>
  </si>
  <si>
    <t>199000003R00</t>
  </si>
  <si>
    <t>...horniny 5 - 7</t>
  </si>
  <si>
    <t>POL1_</t>
  </si>
  <si>
    <t>58337332R</t>
  </si>
  <si>
    <t>štěrkopísek frakce 0,0 až 22,0 mm; třída C</t>
  </si>
  <si>
    <t>SPCM</t>
  </si>
  <si>
    <t>POL3_1</t>
  </si>
  <si>
    <t>20,8108*1,01*1,7</t>
  </si>
  <si>
    <t>451 Lože pod potrubí, stoky a drobné objekty</t>
  </si>
  <si>
    <t>v otevřeném výkopu,</t>
  </si>
  <si>
    <t>451573111R00</t>
  </si>
  <si>
    <t>...z písku a štěrkopísku  do 65 mm</t>
  </si>
  <si>
    <t>827-1</t>
  </si>
  <si>
    <t>1,2*0,1*36,6</t>
  </si>
  <si>
    <t>2,0867*0,1*11</t>
  </si>
  <si>
    <t>871 3 Montáž potrubí z trub z plastů těsněných gumovým kroužkem</t>
  </si>
  <si>
    <t>v otevřeném výkopu ve sklonu do 20 %,</t>
  </si>
  <si>
    <t>871353121R00</t>
  </si>
  <si>
    <t>...DN 200 mm</t>
  </si>
  <si>
    <t>877 35-3 Montáž tvarovek na potrubí z trub z plastů těsněných gumovým kroužkem</t>
  </si>
  <si>
    <t>877 35-33 jednoosých</t>
  </si>
  <si>
    <t>877353123R00</t>
  </si>
  <si>
    <t>kus</t>
  </si>
  <si>
    <t>892 5 Zkoušky těsnosti kanalizačního potrubí</t>
  </si>
  <si>
    <t>vodou nebo vzduchem,</t>
  </si>
  <si>
    <t>892 51 zkouška těsnosti kanalizačního potrubí vodou</t>
  </si>
  <si>
    <t>892571111R00</t>
  </si>
  <si>
    <t>...do DN 200 mm</t>
  </si>
  <si>
    <t>895 94 Zřízení vpusti kanalizační</t>
  </si>
  <si>
    <t>včetně zřízení lože ze štěrkopísku,</t>
  </si>
  <si>
    <t>895 94-1 uliční z betonových dílců</t>
  </si>
  <si>
    <t>895941311R00</t>
  </si>
  <si>
    <t>...typ UVB - 50</t>
  </si>
  <si>
    <t>899 20 Osazení mříží litinových</t>
  </si>
  <si>
    <t>včetně rámů a košů na bahno,</t>
  </si>
  <si>
    <t>899203111R00</t>
  </si>
  <si>
    <t>...o hmotnost jednotlivě přes 100  do 150 kg</t>
  </si>
  <si>
    <t>817354111R01</t>
  </si>
  <si>
    <t>DN 200, zaslepení stáv.otvoru</t>
  </si>
  <si>
    <t>Vlastní</t>
  </si>
  <si>
    <t>Položka je určena pro práce v otevřeném výkopu, pro práce ve štole se k položce používá příplatek 45154-1192.</t>
  </si>
  <si>
    <t>877355251T01</t>
  </si>
  <si>
    <t>Montáž manžety DN 200</t>
  </si>
  <si>
    <t xml:space="preserve">ks    </t>
  </si>
  <si>
    <t>28611263.AR1</t>
  </si>
  <si>
    <t>Trubka kanalizační SN 12 PVC 200, 1000</t>
  </si>
  <si>
    <t>8*1,093</t>
  </si>
  <si>
    <t>28611265.AR1</t>
  </si>
  <si>
    <t>Trubka kanalizační SN 12 PVC 200, 5000</t>
  </si>
  <si>
    <t>36,/5,0*1,093</t>
  </si>
  <si>
    <t>28651669.AR</t>
  </si>
  <si>
    <t>koleno PVC; 87,0 °; D = 200,0 mm; s 1 hrdlem</t>
  </si>
  <si>
    <t>8*1,015</t>
  </si>
  <si>
    <t>28651853.AR</t>
  </si>
  <si>
    <t>přechod kameninové hrdlo-plast DN 200,0 mm; l = 70 mm</t>
  </si>
  <si>
    <t>12*1,015</t>
  </si>
  <si>
    <t>55291004.A</t>
  </si>
  <si>
    <t>Vložka BC 24/200 pro d200mm</t>
  </si>
  <si>
    <t>Položka je určena pro osazení mříží litinových včetně rámů a košů na bahno. V položkách nejsou zakalkulovány náklady na dodání mříží, rámů a košů na bahno; Tyto náklady se oceňují ve specifikaci. Ztratné se nestanoví.</t>
  </si>
  <si>
    <t>V položce jsou zakalkulovány i náklady na cementovou maltu.</t>
  </si>
  <si>
    <t>55291204R</t>
  </si>
  <si>
    <t>spojka potrubí; nerez, pryž; tl. 7,5 mm; š = 150,0 mm; d spojovaného potrubí 240 až 265 mm; pracovní tlak 2,5 bar</t>
  </si>
  <si>
    <t>55340374R</t>
  </si>
  <si>
    <t>rám s mříží uliční vpusti; mříž litina; rám beton; rozměr 500/500/160 mm; únosnost D 400 kN</t>
  </si>
  <si>
    <t>592238740R</t>
  </si>
  <si>
    <t>horní díl vpusti dešťové; pro čtvercový poklop; DN 500 mm; síla stěny 65 mm; h = 190 mm; beton; C 40/50; XA1</t>
  </si>
  <si>
    <t>11*1,01</t>
  </si>
  <si>
    <t>592238742R</t>
  </si>
  <si>
    <t>skruž betonová uliční vpusti; kruhová; l = 590 mm; d = 500 mm</t>
  </si>
  <si>
    <t>22*1,01</t>
  </si>
  <si>
    <t>592238748R</t>
  </si>
  <si>
    <t>skruž betonová uliční vpusti; se sifonem 200 mm PVC; kruhová; l = 645 mm; d = 500 mm</t>
  </si>
  <si>
    <t>592238750R</t>
  </si>
  <si>
    <t>dno uliční vpusti beton; DN 500,0 mm; h = 525 mm; t = 65 mm; s kalištěm; beton C 40/50</t>
  </si>
  <si>
    <t>998 27-61 Přesun hmot pro trubní vedení z trub plastových nebo sklolaminátových</t>
  </si>
  <si>
    <t>vodovodu nebo kanalizace ražené nebo hloubené (827 1.1, 827 1.9, 827 2.1, 827 2.9), drobných objektů</t>
  </si>
  <si>
    <t>998276101R00</t>
  </si>
  <si>
    <t>...v otevřeném výkopu</t>
  </si>
  <si>
    <t>POL7_</t>
  </si>
  <si>
    <t>na vzdálenost 15 m od hrany výkopu nebo od okraje šachty</t>
  </si>
  <si>
    <t>005111020T</t>
  </si>
  <si>
    <t>Geodetické vytyčení stavby</t>
  </si>
  <si>
    <t>Soubor</t>
  </si>
  <si>
    <t>POL99_8</t>
  </si>
  <si>
    <t>005121 R</t>
  </si>
  <si>
    <t>Zařízení staveniště</t>
  </si>
  <si>
    <t>POL99_2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</si>
  <si>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</si>
  <si>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</si>
  <si>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</si>
  <si>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</si>
  <si>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005241030T</t>
  </si>
  <si>
    <t>Vyhotovení geometrického plánu</t>
  </si>
  <si>
    <t>Náklady na vyhotovení geometrického plánu.</t>
  </si>
  <si>
    <t/>
  </si>
  <si>
    <t>Celkem za objekt</t>
  </si>
  <si>
    <t>Rekapitulace soupisu</t>
  </si>
  <si>
    <t>Stavební díl</t>
  </si>
  <si>
    <t>Celkem soupis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</si>
</sst>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dotted">
        <color indexed="22"/>
      </left>
      <right/>
      <top style="dotted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3" xfId="0" applyNumberFormat="1" applyBorder="1"/>
    <xf numFmtId="4" fontId="0" fillId="0" borderId="43" xfId="0" applyNumberFormat="1" applyBorder="1" applyAlignment="1"/>
    <xf numFmtId="4" fontId="0" fillId="0" borderId="43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6" xfId="0" applyBorder="1"/>
    <xf numFmtId="0" fontId="0" fillId="0" borderId="46" xfId="0" applyBorder="1" applyAlignment="1"/>
    <xf numFmtId="0" fontId="0" fillId="0" borderId="47" xfId="0" applyBorder="1" applyAlignment="1"/>
    <xf numFmtId="0" fontId="0" fillId="0" borderId="39" xfId="0" applyBorder="1" applyAlignment="1"/>
    <xf numFmtId="0" fontId="0" fillId="0" borderId="42" xfId="0" applyBorder="1" applyAlignment="1"/>
    <xf numFmtId="0" fontId="0" fillId="0" borderId="49" xfId="0" applyBorder="1"/>
    <xf numFmtId="0" fontId="0" fillId="0" borderId="48" xfId="0" applyBorder="1"/>
    <xf numFmtId="0" fontId="0" fillId="0" borderId="50" xfId="0" applyBorder="1"/>
    <xf numFmtId="4" fontId="0" fillId="0" borderId="52" xfId="0" applyNumberFormat="1" applyBorder="1" applyAlignment="1">
      <alignment shrinkToFit="1"/>
    </xf>
    <xf numFmtId="4" fontId="0" fillId="0" borderId="51" xfId="0" applyNumberFormat="1" applyBorder="1" applyAlignment="1">
      <alignment shrinkToFit="1"/>
    </xf>
    <xf numFmtId="0" fontId="0" fillId="4" borderId="53" xfId="0" applyFill="1" applyBorder="1"/>
    <xf numFmtId="0" fontId="14" fillId="4" borderId="54" xfId="0" applyFont="1" applyFill="1" applyBorder="1"/>
    <xf numFmtId="0" fontId="0" fillId="4" borderId="54" xfId="0" applyFill="1" applyBorder="1"/>
    <xf numFmtId="0" fontId="0" fillId="4" borderId="55" xfId="0" applyFill="1" applyBorder="1" applyAlignment="1"/>
    <xf numFmtId="0" fontId="0" fillId="4" borderId="54" xfId="0" applyFill="1" applyBorder="1" applyAlignment="1"/>
    <xf numFmtId="4" fontId="15" fillId="4" borderId="56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 shrinkToFit="1"/>
    </xf>
    <xf numFmtId="0" fontId="15" fillId="4" borderId="40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vertical="center"/>
    </xf>
    <xf numFmtId="4" fontId="14" fillId="0" borderId="46" xfId="0" applyNumberFormat="1" applyFont="1" applyBorder="1" applyAlignment="1">
      <alignment vertical="center" wrapText="1"/>
    </xf>
    <xf numFmtId="4" fontId="14" fillId="0" borderId="46" xfId="0" applyNumberFormat="1" applyFont="1" applyBorder="1" applyAlignment="1">
      <alignment horizontal="center" vertical="center" wrapText="1"/>
    </xf>
    <xf numFmtId="4" fontId="14" fillId="0" borderId="46" xfId="0" applyNumberFormat="1" applyFont="1" applyBorder="1" applyAlignment="1">
      <alignment vertical="center" wrapText="1" shrinkToFit="1"/>
    </xf>
    <xf numFmtId="4" fontId="14" fillId="0" borderId="40" xfId="0" applyNumberFormat="1" applyFont="1" applyBorder="1" applyAlignment="1">
      <alignment vertical="center" shrinkToFit="1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43" xfId="0" applyNumberFormat="1" applyFont="1" applyBorder="1" applyAlignment="1">
      <alignment vertical="center" shrinkToFit="1"/>
    </xf>
    <xf numFmtId="4" fontId="14" fillId="0" borderId="4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4" fillId="0" borderId="44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1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2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49" fontId="7" fillId="0" borderId="0" xfId="0" applyNumberFormat="1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71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71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71" fontId="7" fillId="4" borderId="59" xfId="0" applyNumberFormat="1" applyFont="1" applyFill="1" applyBorder="1"/>
    <xf numFmtId="4" fontId="7" fillId="0" borderId="0" xfId="0" applyNumberFormat="1" applyFont="1"/>
    <xf numFmtId="0" fontId="7" fillId="0" borderId="46" xfId="0" applyFont="1" applyBorder="1"/>
    <xf numFmtId="0" fontId="7" fillId="0" borderId="47" xfId="0" applyFont="1" applyBorder="1"/>
    <xf numFmtId="0" fontId="7" fillId="0" borderId="39" xfId="0" applyFont="1" applyBorder="1"/>
    <xf numFmtId="0" fontId="7" fillId="0" borderId="42" xfId="0" applyFont="1" applyBorder="1"/>
    <xf numFmtId="0" fontId="7" fillId="0" borderId="49" xfId="0" applyFont="1" applyBorder="1"/>
    <xf numFmtId="0" fontId="7" fillId="0" borderId="48" xfId="0" applyFont="1" applyBorder="1"/>
    <xf numFmtId="0" fontId="7" fillId="0" borderId="50" xfId="0" applyFont="1" applyBorder="1"/>
    <xf numFmtId="4" fontId="7" fillId="0" borderId="52" xfId="0" applyNumberFormat="1" applyFont="1" applyBorder="1"/>
    <xf numFmtId="4" fontId="7" fillId="0" borderId="51" xfId="0" applyNumberFormat="1" applyFont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" fontId="15" fillId="4" borderId="56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1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0" fontId="18" fillId="0" borderId="43" xfId="0" applyFont="1" applyBorder="1" applyAlignment="1">
      <alignment vertical="top"/>
    </xf>
    <xf numFmtId="0" fontId="18" fillId="0" borderId="37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6" fillId="4" borderId="45" xfId="0" applyFont="1" applyFill="1" applyBorder="1" applyAlignment="1">
      <alignment vertical="top"/>
    </xf>
    <xf numFmtId="0" fontId="18" fillId="0" borderId="0" xfId="0" applyNumberFormat="1" applyFont="1" applyBorder="1" applyAlignment="1">
      <alignment vertical="top"/>
    </xf>
    <xf numFmtId="0" fontId="18" fillId="0" borderId="46" xfId="0" applyNumberFormat="1" applyFont="1" applyBorder="1" applyAlignment="1">
      <alignment vertical="top" wrapText="1"/>
    </xf>
    <xf numFmtId="0" fontId="18" fillId="0" borderId="40" xfId="0" applyFont="1" applyBorder="1" applyAlignment="1">
      <alignment vertical="top"/>
    </xf>
    <xf numFmtId="0" fontId="21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3" xfId="0" applyFont="1" applyBorder="1" applyAlignment="1">
      <alignment vertical="top"/>
    </xf>
    <xf numFmtId="0" fontId="17" fillId="0" borderId="40" xfId="0" applyFont="1" applyBorder="1" applyAlignment="1">
      <alignment vertical="top"/>
    </xf>
    <xf numFmtId="0" fontId="17" fillId="0" borderId="44" xfId="0" applyFont="1" applyBorder="1" applyAlignment="1">
      <alignment vertical="top"/>
    </xf>
    <xf numFmtId="0" fontId="17" fillId="0" borderId="38" xfId="0" applyFont="1" applyBorder="1" applyAlignment="1">
      <alignment vertical="top"/>
    </xf>
    <xf numFmtId="0" fontId="17" fillId="0" borderId="71" xfId="0" applyFont="1" applyBorder="1" applyAlignment="1">
      <alignment vertical="top"/>
    </xf>
    <xf numFmtId="0" fontId="17" fillId="0" borderId="27" xfId="0" applyFont="1" applyBorder="1" applyAlignment="1">
      <alignment vertical="top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0" fontId="16" fillId="4" borderId="46" xfId="0" applyNumberFormat="1" applyFont="1" applyFill="1" applyBorder="1" applyAlignment="1">
      <alignment vertical="top"/>
    </xf>
    <xf numFmtId="0" fontId="17" fillId="0" borderId="40" xfId="0" applyNumberFormat="1" applyFont="1" applyBorder="1" applyAlignment="1">
      <alignment vertical="top"/>
    </xf>
    <xf numFmtId="0" fontId="17" fillId="0" borderId="27" xfId="0" applyNumberFormat="1" applyFont="1" applyBorder="1" applyAlignment="1">
      <alignment vertical="top"/>
    </xf>
    <xf numFmtId="0" fontId="17" fillId="0" borderId="72" xfId="0" applyNumberFormat="1" applyFont="1" applyBorder="1" applyAlignment="1">
      <alignment vertical="top"/>
    </xf>
    <xf numFmtId="0" fontId="17" fillId="0" borderId="85" xfId="0" applyNumberFormat="1" applyFont="1" applyBorder="1" applyAlignment="1">
      <alignment vertical="top"/>
    </xf>
    <xf numFmtId="0" fontId="0" fillId="0" borderId="43" xfId="0" applyBorder="1" applyAlignment="1">
      <alignment horizontal="center" vertical="top" shrinkToFit="1"/>
    </xf>
    <xf numFmtId="0" fontId="16" fillId="4" borderId="46" xfId="0" applyFont="1" applyFill="1" applyBorder="1" applyAlignment="1">
      <alignment horizontal="center" vertical="top" shrinkToFit="1"/>
    </xf>
    <xf numFmtId="0" fontId="18" fillId="0" borderId="46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40" xfId="0" applyFont="1" applyBorder="1" applyAlignment="1">
      <alignment horizontal="center" vertical="top" shrinkToFit="1"/>
    </xf>
    <xf numFmtId="0" fontId="18" fillId="0" borderId="27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20" fillId="0" borderId="0" xfId="0" applyFont="1" applyBorder="1" applyAlignment="1">
      <alignment horizontal="center" vertical="top" shrinkToFit="1"/>
    </xf>
    <xf numFmtId="0" fontId="18" fillId="0" borderId="72" xfId="0" applyFont="1" applyBorder="1" applyAlignment="1">
      <alignment horizontal="center" vertical="top" shrinkToFit="1"/>
    </xf>
    <xf numFmtId="0" fontId="19" fillId="0" borderId="79" xfId="0" applyNumberFormat="1" applyFont="1" applyBorder="1" applyAlignment="1">
      <alignment horizontal="center" vertical="top" wrapText="1" shrinkToFit="1"/>
    </xf>
    <xf numFmtId="0" fontId="19" fillId="0" borderId="80" xfId="0" applyNumberFormat="1" applyFont="1" applyBorder="1" applyAlignment="1">
      <alignment horizontal="center" vertical="top" wrapText="1" shrinkToFit="1"/>
    </xf>
    <xf numFmtId="0" fontId="19" fillId="0" borderId="76" xfId="0" applyNumberFormat="1" applyFont="1" applyBorder="1" applyAlignment="1">
      <alignment horizontal="center" vertical="top" wrapText="1" shrinkToFit="1"/>
    </xf>
    <xf numFmtId="0" fontId="18" fillId="0" borderId="85" xfId="0" applyFont="1" applyBorder="1" applyAlignment="1">
      <alignment horizontal="center" vertical="top" shrinkToFit="1"/>
    </xf>
    <xf numFmtId="172" fontId="0" fillId="0" borderId="43" xfId="0" applyNumberFormat="1" applyBorder="1" applyAlignment="1">
      <alignment vertical="top" shrinkToFit="1"/>
    </xf>
    <xf numFmtId="172" fontId="16" fillId="4" borderId="46" xfId="0" applyNumberFormat="1" applyFont="1" applyFill="1" applyBorder="1" applyAlignment="1">
      <alignment vertical="top" shrinkToFit="1"/>
    </xf>
    <xf numFmtId="172" fontId="18" fillId="0" borderId="46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172" fontId="18" fillId="0" borderId="40" xfId="0" applyNumberFormat="1" applyFont="1" applyBorder="1" applyAlignment="1">
      <alignment vertical="top" shrinkToFit="1"/>
    </xf>
    <xf numFmtId="172" fontId="18" fillId="0" borderId="27" xfId="0" applyNumberFormat="1" applyFont="1" applyBorder="1" applyAlignment="1">
      <alignment vertical="top" shrinkToFit="1"/>
    </xf>
    <xf numFmtId="172" fontId="19" fillId="0" borderId="77" xfId="0" applyNumberFormat="1" applyFont="1" applyBorder="1" applyAlignment="1">
      <alignment vertical="top" wrapText="1" shrinkToFit="1"/>
    </xf>
    <xf numFmtId="172" fontId="20" fillId="0" borderId="0" xfId="0" applyNumberFormat="1" applyFont="1" applyBorder="1" applyAlignment="1">
      <alignment vertical="top" shrinkToFit="1"/>
    </xf>
    <xf numFmtId="172" fontId="18" fillId="0" borderId="72" xfId="0" applyNumberFormat="1" applyFont="1" applyBorder="1" applyAlignment="1">
      <alignment vertical="top" shrinkToFit="1"/>
    </xf>
    <xf numFmtId="172" fontId="19" fillId="0" borderId="81" xfId="0" applyNumberFormat="1" applyFont="1" applyBorder="1" applyAlignment="1">
      <alignment vertical="top" wrapText="1" shrinkToFit="1"/>
    </xf>
    <xf numFmtId="172" fontId="19" fillId="0" borderId="82" xfId="0" applyNumberFormat="1" applyFont="1" applyBorder="1" applyAlignment="1">
      <alignment vertical="top" wrapText="1" shrinkToFit="1"/>
    </xf>
    <xf numFmtId="172" fontId="19" fillId="0" borderId="83" xfId="0" applyNumberFormat="1" applyFont="1" applyBorder="1" applyAlignment="1">
      <alignment vertical="top" wrapText="1" shrinkToFit="1"/>
    </xf>
    <xf numFmtId="172" fontId="18" fillId="0" borderId="85" xfId="0" applyNumberFormat="1" applyFont="1" applyBorder="1" applyAlignment="1">
      <alignment vertical="top" shrinkToFit="1"/>
    </xf>
    <xf numFmtId="4" fontId="0" fillId="0" borderId="43" xfId="0" applyNumberFormat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4" fontId="16" fillId="4" borderId="47" xfId="0" applyNumberFormat="1" applyFont="1" applyFill="1" applyBorder="1" applyAlignment="1">
      <alignment vertical="top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shrinkToFit="1"/>
    </xf>
    <xf numFmtId="4" fontId="18" fillId="0" borderId="47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shrinkToFit="1"/>
    </xf>
    <xf numFmtId="4" fontId="18" fillId="0" borderId="39" xfId="0" applyNumberFormat="1" applyFont="1" applyBorder="1" applyAlignment="1">
      <alignment vertical="top" shrinkToFit="1"/>
    </xf>
    <xf numFmtId="4" fontId="18" fillId="5" borderId="40" xfId="0" applyNumberFormat="1" applyFont="1" applyFill="1" applyBorder="1" applyAlignment="1" applyProtection="1">
      <alignment vertical="top" shrinkToFit="1"/>
      <protection locked="0"/>
    </xf>
    <xf numFmtId="4" fontId="18" fillId="0" borderId="40" xfId="0" applyNumberFormat="1" applyFont="1" applyBorder="1" applyAlignment="1">
      <alignment vertical="top" shrinkToFit="1"/>
    </xf>
    <xf numFmtId="4" fontId="18" fillId="5" borderId="27" xfId="0" applyNumberFormat="1" applyFont="1" applyFill="1" applyBorder="1" applyAlignment="1" applyProtection="1">
      <alignment vertical="top" shrinkToFit="1"/>
      <protection locked="0"/>
    </xf>
    <xf numFmtId="4" fontId="18" fillId="0" borderId="27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4" fontId="18" fillId="0" borderId="72" xfId="0" applyNumberFormat="1" applyFont="1" applyBorder="1" applyAlignment="1">
      <alignment vertical="top" shrinkToFit="1"/>
    </xf>
    <xf numFmtId="4" fontId="18" fillId="0" borderId="73" xfId="0" applyNumberFormat="1" applyFont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4" fontId="18" fillId="5" borderId="85" xfId="0" applyNumberFormat="1" applyFont="1" applyFill="1" applyBorder="1" applyAlignment="1" applyProtection="1">
      <alignment vertical="top" shrinkToFit="1"/>
      <protection locked="0"/>
    </xf>
    <xf numFmtId="4" fontId="18" fillId="0" borderId="85" xfId="0" applyNumberFormat="1" applyFont="1" applyBorder="1" applyAlignment="1">
      <alignment vertical="top" shrinkToFit="1"/>
    </xf>
    <xf numFmtId="4" fontId="18" fillId="0" borderId="86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0" borderId="39" xfId="0" applyNumberFormat="1" applyBorder="1" applyAlignment="1">
      <alignment horizontal="left" vertical="top" wrapText="1"/>
    </xf>
    <xf numFmtId="0" fontId="16" fillId="4" borderId="46" xfId="0" applyNumberFormat="1" applyFont="1" applyFill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9" fillId="0" borderId="75" xfId="0" quotePrefix="1" applyNumberFormat="1" applyFont="1" applyBorder="1" applyAlignment="1">
      <alignment horizontal="left" vertical="top" wrapText="1"/>
    </xf>
    <xf numFmtId="0" fontId="20" fillId="0" borderId="75" xfId="0" applyNumberFormat="1" applyFont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19" fillId="0" borderId="78" xfId="0" quotePrefix="1" applyNumberFormat="1" applyFont="1" applyBorder="1" applyAlignment="1">
      <alignment horizontal="left" vertical="top" wrapText="1"/>
    </xf>
    <xf numFmtId="0" fontId="20" fillId="0" borderId="74" xfId="0" applyNumberFormat="1" applyFont="1" applyBorder="1" applyAlignment="1">
      <alignment horizontal="left" vertical="top" wrapText="1"/>
    </xf>
    <xf numFmtId="49" fontId="16" fillId="4" borderId="61" xfId="0" applyNumberFormat="1" applyFont="1" applyFill="1" applyBorder="1" applyAlignment="1">
      <alignment horizontal="left"/>
    </xf>
    <xf numFmtId="0" fontId="0" fillId="0" borderId="0" xfId="0" applyNumberForma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20" fillId="0" borderId="8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shrinkToFit="1"/>
    </xf>
    <xf numFmtId="172" fontId="20" fillId="0" borderId="10" xfId="0" applyNumberFormat="1" applyFont="1" applyBorder="1" applyAlignment="1">
      <alignment vertical="top" shrinkToFit="1"/>
    </xf>
    <xf numFmtId="4" fontId="20" fillId="0" borderId="10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top" shrinkToFit="1"/>
    </xf>
    <xf numFmtId="172" fontId="0" fillId="0" borderId="0" xfId="0" applyNumberFormat="1" applyBorder="1" applyAlignment="1">
      <alignment vertical="top" shrinkToFit="1"/>
    </xf>
    <xf numFmtId="4" fontId="0" fillId="0" borderId="0" xfId="0" applyNumberForma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" fontId="18" fillId="0" borderId="84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0" fontId="0" fillId="4" borderId="88" xfId="0" applyFill="1" applyBorder="1" applyAlignment="1">
      <alignment vertical="top"/>
    </xf>
    <xf numFmtId="49" fontId="0" fillId="4" borderId="89" xfId="0" applyNumberFormat="1" applyFill="1" applyBorder="1" applyAlignment="1">
      <alignment vertical="top"/>
    </xf>
    <xf numFmtId="49" fontId="0" fillId="4" borderId="89" xfId="0" applyNumberFormat="1" applyFill="1" applyBorder="1" applyAlignment="1">
      <alignment vertical="top" wrapText="1"/>
    </xf>
    <xf numFmtId="0" fontId="0" fillId="4" borderId="89" xfId="0" applyFill="1" applyBorder="1" applyAlignment="1">
      <alignment horizontal="center" vertical="top"/>
    </xf>
    <xf numFmtId="0" fontId="0" fillId="4" borderId="89" xfId="0" applyFill="1" applyBorder="1" applyAlignment="1">
      <alignment vertical="top"/>
    </xf>
    <xf numFmtId="0" fontId="0" fillId="4" borderId="90" xfId="0" applyFill="1" applyBorder="1" applyAlignment="1">
      <alignment vertical="top"/>
    </xf>
    <xf numFmtId="0" fontId="0" fillId="4" borderId="89" xfId="0" applyFill="1" applyBorder="1" applyAlignment="1">
      <alignment vertical="top" wrapText="1"/>
    </xf>
    <xf numFmtId="0" fontId="0" fillId="4" borderId="91" xfId="0" applyFill="1" applyBorder="1" applyAlignment="1">
      <alignment vertical="top" wrapText="1"/>
    </xf>
    <xf numFmtId="49" fontId="0" fillId="4" borderId="12" xfId="0" applyNumberFormat="1" applyFill="1" applyBorder="1" applyAlignment="1">
      <alignment vertical="top"/>
    </xf>
    <xf numFmtId="0" fontId="0" fillId="4" borderId="13" xfId="0" applyFill="1" applyBorder="1" applyAlignment="1">
      <alignment vertical="top" wrapText="1"/>
    </xf>
    <xf numFmtId="0" fontId="0" fillId="4" borderId="27" xfId="0" applyFill="1" applyBorder="1" applyAlignment="1">
      <alignment vertical="top"/>
    </xf>
    <xf numFmtId="172" fontId="0" fillId="4" borderId="27" xfId="0" applyNumberFormat="1" applyFill="1" applyBorder="1" applyAlignment="1">
      <alignment vertical="top"/>
    </xf>
    <xf numFmtId="4" fontId="0" fillId="4" borderId="27" xfId="0" applyNumberFormat="1" applyFill="1" applyBorder="1" applyAlignment="1">
      <alignment vertical="top"/>
    </xf>
    <xf numFmtId="4" fontId="0" fillId="0" borderId="27" xfId="0" applyNumberFormat="1" applyBorder="1" applyAlignment="1">
      <alignment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9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38</v>
      </c>
      <c r="B17" s="86"/>
      <c r="C17" s="86"/>
      <c r="D17" s="86"/>
      <c r="E17" s="86"/>
      <c r="F17" s="86"/>
      <c r="G17" s="86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2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24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39</v>
      </c>
      <c r="F5" s="104" t="s">
        <v>41</v>
      </c>
      <c r="G5" s="11"/>
      <c r="I5" s="11"/>
    </row>
    <row r="6" spans="1:14" ht="13.5" customHeight="1" x14ac:dyDescent="0.25">
      <c r="B6" s="10"/>
      <c r="C6" s="37"/>
      <c r="D6" s="103" t="s">
        <v>40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22</v>
      </c>
      <c r="D11" s="105" t="s">
        <v>42</v>
      </c>
      <c r="H11" s="13" t="s">
        <v>2</v>
      </c>
      <c r="I11" s="107" t="s">
        <v>52</v>
      </c>
      <c r="J11" s="51"/>
    </row>
    <row r="12" spans="1:14" x14ac:dyDescent="0.2">
      <c r="D12" s="105" t="s">
        <v>43</v>
      </c>
      <c r="H12" s="13" t="s">
        <v>3</v>
      </c>
      <c r="I12" s="107" t="s">
        <v>53</v>
      </c>
      <c r="J12" s="51"/>
    </row>
    <row r="13" spans="1:14" ht="12" customHeight="1" x14ac:dyDescent="0.2">
      <c r="C13" s="106" t="s">
        <v>45</v>
      </c>
      <c r="D13" s="105" t="s">
        <v>44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05" t="s">
        <v>46</v>
      </c>
      <c r="H15" s="13" t="s">
        <v>2</v>
      </c>
      <c r="I15" s="107" t="s">
        <v>50</v>
      </c>
      <c r="J15" s="52"/>
    </row>
    <row r="16" spans="1:14" ht="12" customHeight="1" x14ac:dyDescent="0.2">
      <c r="C16" s="13"/>
      <c r="D16" s="105" t="s">
        <v>47</v>
      </c>
      <c r="H16" s="13" t="s">
        <v>3</v>
      </c>
      <c r="I16" s="107" t="s">
        <v>51</v>
      </c>
      <c r="J16" s="52"/>
    </row>
    <row r="17" spans="1:16" ht="12" customHeight="1" x14ac:dyDescent="0.2">
      <c r="C17" s="106" t="s">
        <v>49</v>
      </c>
      <c r="D17" s="105" t="s">
        <v>48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8"/>
      <c r="B21" s="109" t="s">
        <v>19</v>
      </c>
      <c r="C21" s="110"/>
      <c r="D21" s="110"/>
      <c r="E21" s="111"/>
      <c r="F21" s="112"/>
      <c r="G21" s="112"/>
      <c r="H21" s="119" t="s">
        <v>58</v>
      </c>
      <c r="I21" s="120" t="s">
        <v>20</v>
      </c>
      <c r="J21" s="121" t="s">
        <v>21</v>
      </c>
    </row>
    <row r="22" spans="1:16" x14ac:dyDescent="0.2">
      <c r="A22" s="116"/>
      <c r="B22" s="116" t="s">
        <v>54</v>
      </c>
      <c r="C22" s="117"/>
      <c r="D22" s="117"/>
      <c r="E22" s="117"/>
      <c r="F22" s="117"/>
      <c r="G22" s="118"/>
      <c r="H22" s="122"/>
      <c r="I22" s="123">
        <v>1</v>
      </c>
      <c r="J22" s="124"/>
    </row>
    <row r="23" spans="1:16" x14ac:dyDescent="0.2">
      <c r="A23" s="116"/>
      <c r="B23" s="116" t="s">
        <v>55</v>
      </c>
      <c r="C23" s="117" t="s">
        <v>56</v>
      </c>
      <c r="D23" s="117"/>
      <c r="E23" s="117"/>
      <c r="F23" s="117"/>
      <c r="G23" s="118"/>
      <c r="H23" s="122" t="s">
        <v>57</v>
      </c>
      <c r="I23" s="123"/>
      <c r="J23" s="124">
        <f>'Rekapitulace Objekt SO05'!H20</f>
        <v>0</v>
      </c>
      <c r="O23">
        <f>'Rekapitulace Objekt SO05'!O22</f>
        <v>0</v>
      </c>
      <c r="P23">
        <f>'Rekapitulace Objekt SO05'!P22</f>
        <v>0</v>
      </c>
    </row>
    <row r="24" spans="1:16" ht="25.5" customHeight="1" x14ac:dyDescent="0.25">
      <c r="A24" s="126"/>
      <c r="B24" s="127" t="s">
        <v>59</v>
      </c>
      <c r="C24" s="128"/>
      <c r="D24" s="128"/>
      <c r="E24" s="128"/>
      <c r="F24" s="129"/>
      <c r="G24" s="130"/>
      <c r="H24" s="131"/>
      <c r="I24" s="132"/>
      <c r="J24" s="125">
        <f>SUM(J22:J23)</f>
        <v>0</v>
      </c>
    </row>
    <row r="25" spans="1:16" ht="13.5" thickBot="1" x14ac:dyDescent="0.25">
      <c r="J25" s="115"/>
    </row>
    <row r="26" spans="1:16" x14ac:dyDescent="0.2">
      <c r="A26" s="144"/>
      <c r="B26" s="145" t="s">
        <v>60</v>
      </c>
      <c r="C26" s="146"/>
      <c r="D26" s="146"/>
      <c r="E26" s="146"/>
      <c r="F26" s="146"/>
      <c r="G26" s="147"/>
      <c r="H26" s="146"/>
      <c r="I26" s="148"/>
      <c r="J26" s="149" t="s">
        <v>21</v>
      </c>
    </row>
    <row r="27" spans="1:16" x14ac:dyDescent="0.2">
      <c r="A27" s="139"/>
      <c r="B27" s="134" t="s">
        <v>61</v>
      </c>
      <c r="C27" s="134"/>
      <c r="D27" s="134"/>
      <c r="E27" s="134">
        <v>15</v>
      </c>
      <c r="F27" s="134" t="s">
        <v>62</v>
      </c>
      <c r="G27" s="136"/>
      <c r="H27" s="134"/>
      <c r="I27" s="135"/>
      <c r="J27" s="142">
        <f>SUM(O23:O24)</f>
        <v>0</v>
      </c>
    </row>
    <row r="28" spans="1:16" x14ac:dyDescent="0.2">
      <c r="A28" s="140"/>
      <c r="B28" s="46" t="s">
        <v>63</v>
      </c>
      <c r="C28" s="46"/>
      <c r="D28" s="46"/>
      <c r="E28" s="46">
        <v>15</v>
      </c>
      <c r="F28" s="46" t="s">
        <v>62</v>
      </c>
      <c r="G28" s="137"/>
      <c r="H28" s="46"/>
      <c r="I28" s="133"/>
      <c r="J28" s="143">
        <f>J27*(E28/100)</f>
        <v>0</v>
      </c>
    </row>
    <row r="29" spans="1:16" x14ac:dyDescent="0.2">
      <c r="A29" s="140"/>
      <c r="B29" s="46" t="s">
        <v>61</v>
      </c>
      <c r="C29" s="46"/>
      <c r="D29" s="46"/>
      <c r="E29" s="46">
        <v>21</v>
      </c>
      <c r="F29" s="46" t="s">
        <v>62</v>
      </c>
      <c r="G29" s="137"/>
      <c r="H29" s="46"/>
      <c r="I29" s="133"/>
      <c r="J29" s="143">
        <f>SUM(P23:P24)</f>
        <v>0</v>
      </c>
    </row>
    <row r="30" spans="1:16" ht="13.5" thickBot="1" x14ac:dyDescent="0.25">
      <c r="A30" s="141"/>
      <c r="B30" s="39" t="s">
        <v>63</v>
      </c>
      <c r="C30" s="39"/>
      <c r="D30" s="39"/>
      <c r="E30" s="39">
        <v>21</v>
      </c>
      <c r="F30" s="39" t="s">
        <v>62</v>
      </c>
      <c r="G30" s="138"/>
      <c r="H30" s="46"/>
      <c r="I30" s="133"/>
      <c r="J30" s="143">
        <f>J29*(E30/100)</f>
        <v>0</v>
      </c>
    </row>
    <row r="31" spans="1:16" ht="16.5" thickBot="1" x14ac:dyDescent="0.25">
      <c r="A31" s="150"/>
      <c r="B31" s="151" t="s">
        <v>64</v>
      </c>
      <c r="C31" s="152"/>
      <c r="D31" s="152"/>
      <c r="E31" s="152"/>
      <c r="F31" s="152"/>
      <c r="G31" s="152"/>
      <c r="H31" s="153"/>
      <c r="I31" s="154"/>
      <c r="J31" s="155">
        <f>SUM(J27:J30)</f>
        <v>0</v>
      </c>
    </row>
    <row r="40" spans="1:10" ht="15.75" x14ac:dyDescent="0.25">
      <c r="B40" s="156" t="s">
        <v>65</v>
      </c>
    </row>
    <row r="42" spans="1:10" ht="25.5" customHeight="1" x14ac:dyDescent="0.2">
      <c r="A42" s="157"/>
      <c r="B42" s="158" t="s">
        <v>66</v>
      </c>
      <c r="C42" s="159" t="s">
        <v>67</v>
      </c>
      <c r="D42" s="159"/>
      <c r="E42" s="159"/>
      <c r="F42" s="159"/>
      <c r="G42" s="160"/>
      <c r="H42" s="160"/>
      <c r="I42" s="160"/>
      <c r="J42" s="161" t="s">
        <v>68</v>
      </c>
    </row>
    <row r="43" spans="1:10" ht="25.5" customHeight="1" x14ac:dyDescent="0.2">
      <c r="A43" s="162"/>
      <c r="B43" s="163" t="s">
        <v>69</v>
      </c>
      <c r="C43" s="164" t="s">
        <v>70</v>
      </c>
      <c r="D43" s="164"/>
      <c r="E43" s="164"/>
      <c r="F43" s="165"/>
      <c r="G43" s="166"/>
      <c r="H43" s="166"/>
      <c r="I43" s="166"/>
      <c r="J43" s="167">
        <f>'SO05 001 Pol'!F9</f>
        <v>0</v>
      </c>
    </row>
    <row r="44" spans="1:10" ht="25.5" customHeight="1" x14ac:dyDescent="0.2">
      <c r="A44" s="162"/>
      <c r="B44" s="162" t="s">
        <v>71</v>
      </c>
      <c r="C44" s="168" t="s">
        <v>72</v>
      </c>
      <c r="D44" s="168"/>
      <c r="E44" s="168"/>
      <c r="F44" s="169"/>
      <c r="G44" s="170"/>
      <c r="H44" s="170"/>
      <c r="I44" s="170"/>
      <c r="J44" s="171">
        <f>'SO05 001 Pol'!F99</f>
        <v>0</v>
      </c>
    </row>
    <row r="45" spans="1:10" ht="25.5" customHeight="1" x14ac:dyDescent="0.2">
      <c r="A45" s="162"/>
      <c r="B45" s="162" t="s">
        <v>73</v>
      </c>
      <c r="C45" s="168" t="s">
        <v>74</v>
      </c>
      <c r="D45" s="168"/>
      <c r="E45" s="168"/>
      <c r="F45" s="169"/>
      <c r="G45" s="170"/>
      <c r="H45" s="170"/>
      <c r="I45" s="170"/>
      <c r="J45" s="171">
        <f>'SO05 001 Pol'!F105</f>
        <v>0</v>
      </c>
    </row>
    <row r="46" spans="1:10" ht="25.5" customHeight="1" x14ac:dyDescent="0.2">
      <c r="A46" s="162"/>
      <c r="B46" s="162" t="s">
        <v>75</v>
      </c>
      <c r="C46" s="168" t="s">
        <v>76</v>
      </c>
      <c r="D46" s="168"/>
      <c r="E46" s="168"/>
      <c r="F46" s="169"/>
      <c r="G46" s="170"/>
      <c r="H46" s="170"/>
      <c r="I46" s="170"/>
      <c r="J46" s="171">
        <f>'SO05 001 Pol'!F148</f>
        <v>0</v>
      </c>
    </row>
    <row r="47" spans="1:10" ht="25.5" customHeight="1" x14ac:dyDescent="0.2">
      <c r="A47" s="162"/>
      <c r="B47" s="162" t="s">
        <v>77</v>
      </c>
      <c r="C47" s="168" t="s">
        <v>78</v>
      </c>
      <c r="D47" s="168"/>
      <c r="E47" s="168"/>
      <c r="F47" s="169"/>
      <c r="G47" s="170"/>
      <c r="H47" s="170"/>
      <c r="I47" s="170"/>
      <c r="J47" s="171">
        <f>'SO05 001 Pol'!F153</f>
        <v>0</v>
      </c>
    </row>
    <row r="48" spans="1:10" ht="25.5" customHeight="1" x14ac:dyDescent="0.2">
      <c r="A48" s="162"/>
      <c r="B48" s="172" t="s">
        <v>79</v>
      </c>
      <c r="C48" s="173" t="s">
        <v>80</v>
      </c>
      <c r="D48" s="173"/>
      <c r="E48" s="173"/>
      <c r="F48" s="174"/>
      <c r="G48" s="175"/>
      <c r="H48" s="175"/>
      <c r="I48" s="175"/>
      <c r="J48" s="176">
        <f>'SO05 001 Pol'!F157</f>
        <v>0</v>
      </c>
    </row>
    <row r="49" spans="1:10" ht="25.5" customHeight="1" x14ac:dyDescent="0.2">
      <c r="A49" s="177"/>
      <c r="B49" s="178" t="s">
        <v>81</v>
      </c>
      <c r="C49" s="179"/>
      <c r="D49" s="179"/>
      <c r="E49" s="179"/>
      <c r="F49" s="180"/>
      <c r="G49" s="181"/>
      <c r="H49" s="181"/>
      <c r="I49" s="181"/>
      <c r="J49" s="182">
        <f>SUM(J43:J48)</f>
        <v>0</v>
      </c>
    </row>
    <row r="50" spans="1:10" x14ac:dyDescent="0.2">
      <c r="A50" s="113"/>
      <c r="B50" s="113"/>
      <c r="C50" s="113"/>
      <c r="D50" s="113"/>
      <c r="E50" s="113"/>
      <c r="F50" s="113"/>
      <c r="G50" s="114"/>
      <c r="H50" s="113"/>
      <c r="I50" s="114"/>
      <c r="J50" s="115"/>
    </row>
    <row r="51" spans="1:10" x14ac:dyDescent="0.2">
      <c r="A51" s="113"/>
      <c r="B51" s="113"/>
      <c r="C51" s="113"/>
      <c r="D51" s="113"/>
      <c r="E51" s="113"/>
      <c r="F51" s="113"/>
      <c r="G51" s="114"/>
      <c r="H51" s="113"/>
      <c r="I51" s="114"/>
      <c r="J51" s="115"/>
    </row>
    <row r="52" spans="1:10" x14ac:dyDescent="0.2">
      <c r="A52" s="113"/>
      <c r="B52" s="113"/>
      <c r="C52" s="113"/>
      <c r="D52" s="113"/>
      <c r="E52" s="113"/>
      <c r="F52" s="113"/>
      <c r="G52" s="114"/>
      <c r="H52" s="113"/>
      <c r="I52" s="114"/>
      <c r="J52" s="115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">
    <mergeCell ref="C48:I48"/>
    <mergeCell ref="B24:E24"/>
    <mergeCell ref="C43:I43"/>
    <mergeCell ref="C44:I44"/>
    <mergeCell ref="C45:I45"/>
    <mergeCell ref="C46:I46"/>
    <mergeCell ref="C47:I47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15/129/001</v>
      </c>
      <c r="C1" s="31" t="str">
        <f>Stavba!NazevStavby</f>
        <v>Nové Město n.M.-rekonstrukce ul.Drobného</v>
      </c>
      <c r="D1" s="31"/>
      <c r="E1" s="31"/>
      <c r="F1" s="31"/>
      <c r="G1" s="24"/>
      <c r="H1" s="33"/>
    </row>
    <row r="2" spans="1:8" ht="13.5" thickBot="1" x14ac:dyDescent="0.25">
      <c r="A2" s="25" t="s">
        <v>26</v>
      </c>
      <c r="B2" s="30"/>
      <c r="C2" s="92"/>
      <c r="D2" s="92"/>
      <c r="E2" s="92"/>
      <c r="F2" s="92"/>
      <c r="G2" s="26" t="s">
        <v>15</v>
      </c>
      <c r="H2" s="34"/>
    </row>
    <row r="3" spans="1:8" ht="13.5" thickTop="1" x14ac:dyDescent="0.2"/>
    <row r="4" spans="1:8" ht="18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23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25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C66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27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28</v>
      </c>
      <c r="B2" s="56"/>
      <c r="C2" s="97"/>
      <c r="D2" s="97"/>
      <c r="E2" s="97"/>
      <c r="F2" s="97"/>
      <c r="G2" s="98"/>
    </row>
    <row r="3" spans="1:7" x14ac:dyDescent="0.2">
      <c r="A3" s="57" t="s">
        <v>29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30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31</v>
      </c>
      <c r="B6" s="65" t="s">
        <v>32</v>
      </c>
      <c r="C6" s="66" t="s">
        <v>33</v>
      </c>
      <c r="D6" s="67" t="s">
        <v>34</v>
      </c>
      <c r="E6" s="68" t="s">
        <v>35</v>
      </c>
      <c r="F6" s="69" t="s">
        <v>36</v>
      </c>
      <c r="G6" s="70" t="s">
        <v>37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C66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15/129/001</v>
      </c>
      <c r="C1" s="31" t="str">
        <f>Stavba!NazevStavby</f>
        <v>Nové Město n.M.-rekonstrukce ul.Drobného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55</v>
      </c>
      <c r="C2" s="184" t="s">
        <v>56</v>
      </c>
      <c r="D2" s="92"/>
      <c r="E2" s="92"/>
      <c r="F2" s="92"/>
      <c r="G2" s="26" t="s">
        <v>82</v>
      </c>
      <c r="H2" s="34" t="s">
        <v>57</v>
      </c>
      <c r="O2" s="8" t="s">
        <v>83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SO05</v>
      </c>
      <c r="H6" s="35"/>
    </row>
    <row r="7" spans="1:15" ht="15.75" customHeight="1" x14ac:dyDescent="0.25">
      <c r="B7" s="93" t="str">
        <f>C2</f>
        <v>D.5 Uliční vpusti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82</v>
      </c>
      <c r="B9" s="185" t="s">
        <v>84</v>
      </c>
      <c r="C9" s="185" t="s">
        <v>85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86</v>
      </c>
      <c r="C10" s="185" t="s">
        <v>87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88</v>
      </c>
      <c r="C11" s="185" t="s">
        <v>89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90</v>
      </c>
      <c r="C12" s="185" t="s">
        <v>91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57</v>
      </c>
      <c r="C13" s="185" t="s">
        <v>92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93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94</v>
      </c>
      <c r="B18" s="197"/>
      <c r="C18" s="198"/>
      <c r="D18" s="198"/>
      <c r="E18" s="198"/>
      <c r="F18" s="198"/>
      <c r="G18" s="199"/>
      <c r="H18" s="200" t="s">
        <v>95</v>
      </c>
      <c r="I18" s="32"/>
      <c r="J18" s="32"/>
    </row>
    <row r="19" spans="1:55" ht="12.75" customHeight="1" x14ac:dyDescent="0.2">
      <c r="A19" s="194" t="s">
        <v>96</v>
      </c>
      <c r="B19" s="192" t="s">
        <v>97</v>
      </c>
      <c r="C19" s="191"/>
      <c r="D19" s="191"/>
      <c r="E19" s="191"/>
      <c r="F19" s="191"/>
      <c r="G19" s="193"/>
      <c r="H19" s="195">
        <f>'SO05 001 Pol'!G164</f>
        <v>0</v>
      </c>
      <c r="I19" s="32"/>
      <c r="J19" s="32"/>
      <c r="O19">
        <f>'SO05 001 Pol'!AN6</f>
        <v>0</v>
      </c>
      <c r="P19">
        <f>'SO05 001 Pol'!AO6</f>
        <v>0</v>
      </c>
    </row>
    <row r="20" spans="1:55" ht="12.75" customHeight="1" thickBot="1" x14ac:dyDescent="0.25">
      <c r="A20" s="201"/>
      <c r="B20" s="202" t="s">
        <v>98</v>
      </c>
      <c r="C20" s="203"/>
      <c r="D20" s="204" t="str">
        <f>B2</f>
        <v>SO05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60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61</v>
      </c>
      <c r="B23" s="208"/>
      <c r="C23" s="208"/>
      <c r="D23" s="208">
        <v>15</v>
      </c>
      <c r="E23" s="209" t="s">
        <v>62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63</v>
      </c>
      <c r="B24" s="189"/>
      <c r="C24" s="189"/>
      <c r="D24" s="189">
        <v>15</v>
      </c>
      <c r="E24" s="210" t="s">
        <v>62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61</v>
      </c>
      <c r="B25" s="189"/>
      <c r="C25" s="189"/>
      <c r="D25" s="189">
        <v>21</v>
      </c>
      <c r="E25" s="210" t="s">
        <v>62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63</v>
      </c>
      <c r="B26" s="190"/>
      <c r="C26" s="190"/>
      <c r="D26" s="190">
        <v>21</v>
      </c>
      <c r="E26" s="211" t="s">
        <v>62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99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314</v>
      </c>
      <c r="B29" s="187"/>
      <c r="C29" s="187"/>
      <c r="D29" s="363" t="s">
        <v>96</v>
      </c>
      <c r="E29" s="365" t="s">
        <v>97</v>
      </c>
      <c r="F29" s="365"/>
      <c r="G29" s="365"/>
      <c r="H29" s="365"/>
      <c r="I29" s="32"/>
      <c r="J29" s="32"/>
      <c r="BC29" s="364" t="str">
        <f>E29</f>
        <v>Uliční vpusti</v>
      </c>
    </row>
    <row r="30" spans="1:55" ht="12.75" customHeight="1" x14ac:dyDescent="0.2">
      <c r="A30" s="196" t="s">
        <v>315</v>
      </c>
      <c r="B30" s="197"/>
      <c r="C30" s="198"/>
      <c r="D30" s="198"/>
      <c r="E30" s="198"/>
      <c r="F30" s="198"/>
      <c r="G30" s="199"/>
      <c r="H30" s="200" t="s">
        <v>95</v>
      </c>
      <c r="I30" s="32"/>
      <c r="J30" s="32"/>
    </row>
    <row r="31" spans="1:55" ht="12.75" customHeight="1" x14ac:dyDescent="0.2">
      <c r="A31" s="194" t="s">
        <v>69</v>
      </c>
      <c r="B31" s="192" t="s">
        <v>70</v>
      </c>
      <c r="C31" s="191"/>
      <c r="D31" s="191"/>
      <c r="E31" s="191"/>
      <c r="F31" s="191"/>
      <c r="G31" s="193"/>
      <c r="H31" s="366">
        <f>'SO05 001 Pol'!F9</f>
        <v>0</v>
      </c>
      <c r="I31" s="32"/>
      <c r="J31" s="32"/>
    </row>
    <row r="32" spans="1:55" ht="12.75" customHeight="1" x14ac:dyDescent="0.2">
      <c r="A32" s="194" t="s">
        <v>71</v>
      </c>
      <c r="B32" s="192" t="s">
        <v>72</v>
      </c>
      <c r="C32" s="191"/>
      <c r="D32" s="191"/>
      <c r="E32" s="191"/>
      <c r="F32" s="191"/>
      <c r="G32" s="193"/>
      <c r="H32" s="366">
        <f>'SO05 001 Pol'!F99</f>
        <v>0</v>
      </c>
      <c r="I32" s="32"/>
      <c r="J32" s="32"/>
    </row>
    <row r="33" spans="1:10" ht="12.75" customHeight="1" x14ac:dyDescent="0.2">
      <c r="A33" s="194" t="s">
        <v>73</v>
      </c>
      <c r="B33" s="192" t="s">
        <v>74</v>
      </c>
      <c r="C33" s="191"/>
      <c r="D33" s="191"/>
      <c r="E33" s="191"/>
      <c r="F33" s="191"/>
      <c r="G33" s="193"/>
      <c r="H33" s="366">
        <f>'SO05 001 Pol'!F105</f>
        <v>0</v>
      </c>
      <c r="I33" s="32"/>
      <c r="J33" s="32"/>
    </row>
    <row r="34" spans="1:10" ht="12.75" customHeight="1" x14ac:dyDescent="0.2">
      <c r="A34" s="194" t="s">
        <v>75</v>
      </c>
      <c r="B34" s="192" t="s">
        <v>76</v>
      </c>
      <c r="C34" s="191"/>
      <c r="D34" s="191"/>
      <c r="E34" s="191"/>
      <c r="F34" s="191"/>
      <c r="G34" s="193"/>
      <c r="H34" s="366">
        <f>'SO05 001 Pol'!F148</f>
        <v>0</v>
      </c>
      <c r="I34" s="32"/>
      <c r="J34" s="32"/>
    </row>
    <row r="35" spans="1:10" ht="12.75" customHeight="1" x14ac:dyDescent="0.2">
      <c r="A35" s="194" t="s">
        <v>77</v>
      </c>
      <c r="B35" s="192" t="s">
        <v>78</v>
      </c>
      <c r="C35" s="191"/>
      <c r="D35" s="191"/>
      <c r="E35" s="191"/>
      <c r="F35" s="191"/>
      <c r="G35" s="193"/>
      <c r="H35" s="366">
        <f>'SO05 001 Pol'!F153</f>
        <v>0</v>
      </c>
      <c r="I35" s="32"/>
      <c r="J35" s="32"/>
    </row>
    <row r="36" spans="1:10" ht="12.75" customHeight="1" x14ac:dyDescent="0.2">
      <c r="A36" s="194" t="s">
        <v>79</v>
      </c>
      <c r="B36" s="192" t="s">
        <v>80</v>
      </c>
      <c r="C36" s="191"/>
      <c r="D36" s="191"/>
      <c r="E36" s="191"/>
      <c r="F36" s="191"/>
      <c r="G36" s="193"/>
      <c r="H36" s="366">
        <f>'SO05 001 Pol'!F157</f>
        <v>0</v>
      </c>
      <c r="I36" s="32"/>
      <c r="J36" s="32"/>
    </row>
    <row r="37" spans="1:10" ht="12.75" customHeight="1" thickBot="1" x14ac:dyDescent="0.25">
      <c r="A37" s="201"/>
      <c r="B37" s="202" t="s">
        <v>316</v>
      </c>
      <c r="C37" s="203"/>
      <c r="D37" s="204" t="str">
        <f>D29</f>
        <v>001</v>
      </c>
      <c r="E37" s="203"/>
      <c r="F37" s="203"/>
      <c r="G37" s="205"/>
      <c r="H37" s="367">
        <f>SUM(H31:H36)</f>
        <v>0</v>
      </c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100</v>
      </c>
      <c r="B1" s="227"/>
      <c r="C1" s="261"/>
      <c r="D1" s="227"/>
      <c r="E1" s="227"/>
      <c r="F1" s="227"/>
      <c r="G1" s="227"/>
      <c r="AC1" t="s">
        <v>103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55</v>
      </c>
      <c r="C3" s="263" t="s">
        <v>56</v>
      </c>
      <c r="D3" s="229"/>
      <c r="E3" s="228"/>
      <c r="F3" s="228"/>
      <c r="G3" s="231"/>
      <c r="AC3" s="8" t="s">
        <v>83</v>
      </c>
    </row>
    <row r="4" spans="1:60" ht="13.5" thickBot="1" x14ac:dyDescent="0.25">
      <c r="A4" s="238" t="s">
        <v>30</v>
      </c>
      <c r="B4" s="239" t="s">
        <v>96</v>
      </c>
      <c r="C4" s="264" t="s">
        <v>97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9" t="s">
        <v>31</v>
      </c>
      <c r="B6" s="350" t="s">
        <v>32</v>
      </c>
      <c r="C6" s="351" t="s">
        <v>33</v>
      </c>
      <c r="D6" s="352" t="s">
        <v>34</v>
      </c>
      <c r="E6" s="353" t="s">
        <v>35</v>
      </c>
      <c r="F6" s="354" t="s">
        <v>36</v>
      </c>
      <c r="G6" s="349" t="s">
        <v>37</v>
      </c>
      <c r="H6" s="355" t="s">
        <v>101</v>
      </c>
      <c r="I6" s="356" t="s">
        <v>102</v>
      </c>
      <c r="J6" s="54"/>
      <c r="AN6">
        <f>SUMIF(AM8:AM164,AN5,G8:G164)</f>
        <v>0</v>
      </c>
      <c r="AO6">
        <f>SUMIF(AM8:AM164,AO5,G8:G164)</f>
        <v>0</v>
      </c>
    </row>
    <row r="7" spans="1:60" x14ac:dyDescent="0.2">
      <c r="A7" s="243"/>
      <c r="B7" s="357" t="s">
        <v>104</v>
      </c>
      <c r="C7" s="358" t="s">
        <v>105</v>
      </c>
      <c r="D7" s="359"/>
      <c r="E7" s="360"/>
      <c r="F7" s="361"/>
      <c r="G7" s="361"/>
      <c r="H7" s="362"/>
      <c r="I7" s="362"/>
    </row>
    <row r="8" spans="1:60" hidden="1" x14ac:dyDescent="0.2">
      <c r="A8" s="245"/>
      <c r="B8" s="335"/>
      <c r="C8" s="324"/>
      <c r="D8" s="271"/>
      <c r="E8" s="284"/>
      <c r="F8" s="297"/>
      <c r="G8" s="297"/>
      <c r="H8" s="297"/>
      <c r="I8" s="297"/>
    </row>
    <row r="9" spans="1:60" x14ac:dyDescent="0.2">
      <c r="A9" s="249" t="s">
        <v>106</v>
      </c>
      <c r="B9" s="266" t="s">
        <v>69</v>
      </c>
      <c r="C9" s="325" t="s">
        <v>70</v>
      </c>
      <c r="D9" s="272"/>
      <c r="E9" s="285"/>
      <c r="F9" s="298">
        <f>SUM(G10:G98)</f>
        <v>0</v>
      </c>
      <c r="G9" s="298"/>
      <c r="H9" s="299"/>
      <c r="I9" s="300"/>
      <c r="AE9" t="s">
        <v>107</v>
      </c>
    </row>
    <row r="10" spans="1:60" outlineLevel="1" x14ac:dyDescent="0.2">
      <c r="A10" s="252"/>
      <c r="B10" s="251" t="s">
        <v>108</v>
      </c>
      <c r="C10" s="326"/>
      <c r="D10" s="273"/>
      <c r="E10" s="286"/>
      <c r="F10" s="301"/>
      <c r="G10" s="301"/>
      <c r="H10" s="302"/>
      <c r="I10" s="303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109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ht="22.5" outlineLevel="1" x14ac:dyDescent="0.2">
      <c r="A11" s="246"/>
      <c r="B11" s="254" t="s">
        <v>110</v>
      </c>
      <c r="C11" s="327"/>
      <c r="D11" s="274"/>
      <c r="E11" s="287"/>
      <c r="F11" s="304"/>
      <c r="G11" s="304"/>
      <c r="H11" s="305"/>
      <c r="I11" s="306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111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53" t="str">
        <f>B11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46"/>
      <c r="B12" s="254" t="s">
        <v>112</v>
      </c>
      <c r="C12" s="327"/>
      <c r="D12" s="274"/>
      <c r="E12" s="287"/>
      <c r="F12" s="304"/>
      <c r="G12" s="304"/>
      <c r="H12" s="305"/>
      <c r="I12" s="306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>
        <v>1</v>
      </c>
      <c r="AD12" s="244"/>
      <c r="AE12" s="244" t="s">
        <v>109</v>
      </c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5">
        <v>1</v>
      </c>
      <c r="B13" s="267" t="s">
        <v>113</v>
      </c>
      <c r="C13" s="328" t="s">
        <v>114</v>
      </c>
      <c r="D13" s="275" t="s">
        <v>115</v>
      </c>
      <c r="E13" s="288">
        <v>8.4</v>
      </c>
      <c r="F13" s="307"/>
      <c r="G13" s="308">
        <f>ROUND(E13*F13,2)</f>
        <v>0</v>
      </c>
      <c r="H13" s="308" t="s">
        <v>116</v>
      </c>
      <c r="I13" s="308" t="s">
        <v>117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118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52"/>
      <c r="B14" s="251" t="s">
        <v>119</v>
      </c>
      <c r="C14" s="326"/>
      <c r="D14" s="273"/>
      <c r="E14" s="286"/>
      <c r="F14" s="301"/>
      <c r="G14" s="301"/>
      <c r="H14" s="302"/>
      <c r="I14" s="303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>
        <v>0</v>
      </c>
      <c r="AD14" s="244"/>
      <c r="AE14" s="244" t="s">
        <v>109</v>
      </c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46"/>
      <c r="B15" s="254" t="s">
        <v>120</v>
      </c>
      <c r="C15" s="327"/>
      <c r="D15" s="274"/>
      <c r="E15" s="287"/>
      <c r="F15" s="304"/>
      <c r="G15" s="304"/>
      <c r="H15" s="305"/>
      <c r="I15" s="306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 t="s">
        <v>111</v>
      </c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7">
        <v>2</v>
      </c>
      <c r="B16" s="268" t="s">
        <v>121</v>
      </c>
      <c r="C16" s="328" t="s">
        <v>122</v>
      </c>
      <c r="D16" s="276" t="s">
        <v>123</v>
      </c>
      <c r="E16" s="289">
        <v>11.76</v>
      </c>
      <c r="F16" s="309"/>
      <c r="G16" s="310">
        <f>ROUND(E16*F16,2)</f>
        <v>0</v>
      </c>
      <c r="H16" s="310" t="s">
        <v>116</v>
      </c>
      <c r="I16" s="310" t="s">
        <v>117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 t="s">
        <v>118</v>
      </c>
      <c r="AF16" s="244"/>
      <c r="AG16" s="244"/>
      <c r="AH16" s="244"/>
      <c r="AI16" s="244"/>
      <c r="AJ16" s="244"/>
      <c r="AK16" s="244"/>
      <c r="AL16" s="244"/>
      <c r="AM16" s="244">
        <v>21</v>
      </c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47"/>
      <c r="B17" s="250"/>
      <c r="C17" s="329" t="s">
        <v>124</v>
      </c>
      <c r="D17" s="277"/>
      <c r="E17" s="290">
        <v>11.76</v>
      </c>
      <c r="F17" s="305"/>
      <c r="G17" s="305"/>
      <c r="H17" s="305"/>
      <c r="I17" s="306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125</v>
      </c>
      <c r="AF17" s="244">
        <v>0</v>
      </c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2"/>
      <c r="B18" s="251" t="s">
        <v>126</v>
      </c>
      <c r="C18" s="326"/>
      <c r="D18" s="273"/>
      <c r="E18" s="286"/>
      <c r="F18" s="301"/>
      <c r="G18" s="301"/>
      <c r="H18" s="302"/>
      <c r="I18" s="303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>
        <v>0</v>
      </c>
      <c r="AD18" s="244"/>
      <c r="AE18" s="244" t="s">
        <v>109</v>
      </c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46"/>
      <c r="B19" s="254" t="s">
        <v>127</v>
      </c>
      <c r="C19" s="327"/>
      <c r="D19" s="274"/>
      <c r="E19" s="287"/>
      <c r="F19" s="304"/>
      <c r="G19" s="304"/>
      <c r="H19" s="305"/>
      <c r="I19" s="306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 t="s">
        <v>111</v>
      </c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7">
        <v>3</v>
      </c>
      <c r="B20" s="268" t="s">
        <v>128</v>
      </c>
      <c r="C20" s="328" t="s">
        <v>129</v>
      </c>
      <c r="D20" s="276" t="s">
        <v>123</v>
      </c>
      <c r="E20" s="289">
        <v>2.9</v>
      </c>
      <c r="F20" s="309"/>
      <c r="G20" s="310">
        <f>ROUND(E20*F20,2)</f>
        <v>0</v>
      </c>
      <c r="H20" s="310" t="s">
        <v>116</v>
      </c>
      <c r="I20" s="310" t="s">
        <v>117</v>
      </c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 t="s">
        <v>118</v>
      </c>
      <c r="AF20" s="244"/>
      <c r="AG20" s="244"/>
      <c r="AH20" s="244"/>
      <c r="AI20" s="244"/>
      <c r="AJ20" s="244"/>
      <c r="AK20" s="244"/>
      <c r="AL20" s="244"/>
      <c r="AM20" s="244">
        <v>21</v>
      </c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ht="22.5" outlineLevel="1" x14ac:dyDescent="0.2">
      <c r="A21" s="247"/>
      <c r="B21" s="250"/>
      <c r="C21" s="330" t="s">
        <v>130</v>
      </c>
      <c r="D21" s="278"/>
      <c r="E21" s="291"/>
      <c r="F21" s="311"/>
      <c r="G21" s="311"/>
      <c r="H21" s="305"/>
      <c r="I21" s="306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131</v>
      </c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2"/>
      <c r="B22" s="251" t="s">
        <v>132</v>
      </c>
      <c r="C22" s="326"/>
      <c r="D22" s="273"/>
      <c r="E22" s="286"/>
      <c r="F22" s="301"/>
      <c r="G22" s="301"/>
      <c r="H22" s="302"/>
      <c r="I22" s="303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>
        <v>0</v>
      </c>
      <c r="AD22" s="244"/>
      <c r="AE22" s="244" t="s">
        <v>109</v>
      </c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ht="22.5" outlineLevel="1" x14ac:dyDescent="0.2">
      <c r="A23" s="246"/>
      <c r="B23" s="254" t="s">
        <v>133</v>
      </c>
      <c r="C23" s="327"/>
      <c r="D23" s="274"/>
      <c r="E23" s="287"/>
      <c r="F23" s="304"/>
      <c r="G23" s="304"/>
      <c r="H23" s="305"/>
      <c r="I23" s="306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 t="s">
        <v>111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53" t="str">
        <f>B23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7">
        <v>4</v>
      </c>
      <c r="B24" s="268" t="s">
        <v>134</v>
      </c>
      <c r="C24" s="328" t="s">
        <v>135</v>
      </c>
      <c r="D24" s="276" t="s">
        <v>123</v>
      </c>
      <c r="E24" s="289">
        <v>43.92</v>
      </c>
      <c r="F24" s="309"/>
      <c r="G24" s="310">
        <f>ROUND(E24*F24,2)</f>
        <v>0</v>
      </c>
      <c r="H24" s="310" t="s">
        <v>116</v>
      </c>
      <c r="I24" s="310" t="s">
        <v>117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 t="s">
        <v>118</v>
      </c>
      <c r="AF24" s="244"/>
      <c r="AG24" s="244"/>
      <c r="AH24" s="244"/>
      <c r="AI24" s="244"/>
      <c r="AJ24" s="244"/>
      <c r="AK24" s="244"/>
      <c r="AL24" s="244"/>
      <c r="AM24" s="244">
        <v>21</v>
      </c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47"/>
      <c r="B25" s="250"/>
      <c r="C25" s="329" t="s">
        <v>136</v>
      </c>
      <c r="D25" s="277"/>
      <c r="E25" s="290">
        <v>43.92</v>
      </c>
      <c r="F25" s="305"/>
      <c r="G25" s="305"/>
      <c r="H25" s="305"/>
      <c r="I25" s="306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 t="s">
        <v>125</v>
      </c>
      <c r="AF25" s="244">
        <v>0</v>
      </c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59">
        <v>5</v>
      </c>
      <c r="B26" s="269" t="s">
        <v>137</v>
      </c>
      <c r="C26" s="331" t="s">
        <v>138</v>
      </c>
      <c r="D26" s="279" t="s">
        <v>123</v>
      </c>
      <c r="E26" s="292">
        <v>25.5624</v>
      </c>
      <c r="F26" s="312"/>
      <c r="G26" s="313">
        <f>ROUND(E26*F26,2)</f>
        <v>0</v>
      </c>
      <c r="H26" s="313" t="s">
        <v>116</v>
      </c>
      <c r="I26" s="314" t="s">
        <v>117</v>
      </c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 t="s">
        <v>118</v>
      </c>
      <c r="AF26" s="244"/>
      <c r="AG26" s="244"/>
      <c r="AH26" s="244"/>
      <c r="AI26" s="244"/>
      <c r="AJ26" s="244"/>
      <c r="AK26" s="244"/>
      <c r="AL26" s="244"/>
      <c r="AM26" s="244">
        <v>21</v>
      </c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47"/>
      <c r="B27" s="250"/>
      <c r="C27" s="332" t="s">
        <v>139</v>
      </c>
      <c r="D27" s="280"/>
      <c r="E27" s="293">
        <v>17.385000000000002</v>
      </c>
      <c r="F27" s="305"/>
      <c r="G27" s="305"/>
      <c r="H27" s="305"/>
      <c r="I27" s="306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 t="s">
        <v>125</v>
      </c>
      <c r="AF27" s="244">
        <v>0</v>
      </c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47"/>
      <c r="B28" s="250"/>
      <c r="C28" s="332" t="s">
        <v>140</v>
      </c>
      <c r="D28" s="281"/>
      <c r="E28" s="294">
        <v>16.837800000000001</v>
      </c>
      <c r="F28" s="305"/>
      <c r="G28" s="305"/>
      <c r="H28" s="305"/>
      <c r="I28" s="306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125</v>
      </c>
      <c r="AF28" s="244">
        <v>0</v>
      </c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47"/>
      <c r="B29" s="250"/>
      <c r="C29" s="332" t="s">
        <v>141</v>
      </c>
      <c r="D29" s="281"/>
      <c r="E29" s="294">
        <v>21.7758</v>
      </c>
      <c r="F29" s="305"/>
      <c r="G29" s="305"/>
      <c r="H29" s="305"/>
      <c r="I29" s="306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 t="s">
        <v>125</v>
      </c>
      <c r="AF29" s="244">
        <v>0</v>
      </c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47"/>
      <c r="B30" s="250"/>
      <c r="C30" s="332" t="s">
        <v>142</v>
      </c>
      <c r="D30" s="281"/>
      <c r="E30" s="294">
        <v>13.4838</v>
      </c>
      <c r="F30" s="305"/>
      <c r="G30" s="305"/>
      <c r="H30" s="305"/>
      <c r="I30" s="306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125</v>
      </c>
      <c r="AF30" s="244">
        <v>0</v>
      </c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47"/>
      <c r="B31" s="250"/>
      <c r="C31" s="329" t="s">
        <v>143</v>
      </c>
      <c r="D31" s="282"/>
      <c r="E31" s="295">
        <v>-43.92</v>
      </c>
      <c r="F31" s="305"/>
      <c r="G31" s="305"/>
      <c r="H31" s="305"/>
      <c r="I31" s="306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 t="s">
        <v>125</v>
      </c>
      <c r="AF31" s="244">
        <v>0</v>
      </c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2"/>
      <c r="B32" s="251" t="s">
        <v>144</v>
      </c>
      <c r="C32" s="326"/>
      <c r="D32" s="273"/>
      <c r="E32" s="286"/>
      <c r="F32" s="301"/>
      <c r="G32" s="301"/>
      <c r="H32" s="302"/>
      <c r="I32" s="303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>
        <v>0</v>
      </c>
      <c r="AD32" s="244"/>
      <c r="AE32" s="244" t="s">
        <v>109</v>
      </c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ht="22.5" outlineLevel="1" x14ac:dyDescent="0.2">
      <c r="A33" s="246"/>
      <c r="B33" s="254" t="s">
        <v>145</v>
      </c>
      <c r="C33" s="327"/>
      <c r="D33" s="274"/>
      <c r="E33" s="287"/>
      <c r="F33" s="304"/>
      <c r="G33" s="304"/>
      <c r="H33" s="305"/>
      <c r="I33" s="306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 t="s">
        <v>111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53" t="str">
        <f>B33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46"/>
      <c r="B34" s="254" t="s">
        <v>146</v>
      </c>
      <c r="C34" s="327"/>
      <c r="D34" s="274"/>
      <c r="E34" s="287"/>
      <c r="F34" s="304"/>
      <c r="G34" s="304"/>
      <c r="H34" s="305"/>
      <c r="I34" s="306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>
        <v>1</v>
      </c>
      <c r="AD34" s="244"/>
      <c r="AE34" s="244" t="s">
        <v>109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7">
        <v>6</v>
      </c>
      <c r="B35" s="268" t="s">
        <v>147</v>
      </c>
      <c r="C35" s="328" t="s">
        <v>148</v>
      </c>
      <c r="D35" s="276" t="s">
        <v>123</v>
      </c>
      <c r="E35" s="289">
        <v>18.4679</v>
      </c>
      <c r="F35" s="309"/>
      <c r="G35" s="310">
        <f>ROUND(E35*F35,2)</f>
        <v>0</v>
      </c>
      <c r="H35" s="310" t="s">
        <v>116</v>
      </c>
      <c r="I35" s="310" t="s">
        <v>117</v>
      </c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 t="s">
        <v>118</v>
      </c>
      <c r="AF35" s="244"/>
      <c r="AG35" s="244"/>
      <c r="AH35" s="244"/>
      <c r="AI35" s="244"/>
      <c r="AJ35" s="244"/>
      <c r="AK35" s="244"/>
      <c r="AL35" s="244"/>
      <c r="AM35" s="244">
        <v>21</v>
      </c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47"/>
      <c r="B36" s="250"/>
      <c r="C36" s="332" t="s">
        <v>149</v>
      </c>
      <c r="D36" s="280"/>
      <c r="E36" s="293">
        <v>14.61295</v>
      </c>
      <c r="F36" s="305"/>
      <c r="G36" s="305"/>
      <c r="H36" s="305"/>
      <c r="I36" s="306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125</v>
      </c>
      <c r="AF36" s="244">
        <v>0</v>
      </c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47"/>
      <c r="B37" s="250"/>
      <c r="C37" s="329" t="s">
        <v>150</v>
      </c>
      <c r="D37" s="282"/>
      <c r="E37" s="295">
        <v>3.8549500000000001</v>
      </c>
      <c r="F37" s="305"/>
      <c r="G37" s="305"/>
      <c r="H37" s="305"/>
      <c r="I37" s="306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 t="s">
        <v>125</v>
      </c>
      <c r="AF37" s="244">
        <v>0</v>
      </c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2"/>
      <c r="B38" s="251" t="s">
        <v>144</v>
      </c>
      <c r="C38" s="326"/>
      <c r="D38" s="273"/>
      <c r="E38" s="286"/>
      <c r="F38" s="301"/>
      <c r="G38" s="301"/>
      <c r="H38" s="302"/>
      <c r="I38" s="303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>
        <v>0</v>
      </c>
      <c r="AD38" s="244"/>
      <c r="AE38" s="244" t="s">
        <v>109</v>
      </c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ht="22.5" outlineLevel="1" x14ac:dyDescent="0.2">
      <c r="A39" s="246"/>
      <c r="B39" s="254" t="s">
        <v>145</v>
      </c>
      <c r="C39" s="327"/>
      <c r="D39" s="274"/>
      <c r="E39" s="287"/>
      <c r="F39" s="304"/>
      <c r="G39" s="304"/>
      <c r="H39" s="305"/>
      <c r="I39" s="306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 t="s">
        <v>111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53" t="str">
        <f>B39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46"/>
      <c r="B40" s="254" t="s">
        <v>151</v>
      </c>
      <c r="C40" s="327"/>
      <c r="D40" s="274"/>
      <c r="E40" s="287"/>
      <c r="F40" s="304"/>
      <c r="G40" s="304"/>
      <c r="H40" s="305"/>
      <c r="I40" s="306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>
        <v>1</v>
      </c>
      <c r="AD40" s="244"/>
      <c r="AE40" s="244" t="s">
        <v>109</v>
      </c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7">
        <v>7</v>
      </c>
      <c r="B41" s="268" t="s">
        <v>152</v>
      </c>
      <c r="C41" s="328" t="s">
        <v>148</v>
      </c>
      <c r="D41" s="276" t="s">
        <v>123</v>
      </c>
      <c r="E41" s="289">
        <v>24.707599999999999</v>
      </c>
      <c r="F41" s="309"/>
      <c r="G41" s="310">
        <f>ROUND(E41*F41,2)</f>
        <v>0</v>
      </c>
      <c r="H41" s="310" t="s">
        <v>116</v>
      </c>
      <c r="I41" s="310" t="s">
        <v>117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118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47"/>
      <c r="B42" s="250"/>
      <c r="C42" s="332" t="s">
        <v>153</v>
      </c>
      <c r="D42" s="280"/>
      <c r="E42" s="293">
        <v>20.750389999999999</v>
      </c>
      <c r="F42" s="305"/>
      <c r="G42" s="305"/>
      <c r="H42" s="305"/>
      <c r="I42" s="306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 t="s">
        <v>125</v>
      </c>
      <c r="AF42" s="244">
        <v>0</v>
      </c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47"/>
      <c r="B43" s="250"/>
      <c r="C43" s="332" t="s">
        <v>154</v>
      </c>
      <c r="D43" s="281"/>
      <c r="E43" s="294">
        <v>5.47403</v>
      </c>
      <c r="F43" s="305"/>
      <c r="G43" s="305"/>
      <c r="H43" s="305"/>
      <c r="I43" s="306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 t="s">
        <v>125</v>
      </c>
      <c r="AF43" s="244">
        <v>0</v>
      </c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47"/>
      <c r="B44" s="250"/>
      <c r="C44" s="332" t="s">
        <v>155</v>
      </c>
      <c r="D44" s="281"/>
      <c r="E44" s="294">
        <v>30.97945</v>
      </c>
      <c r="F44" s="305"/>
      <c r="G44" s="305"/>
      <c r="H44" s="305"/>
      <c r="I44" s="306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 t="s">
        <v>125</v>
      </c>
      <c r="AF44" s="244">
        <v>0</v>
      </c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47"/>
      <c r="B45" s="250"/>
      <c r="C45" s="332" t="s">
        <v>156</v>
      </c>
      <c r="D45" s="281"/>
      <c r="E45" s="294">
        <v>-18.4679</v>
      </c>
      <c r="F45" s="305"/>
      <c r="G45" s="305"/>
      <c r="H45" s="305"/>
      <c r="I45" s="306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125</v>
      </c>
      <c r="AF45" s="244">
        <v>0</v>
      </c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47"/>
      <c r="B46" s="250"/>
      <c r="C46" s="329" t="s">
        <v>157</v>
      </c>
      <c r="D46" s="282"/>
      <c r="E46" s="295">
        <v>-14.0284</v>
      </c>
      <c r="F46" s="305"/>
      <c r="G46" s="305"/>
      <c r="H46" s="305"/>
      <c r="I46" s="306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 t="s">
        <v>125</v>
      </c>
      <c r="AF46" s="244">
        <v>0</v>
      </c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2"/>
      <c r="B47" s="251" t="s">
        <v>144</v>
      </c>
      <c r="C47" s="326"/>
      <c r="D47" s="273"/>
      <c r="E47" s="286"/>
      <c r="F47" s="301"/>
      <c r="G47" s="301"/>
      <c r="H47" s="302"/>
      <c r="I47" s="303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>
        <v>0</v>
      </c>
      <c r="AD47" s="244"/>
      <c r="AE47" s="244" t="s">
        <v>109</v>
      </c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ht="22.5" outlineLevel="1" x14ac:dyDescent="0.2">
      <c r="A48" s="246"/>
      <c r="B48" s="254" t="s">
        <v>145</v>
      </c>
      <c r="C48" s="327"/>
      <c r="D48" s="274"/>
      <c r="E48" s="287"/>
      <c r="F48" s="304"/>
      <c r="G48" s="304"/>
      <c r="H48" s="305"/>
      <c r="I48" s="306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111</v>
      </c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53" t="str">
        <f>B48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46"/>
      <c r="B49" s="254" t="s">
        <v>158</v>
      </c>
      <c r="C49" s="327"/>
      <c r="D49" s="274"/>
      <c r="E49" s="287"/>
      <c r="F49" s="304"/>
      <c r="G49" s="304"/>
      <c r="H49" s="305"/>
      <c r="I49" s="306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>
        <v>1</v>
      </c>
      <c r="AD49" s="244"/>
      <c r="AE49" s="244" t="s">
        <v>109</v>
      </c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57">
        <v>8</v>
      </c>
      <c r="B50" s="268" t="s">
        <v>159</v>
      </c>
      <c r="C50" s="328" t="s">
        <v>160</v>
      </c>
      <c r="D50" s="276" t="s">
        <v>123</v>
      </c>
      <c r="E50" s="289">
        <v>14.0284</v>
      </c>
      <c r="F50" s="309"/>
      <c r="G50" s="310">
        <f>ROUND(E50*F50,2)</f>
        <v>0</v>
      </c>
      <c r="H50" s="310" t="s">
        <v>116</v>
      </c>
      <c r="I50" s="310" t="s">
        <v>117</v>
      </c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118</v>
      </c>
      <c r="AF50" s="244"/>
      <c r="AG50" s="244"/>
      <c r="AH50" s="244"/>
      <c r="AI50" s="244"/>
      <c r="AJ50" s="244"/>
      <c r="AK50" s="244"/>
      <c r="AL50" s="244"/>
      <c r="AM50" s="244">
        <v>21</v>
      </c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47"/>
      <c r="B51" s="250"/>
      <c r="C51" s="329" t="s">
        <v>161</v>
      </c>
      <c r="D51" s="277"/>
      <c r="E51" s="290">
        <v>14.02843</v>
      </c>
      <c r="F51" s="305"/>
      <c r="G51" s="305"/>
      <c r="H51" s="305"/>
      <c r="I51" s="306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125</v>
      </c>
      <c r="AF51" s="244">
        <v>0</v>
      </c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2"/>
      <c r="B52" s="251" t="s">
        <v>162</v>
      </c>
      <c r="C52" s="326"/>
      <c r="D52" s="273"/>
      <c r="E52" s="286"/>
      <c r="F52" s="301"/>
      <c r="G52" s="301"/>
      <c r="H52" s="302"/>
      <c r="I52" s="303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>
        <v>0</v>
      </c>
      <c r="AD52" s="244"/>
      <c r="AE52" s="244" t="s">
        <v>109</v>
      </c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46"/>
      <c r="B53" s="254" t="s">
        <v>163</v>
      </c>
      <c r="C53" s="327"/>
      <c r="D53" s="274"/>
      <c r="E53" s="287"/>
      <c r="F53" s="304"/>
      <c r="G53" s="304"/>
      <c r="H53" s="305"/>
      <c r="I53" s="306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 t="s">
        <v>111</v>
      </c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46"/>
      <c r="B54" s="254" t="s">
        <v>164</v>
      </c>
      <c r="C54" s="327"/>
      <c r="D54" s="274"/>
      <c r="E54" s="287"/>
      <c r="F54" s="304"/>
      <c r="G54" s="304"/>
      <c r="H54" s="305"/>
      <c r="I54" s="306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>
        <v>1</v>
      </c>
      <c r="AD54" s="244"/>
      <c r="AE54" s="244" t="s">
        <v>109</v>
      </c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7">
        <v>9</v>
      </c>
      <c r="B55" s="268" t="s">
        <v>165</v>
      </c>
      <c r="C55" s="328" t="s">
        <v>166</v>
      </c>
      <c r="D55" s="276" t="s">
        <v>123</v>
      </c>
      <c r="E55" s="289">
        <v>1.4028</v>
      </c>
      <c r="F55" s="309"/>
      <c r="G55" s="310">
        <f>ROUND(E55*F55,2)</f>
        <v>0</v>
      </c>
      <c r="H55" s="310" t="s">
        <v>116</v>
      </c>
      <c r="I55" s="310" t="s">
        <v>117</v>
      </c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 t="s">
        <v>118</v>
      </c>
      <c r="AF55" s="244"/>
      <c r="AG55" s="244"/>
      <c r="AH55" s="244"/>
      <c r="AI55" s="244"/>
      <c r="AJ55" s="244"/>
      <c r="AK55" s="244"/>
      <c r="AL55" s="244"/>
      <c r="AM55" s="244">
        <v>21</v>
      </c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47"/>
      <c r="B56" s="250"/>
      <c r="C56" s="329" t="s">
        <v>167</v>
      </c>
      <c r="D56" s="277"/>
      <c r="E56" s="290">
        <v>1.4028400000000001</v>
      </c>
      <c r="F56" s="305"/>
      <c r="G56" s="305"/>
      <c r="H56" s="305"/>
      <c r="I56" s="306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 t="s">
        <v>125</v>
      </c>
      <c r="AF56" s="244">
        <v>0</v>
      </c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52"/>
      <c r="B57" s="251" t="s">
        <v>168</v>
      </c>
      <c r="C57" s="326"/>
      <c r="D57" s="273"/>
      <c r="E57" s="286"/>
      <c r="F57" s="301"/>
      <c r="G57" s="301"/>
      <c r="H57" s="302"/>
      <c r="I57" s="303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>
        <v>0</v>
      </c>
      <c r="AD57" s="244"/>
      <c r="AE57" s="244" t="s">
        <v>109</v>
      </c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46"/>
      <c r="B58" s="254" t="s">
        <v>169</v>
      </c>
      <c r="C58" s="327"/>
      <c r="D58" s="274"/>
      <c r="E58" s="287"/>
      <c r="F58" s="304"/>
      <c r="G58" s="304"/>
      <c r="H58" s="305"/>
      <c r="I58" s="306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111</v>
      </c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57">
        <v>10</v>
      </c>
      <c r="B59" s="268" t="s">
        <v>170</v>
      </c>
      <c r="C59" s="328" t="s">
        <v>171</v>
      </c>
      <c r="D59" s="276" t="s">
        <v>172</v>
      </c>
      <c r="E59" s="289">
        <v>115.804</v>
      </c>
      <c r="F59" s="309"/>
      <c r="G59" s="310">
        <f>ROUND(E59*F59,2)</f>
        <v>0</v>
      </c>
      <c r="H59" s="310" t="s">
        <v>116</v>
      </c>
      <c r="I59" s="310" t="s">
        <v>117</v>
      </c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118</v>
      </c>
      <c r="AF59" s="244"/>
      <c r="AG59" s="244"/>
      <c r="AH59" s="244"/>
      <c r="AI59" s="244"/>
      <c r="AJ59" s="244"/>
      <c r="AK59" s="244"/>
      <c r="AL59" s="244"/>
      <c r="AM59" s="244">
        <v>21</v>
      </c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47"/>
      <c r="B60" s="250"/>
      <c r="C60" s="332" t="s">
        <v>173</v>
      </c>
      <c r="D60" s="280"/>
      <c r="E60" s="293">
        <v>14.487500000000001</v>
      </c>
      <c r="F60" s="305"/>
      <c r="G60" s="305"/>
      <c r="H60" s="305"/>
      <c r="I60" s="306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 t="s">
        <v>125</v>
      </c>
      <c r="AF60" s="244">
        <v>0</v>
      </c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47"/>
      <c r="B61" s="250"/>
      <c r="C61" s="332" t="s">
        <v>174</v>
      </c>
      <c r="D61" s="281"/>
      <c r="E61" s="294">
        <v>14.031499999999999</v>
      </c>
      <c r="F61" s="305"/>
      <c r="G61" s="305"/>
      <c r="H61" s="305"/>
      <c r="I61" s="306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125</v>
      </c>
      <c r="AF61" s="244">
        <v>0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47"/>
      <c r="B62" s="250"/>
      <c r="C62" s="332" t="s">
        <v>175</v>
      </c>
      <c r="D62" s="281"/>
      <c r="E62" s="294">
        <v>18.1465</v>
      </c>
      <c r="F62" s="305"/>
      <c r="G62" s="305"/>
      <c r="H62" s="305"/>
      <c r="I62" s="306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 t="s">
        <v>125</v>
      </c>
      <c r="AF62" s="244">
        <v>0</v>
      </c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47"/>
      <c r="B63" s="250"/>
      <c r="C63" s="332" t="s">
        <v>176</v>
      </c>
      <c r="D63" s="281"/>
      <c r="E63" s="294">
        <v>11.236499999999999</v>
      </c>
      <c r="F63" s="305"/>
      <c r="G63" s="305"/>
      <c r="H63" s="305"/>
      <c r="I63" s="306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125</v>
      </c>
      <c r="AF63" s="244">
        <v>0</v>
      </c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47"/>
      <c r="B64" s="250"/>
      <c r="C64" s="329" t="s">
        <v>177</v>
      </c>
      <c r="D64" s="282"/>
      <c r="E64" s="295">
        <v>57.902000000000001</v>
      </c>
      <c r="F64" s="305"/>
      <c r="G64" s="305"/>
      <c r="H64" s="305"/>
      <c r="I64" s="306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125</v>
      </c>
      <c r="AF64" s="244">
        <v>0</v>
      </c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outlineLevel="1" x14ac:dyDescent="0.2">
      <c r="A65" s="252"/>
      <c r="B65" s="251" t="s">
        <v>178</v>
      </c>
      <c r="C65" s="326"/>
      <c r="D65" s="273"/>
      <c r="E65" s="286"/>
      <c r="F65" s="301"/>
      <c r="G65" s="301"/>
      <c r="H65" s="302"/>
      <c r="I65" s="303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>
        <v>0</v>
      </c>
      <c r="AD65" s="244"/>
      <c r="AE65" s="244" t="s">
        <v>109</v>
      </c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46"/>
      <c r="B66" s="254" t="s">
        <v>179</v>
      </c>
      <c r="C66" s="327"/>
      <c r="D66" s="274"/>
      <c r="E66" s="287"/>
      <c r="F66" s="304"/>
      <c r="G66" s="304"/>
      <c r="H66" s="305"/>
      <c r="I66" s="306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 t="s">
        <v>111</v>
      </c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1" x14ac:dyDescent="0.2">
      <c r="A67" s="255">
        <v>11</v>
      </c>
      <c r="B67" s="267" t="s">
        <v>180</v>
      </c>
      <c r="C67" s="328" t="s">
        <v>181</v>
      </c>
      <c r="D67" s="275" t="s">
        <v>172</v>
      </c>
      <c r="E67" s="288">
        <v>115.804</v>
      </c>
      <c r="F67" s="307"/>
      <c r="G67" s="308">
        <f>ROUND(E67*F67,2)</f>
        <v>0</v>
      </c>
      <c r="H67" s="308" t="s">
        <v>116</v>
      </c>
      <c r="I67" s="308" t="s">
        <v>117</v>
      </c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118</v>
      </c>
      <c r="AF67" s="244"/>
      <c r="AG67" s="244"/>
      <c r="AH67" s="244"/>
      <c r="AI67" s="244"/>
      <c r="AJ67" s="244"/>
      <c r="AK67" s="244"/>
      <c r="AL67" s="244"/>
      <c r="AM67" s="244">
        <v>21</v>
      </c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52"/>
      <c r="B68" s="251" t="s">
        <v>182</v>
      </c>
      <c r="C68" s="326"/>
      <c r="D68" s="273"/>
      <c r="E68" s="286"/>
      <c r="F68" s="301"/>
      <c r="G68" s="301"/>
      <c r="H68" s="302"/>
      <c r="I68" s="303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>
        <v>0</v>
      </c>
      <c r="AD68" s="244"/>
      <c r="AE68" s="244" t="s">
        <v>109</v>
      </c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46"/>
      <c r="B69" s="254" t="s">
        <v>183</v>
      </c>
      <c r="C69" s="327"/>
      <c r="D69" s="274"/>
      <c r="E69" s="287"/>
      <c r="F69" s="304"/>
      <c r="G69" s="304"/>
      <c r="H69" s="305"/>
      <c r="I69" s="306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 t="s">
        <v>111</v>
      </c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55">
        <v>12</v>
      </c>
      <c r="B70" s="267" t="s">
        <v>184</v>
      </c>
      <c r="C70" s="328" t="s">
        <v>185</v>
      </c>
      <c r="D70" s="275" t="s">
        <v>123</v>
      </c>
      <c r="E70" s="288">
        <v>57.203899999999997</v>
      </c>
      <c r="F70" s="307"/>
      <c r="G70" s="308">
        <f>ROUND(E70*F70,2)</f>
        <v>0</v>
      </c>
      <c r="H70" s="308" t="s">
        <v>116</v>
      </c>
      <c r="I70" s="308" t="s">
        <v>117</v>
      </c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 t="s">
        <v>118</v>
      </c>
      <c r="AF70" s="244"/>
      <c r="AG70" s="244"/>
      <c r="AH70" s="244"/>
      <c r="AI70" s="244"/>
      <c r="AJ70" s="244"/>
      <c r="AK70" s="244"/>
      <c r="AL70" s="244"/>
      <c r="AM70" s="244">
        <v>21</v>
      </c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56">
        <v>13</v>
      </c>
      <c r="B71" s="267" t="s">
        <v>186</v>
      </c>
      <c r="C71" s="331" t="s">
        <v>187</v>
      </c>
      <c r="D71" s="275" t="s">
        <v>123</v>
      </c>
      <c r="E71" s="288">
        <v>2.9</v>
      </c>
      <c r="F71" s="307"/>
      <c r="G71" s="308">
        <f>ROUND(E71*F71,2)</f>
        <v>0</v>
      </c>
      <c r="H71" s="308" t="s">
        <v>116</v>
      </c>
      <c r="I71" s="308" t="s">
        <v>117</v>
      </c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 t="s">
        <v>118</v>
      </c>
      <c r="AF71" s="244"/>
      <c r="AG71" s="244"/>
      <c r="AH71" s="244"/>
      <c r="AI71" s="244"/>
      <c r="AJ71" s="244"/>
      <c r="AK71" s="244"/>
      <c r="AL71" s="244"/>
      <c r="AM71" s="244">
        <v>21</v>
      </c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52"/>
      <c r="B72" s="251" t="s">
        <v>188</v>
      </c>
      <c r="C72" s="326"/>
      <c r="D72" s="273"/>
      <c r="E72" s="286"/>
      <c r="F72" s="301"/>
      <c r="G72" s="301"/>
      <c r="H72" s="302"/>
      <c r="I72" s="303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>
        <v>0</v>
      </c>
      <c r="AD72" s="244"/>
      <c r="AE72" s="244" t="s">
        <v>109</v>
      </c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46"/>
      <c r="B73" s="254" t="s">
        <v>189</v>
      </c>
      <c r="C73" s="327"/>
      <c r="D73" s="274"/>
      <c r="E73" s="287"/>
      <c r="F73" s="304"/>
      <c r="G73" s="304"/>
      <c r="H73" s="305"/>
      <c r="I73" s="306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111</v>
      </c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57">
        <v>14</v>
      </c>
      <c r="B74" s="268" t="s">
        <v>190</v>
      </c>
      <c r="C74" s="328" t="s">
        <v>191</v>
      </c>
      <c r="D74" s="276" t="s">
        <v>123</v>
      </c>
      <c r="E74" s="289">
        <v>39.136200000000002</v>
      </c>
      <c r="F74" s="309"/>
      <c r="G74" s="310">
        <f>ROUND(E74*F74,2)</f>
        <v>0</v>
      </c>
      <c r="H74" s="310" t="s">
        <v>116</v>
      </c>
      <c r="I74" s="310" t="s">
        <v>117</v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 t="s">
        <v>118</v>
      </c>
      <c r="AF74" s="244"/>
      <c r="AG74" s="244"/>
      <c r="AH74" s="244"/>
      <c r="AI74" s="244"/>
      <c r="AJ74" s="244"/>
      <c r="AK74" s="244"/>
      <c r="AL74" s="244"/>
      <c r="AM74" s="244">
        <v>21</v>
      </c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1" x14ac:dyDescent="0.2">
      <c r="A75" s="247"/>
      <c r="B75" s="250"/>
      <c r="C75" s="332" t="s">
        <v>192</v>
      </c>
      <c r="D75" s="280"/>
      <c r="E75" s="293">
        <v>26.352</v>
      </c>
      <c r="F75" s="305"/>
      <c r="G75" s="305"/>
      <c r="H75" s="305"/>
      <c r="I75" s="306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 t="s">
        <v>125</v>
      </c>
      <c r="AF75" s="244">
        <v>0</v>
      </c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1" x14ac:dyDescent="0.2">
      <c r="A76" s="247"/>
      <c r="B76" s="250"/>
      <c r="C76" s="332" t="s">
        <v>193</v>
      </c>
      <c r="D76" s="281"/>
      <c r="E76" s="294">
        <v>9.8841599999999996</v>
      </c>
      <c r="F76" s="305"/>
      <c r="G76" s="305"/>
      <c r="H76" s="305"/>
      <c r="I76" s="306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 t="s">
        <v>125</v>
      </c>
      <c r="AF76" s="244">
        <v>0</v>
      </c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47"/>
      <c r="B77" s="250"/>
      <c r="C77" s="329" t="s">
        <v>194</v>
      </c>
      <c r="D77" s="282"/>
      <c r="E77" s="295">
        <v>2.9</v>
      </c>
      <c r="F77" s="305"/>
      <c r="G77" s="305"/>
      <c r="H77" s="305"/>
      <c r="I77" s="306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 t="s">
        <v>125</v>
      </c>
      <c r="AF77" s="244">
        <v>0</v>
      </c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1" x14ac:dyDescent="0.2">
      <c r="A78" s="252"/>
      <c r="B78" s="251" t="s">
        <v>195</v>
      </c>
      <c r="C78" s="326"/>
      <c r="D78" s="273"/>
      <c r="E78" s="286"/>
      <c r="F78" s="301"/>
      <c r="G78" s="301"/>
      <c r="H78" s="302"/>
      <c r="I78" s="303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>
        <v>0</v>
      </c>
      <c r="AD78" s="244"/>
      <c r="AE78" s="244" t="s">
        <v>109</v>
      </c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57">
        <v>15</v>
      </c>
      <c r="B79" s="268" t="s">
        <v>196</v>
      </c>
      <c r="C79" s="328" t="s">
        <v>197</v>
      </c>
      <c r="D79" s="276" t="s">
        <v>123</v>
      </c>
      <c r="E79" s="289">
        <v>39.136200000000002</v>
      </c>
      <c r="F79" s="309"/>
      <c r="G79" s="310">
        <f>ROUND(E79*F79,2)</f>
        <v>0</v>
      </c>
      <c r="H79" s="310" t="s">
        <v>116</v>
      </c>
      <c r="I79" s="310" t="s">
        <v>117</v>
      </c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 t="s">
        <v>118</v>
      </c>
      <c r="AF79" s="244"/>
      <c r="AG79" s="244"/>
      <c r="AH79" s="244"/>
      <c r="AI79" s="244"/>
      <c r="AJ79" s="244"/>
      <c r="AK79" s="244"/>
      <c r="AL79" s="244"/>
      <c r="AM79" s="244">
        <v>21</v>
      </c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ht="22.5" outlineLevel="1" x14ac:dyDescent="0.2">
      <c r="A80" s="247"/>
      <c r="B80" s="250"/>
      <c r="C80" s="330" t="s">
        <v>198</v>
      </c>
      <c r="D80" s="278"/>
      <c r="E80" s="291"/>
      <c r="F80" s="311"/>
      <c r="G80" s="311"/>
      <c r="H80" s="305"/>
      <c r="I80" s="306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 t="s">
        <v>131</v>
      </c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59">
        <v>16</v>
      </c>
      <c r="B81" s="269" t="s">
        <v>199</v>
      </c>
      <c r="C81" s="331" t="s">
        <v>200</v>
      </c>
      <c r="D81" s="279" t="s">
        <v>201</v>
      </c>
      <c r="E81" s="292">
        <v>4.93</v>
      </c>
      <c r="F81" s="312"/>
      <c r="G81" s="313">
        <f>ROUND(E81*F81,2)</f>
        <v>0</v>
      </c>
      <c r="H81" s="313" t="s">
        <v>116</v>
      </c>
      <c r="I81" s="314" t="s">
        <v>202</v>
      </c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 t="s">
        <v>118</v>
      </c>
      <c r="AF81" s="244"/>
      <c r="AG81" s="244"/>
      <c r="AH81" s="244"/>
      <c r="AI81" s="244"/>
      <c r="AJ81" s="244"/>
      <c r="AK81" s="244"/>
      <c r="AL81" s="244"/>
      <c r="AM81" s="244">
        <v>21</v>
      </c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ht="22.5" outlineLevel="1" x14ac:dyDescent="0.2">
      <c r="A82" s="247"/>
      <c r="B82" s="250"/>
      <c r="C82" s="330" t="s">
        <v>130</v>
      </c>
      <c r="D82" s="278"/>
      <c r="E82" s="291"/>
      <c r="F82" s="311"/>
      <c r="G82" s="311"/>
      <c r="H82" s="305"/>
      <c r="I82" s="306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 t="s">
        <v>131</v>
      </c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1" x14ac:dyDescent="0.2">
      <c r="A83" s="247"/>
      <c r="B83" s="250"/>
      <c r="C83" s="329" t="s">
        <v>203</v>
      </c>
      <c r="D83" s="282"/>
      <c r="E83" s="295">
        <v>4.93</v>
      </c>
      <c r="F83" s="315"/>
      <c r="G83" s="315"/>
      <c r="H83" s="315"/>
      <c r="I83" s="347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 t="s">
        <v>125</v>
      </c>
      <c r="AF83" s="244">
        <v>0</v>
      </c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outlineLevel="1" x14ac:dyDescent="0.2">
      <c r="A84" s="252"/>
      <c r="B84" s="251" t="s">
        <v>204</v>
      </c>
      <c r="C84" s="326"/>
      <c r="D84" s="273"/>
      <c r="E84" s="286"/>
      <c r="F84" s="301"/>
      <c r="G84" s="301"/>
      <c r="H84" s="302"/>
      <c r="I84" s="303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>
        <v>0</v>
      </c>
      <c r="AD84" s="244"/>
      <c r="AE84" s="244" t="s">
        <v>109</v>
      </c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outlineLevel="1" x14ac:dyDescent="0.2">
      <c r="A85" s="246"/>
      <c r="B85" s="254" t="s">
        <v>205</v>
      </c>
      <c r="C85" s="327"/>
      <c r="D85" s="274"/>
      <c r="E85" s="287"/>
      <c r="F85" s="304"/>
      <c r="G85" s="304"/>
      <c r="H85" s="305"/>
      <c r="I85" s="306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 t="s">
        <v>111</v>
      </c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outlineLevel="1" x14ac:dyDescent="0.2">
      <c r="A86" s="257">
        <v>17</v>
      </c>
      <c r="B86" s="268" t="s">
        <v>206</v>
      </c>
      <c r="C86" s="328" t="s">
        <v>207</v>
      </c>
      <c r="D86" s="276" t="s">
        <v>123</v>
      </c>
      <c r="E86" s="289">
        <v>90.450100000000006</v>
      </c>
      <c r="F86" s="309"/>
      <c r="G86" s="310">
        <f>ROUND(E86*F86,2)</f>
        <v>0</v>
      </c>
      <c r="H86" s="310" t="s">
        <v>116</v>
      </c>
      <c r="I86" s="310" t="s">
        <v>117</v>
      </c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 t="s">
        <v>118</v>
      </c>
      <c r="AF86" s="244"/>
      <c r="AG86" s="244"/>
      <c r="AH86" s="244"/>
      <c r="AI86" s="244"/>
      <c r="AJ86" s="244"/>
      <c r="AK86" s="244"/>
      <c r="AL86" s="244"/>
      <c r="AM86" s="244">
        <v>21</v>
      </c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ht="22.5" outlineLevel="1" x14ac:dyDescent="0.2">
      <c r="A87" s="247"/>
      <c r="B87" s="250"/>
      <c r="C87" s="330" t="s">
        <v>208</v>
      </c>
      <c r="D87" s="278"/>
      <c r="E87" s="291"/>
      <c r="F87" s="311"/>
      <c r="G87" s="311"/>
      <c r="H87" s="305"/>
      <c r="I87" s="306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 t="s">
        <v>131</v>
      </c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1" x14ac:dyDescent="0.2">
      <c r="A88" s="247"/>
      <c r="B88" s="250"/>
      <c r="C88" s="332" t="s">
        <v>209</v>
      </c>
      <c r="D88" s="281"/>
      <c r="E88" s="294">
        <v>126.6863</v>
      </c>
      <c r="F88" s="315"/>
      <c r="G88" s="315"/>
      <c r="H88" s="315"/>
      <c r="I88" s="347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 t="s">
        <v>125</v>
      </c>
      <c r="AF88" s="244">
        <v>0</v>
      </c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outlineLevel="1" x14ac:dyDescent="0.2">
      <c r="A89" s="247"/>
      <c r="B89" s="250"/>
      <c r="C89" s="332" t="s">
        <v>210</v>
      </c>
      <c r="D89" s="281"/>
      <c r="E89" s="294">
        <v>-39.136200000000002</v>
      </c>
      <c r="F89" s="305"/>
      <c r="G89" s="305"/>
      <c r="H89" s="305"/>
      <c r="I89" s="306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 t="s">
        <v>125</v>
      </c>
      <c r="AF89" s="244">
        <v>0</v>
      </c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</row>
    <row r="90" spans="1:60" outlineLevel="1" x14ac:dyDescent="0.2">
      <c r="A90" s="247"/>
      <c r="B90" s="250"/>
      <c r="C90" s="329" t="s">
        <v>211</v>
      </c>
      <c r="D90" s="282"/>
      <c r="E90" s="295">
        <v>2.9</v>
      </c>
      <c r="F90" s="305"/>
      <c r="G90" s="305"/>
      <c r="H90" s="305"/>
      <c r="I90" s="306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 t="s">
        <v>125</v>
      </c>
      <c r="AF90" s="244">
        <v>0</v>
      </c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1" x14ac:dyDescent="0.2">
      <c r="A91" s="252"/>
      <c r="B91" s="251" t="s">
        <v>212</v>
      </c>
      <c r="C91" s="326"/>
      <c r="D91" s="273"/>
      <c r="E91" s="286"/>
      <c r="F91" s="301"/>
      <c r="G91" s="301"/>
      <c r="H91" s="302"/>
      <c r="I91" s="303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>
        <v>0</v>
      </c>
      <c r="AD91" s="244"/>
      <c r="AE91" s="244" t="s">
        <v>109</v>
      </c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ht="22.5" outlineLevel="1" x14ac:dyDescent="0.2">
      <c r="A92" s="246"/>
      <c r="B92" s="254" t="s">
        <v>213</v>
      </c>
      <c r="C92" s="327"/>
      <c r="D92" s="274"/>
      <c r="E92" s="287"/>
      <c r="F92" s="304"/>
      <c r="G92" s="304"/>
      <c r="H92" s="305"/>
      <c r="I92" s="306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 t="s">
        <v>111</v>
      </c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53" t="str">
        <f>B92</f>
        <v>sypaninou z vhodných hornin tř. 1 - 4 nebo materiálem připraveným podél výkopu ve vzdálenosti do 3 m od jeho kraje, pro jakoukoliv hloubku výkopu a jakoukoliv míru zhutnění,</v>
      </c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1" x14ac:dyDescent="0.2">
      <c r="A93" s="257">
        <v>18</v>
      </c>
      <c r="B93" s="268" t="s">
        <v>214</v>
      </c>
      <c r="C93" s="328" t="s">
        <v>215</v>
      </c>
      <c r="D93" s="276" t="s">
        <v>123</v>
      </c>
      <c r="E93" s="289">
        <v>20.8108</v>
      </c>
      <c r="F93" s="309"/>
      <c r="G93" s="310">
        <f>ROUND(E93*F93,2)</f>
        <v>0</v>
      </c>
      <c r="H93" s="310" t="s">
        <v>116</v>
      </c>
      <c r="I93" s="310" t="s">
        <v>117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 t="s">
        <v>118</v>
      </c>
      <c r="AF93" s="244"/>
      <c r="AG93" s="244"/>
      <c r="AH93" s="244"/>
      <c r="AI93" s="244"/>
      <c r="AJ93" s="244"/>
      <c r="AK93" s="244"/>
      <c r="AL93" s="244"/>
      <c r="AM93" s="244">
        <v>21</v>
      </c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1" x14ac:dyDescent="0.2">
      <c r="A94" s="247"/>
      <c r="B94" s="250"/>
      <c r="C94" s="329" t="s">
        <v>216</v>
      </c>
      <c r="D94" s="277"/>
      <c r="E94" s="290">
        <v>20.810759999999998</v>
      </c>
      <c r="F94" s="305"/>
      <c r="G94" s="305"/>
      <c r="H94" s="305"/>
      <c r="I94" s="306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 t="s">
        <v>125</v>
      </c>
      <c r="AF94" s="244">
        <v>0</v>
      </c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1" x14ac:dyDescent="0.2">
      <c r="A95" s="252"/>
      <c r="B95" s="251" t="s">
        <v>217</v>
      </c>
      <c r="C95" s="326"/>
      <c r="D95" s="273"/>
      <c r="E95" s="286"/>
      <c r="F95" s="301"/>
      <c r="G95" s="301"/>
      <c r="H95" s="302"/>
      <c r="I95" s="303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>
        <v>0</v>
      </c>
      <c r="AD95" s="244"/>
      <c r="AE95" s="244" t="s">
        <v>109</v>
      </c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55">
        <v>19</v>
      </c>
      <c r="B96" s="267" t="s">
        <v>218</v>
      </c>
      <c r="C96" s="328" t="s">
        <v>219</v>
      </c>
      <c r="D96" s="275" t="s">
        <v>123</v>
      </c>
      <c r="E96" s="288">
        <v>39.136200000000002</v>
      </c>
      <c r="F96" s="307"/>
      <c r="G96" s="308">
        <f>ROUND(E96*F96,2)</f>
        <v>0</v>
      </c>
      <c r="H96" s="308" t="s">
        <v>116</v>
      </c>
      <c r="I96" s="308" t="s">
        <v>117</v>
      </c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 t="s">
        <v>220</v>
      </c>
      <c r="AF96" s="244"/>
      <c r="AG96" s="244"/>
      <c r="AH96" s="244"/>
      <c r="AI96" s="244"/>
      <c r="AJ96" s="244"/>
      <c r="AK96" s="244"/>
      <c r="AL96" s="244"/>
      <c r="AM96" s="244">
        <v>21</v>
      </c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outlineLevel="1" x14ac:dyDescent="0.2">
      <c r="A97" s="260">
        <v>20</v>
      </c>
      <c r="B97" s="268" t="s">
        <v>221</v>
      </c>
      <c r="C97" s="331" t="s">
        <v>222</v>
      </c>
      <c r="D97" s="276" t="s">
        <v>201</v>
      </c>
      <c r="E97" s="289">
        <v>35.732100000000003</v>
      </c>
      <c r="F97" s="309"/>
      <c r="G97" s="310">
        <f>ROUND(E97*F97,2)</f>
        <v>0</v>
      </c>
      <c r="H97" s="310" t="s">
        <v>223</v>
      </c>
      <c r="I97" s="310" t="s">
        <v>117</v>
      </c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 t="s">
        <v>224</v>
      </c>
      <c r="AF97" s="244"/>
      <c r="AG97" s="244"/>
      <c r="AH97" s="244"/>
      <c r="AI97" s="244"/>
      <c r="AJ97" s="244"/>
      <c r="AK97" s="244"/>
      <c r="AL97" s="244"/>
      <c r="AM97" s="244">
        <v>21</v>
      </c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1" x14ac:dyDescent="0.2">
      <c r="A98" s="247"/>
      <c r="B98" s="250"/>
      <c r="C98" s="329" t="s">
        <v>225</v>
      </c>
      <c r="D98" s="277"/>
      <c r="E98" s="290">
        <v>35.732140000000001</v>
      </c>
      <c r="F98" s="305"/>
      <c r="G98" s="305"/>
      <c r="H98" s="305"/>
      <c r="I98" s="306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 t="s">
        <v>125</v>
      </c>
      <c r="AF98" s="244">
        <v>0</v>
      </c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x14ac:dyDescent="0.2">
      <c r="A99" s="249" t="s">
        <v>106</v>
      </c>
      <c r="B99" s="266" t="s">
        <v>71</v>
      </c>
      <c r="C99" s="325" t="s">
        <v>72</v>
      </c>
      <c r="D99" s="272"/>
      <c r="E99" s="285"/>
      <c r="F99" s="298">
        <f>SUM(G100:G104)</f>
        <v>0</v>
      </c>
      <c r="G99" s="298"/>
      <c r="H99" s="299"/>
      <c r="I99" s="300"/>
      <c r="AE99" t="s">
        <v>107</v>
      </c>
    </row>
    <row r="100" spans="1:60" outlineLevel="1" x14ac:dyDescent="0.2">
      <c r="A100" s="252"/>
      <c r="B100" s="251" t="s">
        <v>226</v>
      </c>
      <c r="C100" s="326"/>
      <c r="D100" s="273"/>
      <c r="E100" s="286"/>
      <c r="F100" s="301"/>
      <c r="G100" s="301"/>
      <c r="H100" s="302"/>
      <c r="I100" s="303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>
        <v>0</v>
      </c>
      <c r="AD100" s="244"/>
      <c r="AE100" s="244" t="s">
        <v>109</v>
      </c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outlineLevel="1" x14ac:dyDescent="0.2">
      <c r="A101" s="246"/>
      <c r="B101" s="254" t="s">
        <v>227</v>
      </c>
      <c r="C101" s="327"/>
      <c r="D101" s="274"/>
      <c r="E101" s="287"/>
      <c r="F101" s="304"/>
      <c r="G101" s="304"/>
      <c r="H101" s="305"/>
      <c r="I101" s="306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 t="s">
        <v>111</v>
      </c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outlineLevel="1" x14ac:dyDescent="0.2">
      <c r="A102" s="257">
        <v>21</v>
      </c>
      <c r="B102" s="268" t="s">
        <v>228</v>
      </c>
      <c r="C102" s="328" t="s">
        <v>229</v>
      </c>
      <c r="D102" s="276" t="s">
        <v>123</v>
      </c>
      <c r="E102" s="289">
        <v>6.6873699999999996</v>
      </c>
      <c r="F102" s="309"/>
      <c r="G102" s="310">
        <f>ROUND(E102*F102,2)</f>
        <v>0</v>
      </c>
      <c r="H102" s="310" t="s">
        <v>230</v>
      </c>
      <c r="I102" s="310" t="s">
        <v>117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 t="s">
        <v>118</v>
      </c>
      <c r="AF102" s="244"/>
      <c r="AG102" s="244"/>
      <c r="AH102" s="244"/>
      <c r="AI102" s="244"/>
      <c r="AJ102" s="244"/>
      <c r="AK102" s="244"/>
      <c r="AL102" s="244"/>
      <c r="AM102" s="244">
        <v>21</v>
      </c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outlineLevel="1" x14ac:dyDescent="0.2">
      <c r="A103" s="247"/>
      <c r="B103" s="250"/>
      <c r="C103" s="332" t="s">
        <v>231</v>
      </c>
      <c r="D103" s="280"/>
      <c r="E103" s="293">
        <v>4.3920000000000003</v>
      </c>
      <c r="F103" s="305"/>
      <c r="G103" s="305"/>
      <c r="H103" s="305"/>
      <c r="I103" s="306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 t="s">
        <v>125</v>
      </c>
      <c r="AF103" s="244">
        <v>0</v>
      </c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</row>
    <row r="104" spans="1:60" outlineLevel="1" x14ac:dyDescent="0.2">
      <c r="A104" s="247"/>
      <c r="B104" s="250"/>
      <c r="C104" s="329" t="s">
        <v>232</v>
      </c>
      <c r="D104" s="282"/>
      <c r="E104" s="295">
        <v>2.2953700000000001</v>
      </c>
      <c r="F104" s="305"/>
      <c r="G104" s="305"/>
      <c r="H104" s="305"/>
      <c r="I104" s="306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 t="s">
        <v>125</v>
      </c>
      <c r="AF104" s="244">
        <v>0</v>
      </c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x14ac:dyDescent="0.2">
      <c r="A105" s="249" t="s">
        <v>106</v>
      </c>
      <c r="B105" s="266" t="s">
        <v>73</v>
      </c>
      <c r="C105" s="325" t="s">
        <v>74</v>
      </c>
      <c r="D105" s="272"/>
      <c r="E105" s="285"/>
      <c r="F105" s="298">
        <f>SUM(G106:G147)</f>
        <v>0</v>
      </c>
      <c r="G105" s="298"/>
      <c r="H105" s="299"/>
      <c r="I105" s="300"/>
      <c r="AE105" t="s">
        <v>107</v>
      </c>
    </row>
    <row r="106" spans="1:60" outlineLevel="1" x14ac:dyDescent="0.2">
      <c r="A106" s="252"/>
      <c r="B106" s="251" t="s">
        <v>233</v>
      </c>
      <c r="C106" s="326"/>
      <c r="D106" s="273"/>
      <c r="E106" s="286"/>
      <c r="F106" s="301"/>
      <c r="G106" s="301"/>
      <c r="H106" s="302"/>
      <c r="I106" s="303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>
        <v>0</v>
      </c>
      <c r="AD106" s="244"/>
      <c r="AE106" s="244" t="s">
        <v>109</v>
      </c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</row>
    <row r="107" spans="1:60" outlineLevel="1" x14ac:dyDescent="0.2">
      <c r="A107" s="246"/>
      <c r="B107" s="254" t="s">
        <v>234</v>
      </c>
      <c r="C107" s="327"/>
      <c r="D107" s="274"/>
      <c r="E107" s="287"/>
      <c r="F107" s="304"/>
      <c r="G107" s="304"/>
      <c r="H107" s="305"/>
      <c r="I107" s="306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 t="s">
        <v>111</v>
      </c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outlineLevel="1" x14ac:dyDescent="0.2">
      <c r="A108" s="255">
        <v>22</v>
      </c>
      <c r="B108" s="267" t="s">
        <v>235</v>
      </c>
      <c r="C108" s="328" t="s">
        <v>236</v>
      </c>
      <c r="D108" s="275" t="s">
        <v>115</v>
      </c>
      <c r="E108" s="288">
        <v>44.6</v>
      </c>
      <c r="F108" s="307"/>
      <c r="G108" s="308">
        <f>ROUND(E108*F108,2)</f>
        <v>0</v>
      </c>
      <c r="H108" s="308" t="s">
        <v>230</v>
      </c>
      <c r="I108" s="308" t="s">
        <v>117</v>
      </c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 t="s">
        <v>118</v>
      </c>
      <c r="AF108" s="244"/>
      <c r="AG108" s="244"/>
      <c r="AH108" s="244"/>
      <c r="AI108" s="244"/>
      <c r="AJ108" s="244"/>
      <c r="AK108" s="244"/>
      <c r="AL108" s="244"/>
      <c r="AM108" s="244">
        <v>21</v>
      </c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</row>
    <row r="109" spans="1:60" outlineLevel="1" x14ac:dyDescent="0.2">
      <c r="A109" s="252"/>
      <c r="B109" s="251" t="s">
        <v>237</v>
      </c>
      <c r="C109" s="326"/>
      <c r="D109" s="273"/>
      <c r="E109" s="286"/>
      <c r="F109" s="301"/>
      <c r="G109" s="301"/>
      <c r="H109" s="302"/>
      <c r="I109" s="303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>
        <v>0</v>
      </c>
      <c r="AD109" s="244"/>
      <c r="AE109" s="244" t="s">
        <v>109</v>
      </c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</row>
    <row r="110" spans="1:60" outlineLevel="1" x14ac:dyDescent="0.2">
      <c r="A110" s="246"/>
      <c r="B110" s="254" t="s">
        <v>227</v>
      </c>
      <c r="C110" s="327"/>
      <c r="D110" s="274"/>
      <c r="E110" s="287"/>
      <c r="F110" s="304"/>
      <c r="G110" s="304"/>
      <c r="H110" s="305"/>
      <c r="I110" s="306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 t="s">
        <v>111</v>
      </c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</row>
    <row r="111" spans="1:60" outlineLevel="1" x14ac:dyDescent="0.2">
      <c r="A111" s="246"/>
      <c r="B111" s="254" t="s">
        <v>238</v>
      </c>
      <c r="C111" s="327"/>
      <c r="D111" s="274"/>
      <c r="E111" s="287"/>
      <c r="F111" s="304"/>
      <c r="G111" s="304"/>
      <c r="H111" s="305"/>
      <c r="I111" s="306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>
        <v>1</v>
      </c>
      <c r="AD111" s="244"/>
      <c r="AE111" s="244" t="s">
        <v>109</v>
      </c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</row>
    <row r="112" spans="1:60" outlineLevel="1" x14ac:dyDescent="0.2">
      <c r="A112" s="255">
        <v>23</v>
      </c>
      <c r="B112" s="267" t="s">
        <v>239</v>
      </c>
      <c r="C112" s="328" t="s">
        <v>236</v>
      </c>
      <c r="D112" s="275" t="s">
        <v>240</v>
      </c>
      <c r="E112" s="288">
        <v>20</v>
      </c>
      <c r="F112" s="307"/>
      <c r="G112" s="308">
        <f>ROUND(E112*F112,2)</f>
        <v>0</v>
      </c>
      <c r="H112" s="308" t="s">
        <v>230</v>
      </c>
      <c r="I112" s="308" t="s">
        <v>117</v>
      </c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 t="s">
        <v>118</v>
      </c>
      <c r="AF112" s="244"/>
      <c r="AG112" s="244"/>
      <c r="AH112" s="244"/>
      <c r="AI112" s="244"/>
      <c r="AJ112" s="244"/>
      <c r="AK112" s="244"/>
      <c r="AL112" s="244"/>
      <c r="AM112" s="244">
        <v>21</v>
      </c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</row>
    <row r="113" spans="1:60" outlineLevel="1" x14ac:dyDescent="0.2">
      <c r="A113" s="252"/>
      <c r="B113" s="251" t="s">
        <v>241</v>
      </c>
      <c r="C113" s="326"/>
      <c r="D113" s="273"/>
      <c r="E113" s="286"/>
      <c r="F113" s="301"/>
      <c r="G113" s="301"/>
      <c r="H113" s="302"/>
      <c r="I113" s="303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>
        <v>0</v>
      </c>
      <c r="AD113" s="244"/>
      <c r="AE113" s="244" t="s">
        <v>109</v>
      </c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</row>
    <row r="114" spans="1:60" outlineLevel="1" x14ac:dyDescent="0.2">
      <c r="A114" s="246"/>
      <c r="B114" s="254" t="s">
        <v>242</v>
      </c>
      <c r="C114" s="327"/>
      <c r="D114" s="274"/>
      <c r="E114" s="287"/>
      <c r="F114" s="304"/>
      <c r="G114" s="304"/>
      <c r="H114" s="305"/>
      <c r="I114" s="306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 t="s">
        <v>111</v>
      </c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</row>
    <row r="115" spans="1:60" outlineLevel="1" x14ac:dyDescent="0.2">
      <c r="A115" s="246"/>
      <c r="B115" s="254" t="s">
        <v>243</v>
      </c>
      <c r="C115" s="327"/>
      <c r="D115" s="274"/>
      <c r="E115" s="287"/>
      <c r="F115" s="304"/>
      <c r="G115" s="304"/>
      <c r="H115" s="305"/>
      <c r="I115" s="306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>
        <v>1</v>
      </c>
      <c r="AD115" s="244"/>
      <c r="AE115" s="244" t="s">
        <v>109</v>
      </c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</row>
    <row r="116" spans="1:60" outlineLevel="1" x14ac:dyDescent="0.2">
      <c r="A116" s="255">
        <v>24</v>
      </c>
      <c r="B116" s="267" t="s">
        <v>244</v>
      </c>
      <c r="C116" s="328" t="s">
        <v>245</v>
      </c>
      <c r="D116" s="275" t="s">
        <v>115</v>
      </c>
      <c r="E116" s="288">
        <v>44.6</v>
      </c>
      <c r="F116" s="307"/>
      <c r="G116" s="308">
        <f>ROUND(E116*F116,2)</f>
        <v>0</v>
      </c>
      <c r="H116" s="308" t="s">
        <v>230</v>
      </c>
      <c r="I116" s="308" t="s">
        <v>117</v>
      </c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 t="s">
        <v>118</v>
      </c>
      <c r="AF116" s="244"/>
      <c r="AG116" s="244"/>
      <c r="AH116" s="244"/>
      <c r="AI116" s="244"/>
      <c r="AJ116" s="244"/>
      <c r="AK116" s="244"/>
      <c r="AL116" s="244"/>
      <c r="AM116" s="244">
        <v>21</v>
      </c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</row>
    <row r="117" spans="1:60" outlineLevel="1" x14ac:dyDescent="0.2">
      <c r="A117" s="252"/>
      <c r="B117" s="251" t="s">
        <v>246</v>
      </c>
      <c r="C117" s="326"/>
      <c r="D117" s="273"/>
      <c r="E117" s="286"/>
      <c r="F117" s="301"/>
      <c r="G117" s="301"/>
      <c r="H117" s="302"/>
      <c r="I117" s="303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>
        <v>0</v>
      </c>
      <c r="AD117" s="244"/>
      <c r="AE117" s="244" t="s">
        <v>109</v>
      </c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</row>
    <row r="118" spans="1:60" outlineLevel="1" x14ac:dyDescent="0.2">
      <c r="A118" s="246"/>
      <c r="B118" s="254" t="s">
        <v>247</v>
      </c>
      <c r="C118" s="327"/>
      <c r="D118" s="274"/>
      <c r="E118" s="287"/>
      <c r="F118" s="304"/>
      <c r="G118" s="304"/>
      <c r="H118" s="305"/>
      <c r="I118" s="306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 t="s">
        <v>111</v>
      </c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</row>
    <row r="119" spans="1:60" outlineLevel="1" x14ac:dyDescent="0.2">
      <c r="A119" s="246"/>
      <c r="B119" s="254" t="s">
        <v>248</v>
      </c>
      <c r="C119" s="327"/>
      <c r="D119" s="274"/>
      <c r="E119" s="287"/>
      <c r="F119" s="304"/>
      <c r="G119" s="304"/>
      <c r="H119" s="305"/>
      <c r="I119" s="306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>
        <v>1</v>
      </c>
      <c r="AD119" s="244"/>
      <c r="AE119" s="244" t="s">
        <v>109</v>
      </c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</row>
    <row r="120" spans="1:60" outlineLevel="1" x14ac:dyDescent="0.2">
      <c r="A120" s="255">
        <v>25</v>
      </c>
      <c r="B120" s="267" t="s">
        <v>249</v>
      </c>
      <c r="C120" s="328" t="s">
        <v>250</v>
      </c>
      <c r="D120" s="275" t="s">
        <v>240</v>
      </c>
      <c r="E120" s="288">
        <v>11</v>
      </c>
      <c r="F120" s="307"/>
      <c r="G120" s="308">
        <f>ROUND(E120*F120,2)</f>
        <v>0</v>
      </c>
      <c r="H120" s="308" t="s">
        <v>230</v>
      </c>
      <c r="I120" s="308" t="s">
        <v>117</v>
      </c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 t="s">
        <v>118</v>
      </c>
      <c r="AF120" s="244"/>
      <c r="AG120" s="244"/>
      <c r="AH120" s="244"/>
      <c r="AI120" s="244"/>
      <c r="AJ120" s="244"/>
      <c r="AK120" s="244"/>
      <c r="AL120" s="244"/>
      <c r="AM120" s="244">
        <v>21</v>
      </c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</row>
    <row r="121" spans="1:60" outlineLevel="1" x14ac:dyDescent="0.2">
      <c r="A121" s="252"/>
      <c r="B121" s="251" t="s">
        <v>251</v>
      </c>
      <c r="C121" s="326"/>
      <c r="D121" s="273"/>
      <c r="E121" s="286"/>
      <c r="F121" s="301"/>
      <c r="G121" s="301"/>
      <c r="H121" s="302"/>
      <c r="I121" s="303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>
        <v>0</v>
      </c>
      <c r="AD121" s="244"/>
      <c r="AE121" s="244" t="s">
        <v>109</v>
      </c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</row>
    <row r="122" spans="1:60" outlineLevel="1" x14ac:dyDescent="0.2">
      <c r="A122" s="246"/>
      <c r="B122" s="254" t="s">
        <v>252</v>
      </c>
      <c r="C122" s="327"/>
      <c r="D122" s="274"/>
      <c r="E122" s="287"/>
      <c r="F122" s="304"/>
      <c r="G122" s="304"/>
      <c r="H122" s="305"/>
      <c r="I122" s="306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 t="s">
        <v>111</v>
      </c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</row>
    <row r="123" spans="1:60" outlineLevel="1" x14ac:dyDescent="0.2">
      <c r="A123" s="255">
        <v>26</v>
      </c>
      <c r="B123" s="267" t="s">
        <v>253</v>
      </c>
      <c r="C123" s="328" t="s">
        <v>254</v>
      </c>
      <c r="D123" s="275" t="s">
        <v>240</v>
      </c>
      <c r="E123" s="288">
        <v>11</v>
      </c>
      <c r="F123" s="307"/>
      <c r="G123" s="308">
        <f>ROUND(E123*F123,2)</f>
        <v>0</v>
      </c>
      <c r="H123" s="308" t="s">
        <v>230</v>
      </c>
      <c r="I123" s="308" t="s">
        <v>117</v>
      </c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 t="s">
        <v>118</v>
      </c>
      <c r="AF123" s="244"/>
      <c r="AG123" s="244"/>
      <c r="AH123" s="244"/>
      <c r="AI123" s="244"/>
      <c r="AJ123" s="244"/>
      <c r="AK123" s="244"/>
      <c r="AL123" s="244"/>
      <c r="AM123" s="244">
        <v>21</v>
      </c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</row>
    <row r="124" spans="1:60" outlineLevel="1" x14ac:dyDescent="0.2">
      <c r="A124" s="260">
        <v>27</v>
      </c>
      <c r="B124" s="268" t="s">
        <v>255</v>
      </c>
      <c r="C124" s="331" t="s">
        <v>256</v>
      </c>
      <c r="D124" s="276" t="s">
        <v>240</v>
      </c>
      <c r="E124" s="289">
        <v>1</v>
      </c>
      <c r="F124" s="309"/>
      <c r="G124" s="310">
        <f>ROUND(E124*F124,2)</f>
        <v>0</v>
      </c>
      <c r="H124" s="310"/>
      <c r="I124" s="310" t="s">
        <v>257</v>
      </c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 t="s">
        <v>118</v>
      </c>
      <c r="AF124" s="244"/>
      <c r="AG124" s="244"/>
      <c r="AH124" s="244"/>
      <c r="AI124" s="244"/>
      <c r="AJ124" s="244"/>
      <c r="AK124" s="244"/>
      <c r="AL124" s="244"/>
      <c r="AM124" s="244">
        <v>21</v>
      </c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</row>
    <row r="125" spans="1:60" ht="22.5" outlineLevel="1" x14ac:dyDescent="0.2">
      <c r="A125" s="247"/>
      <c r="B125" s="250"/>
      <c r="C125" s="330" t="s">
        <v>258</v>
      </c>
      <c r="D125" s="278"/>
      <c r="E125" s="291"/>
      <c r="F125" s="311"/>
      <c r="G125" s="311"/>
      <c r="H125" s="305"/>
      <c r="I125" s="306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 t="s">
        <v>131</v>
      </c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</row>
    <row r="126" spans="1:60" outlineLevel="1" x14ac:dyDescent="0.2">
      <c r="A126" s="258">
        <v>28</v>
      </c>
      <c r="B126" s="270" t="s">
        <v>259</v>
      </c>
      <c r="C126" s="331" t="s">
        <v>260</v>
      </c>
      <c r="D126" s="283" t="s">
        <v>261</v>
      </c>
      <c r="E126" s="296">
        <v>1</v>
      </c>
      <c r="F126" s="316"/>
      <c r="G126" s="317">
        <f>ROUND(E126*F126,2)</f>
        <v>0</v>
      </c>
      <c r="H126" s="317"/>
      <c r="I126" s="318" t="s">
        <v>257</v>
      </c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 t="s">
        <v>118</v>
      </c>
      <c r="AF126" s="244"/>
      <c r="AG126" s="244"/>
      <c r="AH126" s="244"/>
      <c r="AI126" s="244"/>
      <c r="AJ126" s="244"/>
      <c r="AK126" s="244"/>
      <c r="AL126" s="244"/>
      <c r="AM126" s="244">
        <v>21</v>
      </c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</row>
    <row r="127" spans="1:60" outlineLevel="1" x14ac:dyDescent="0.2">
      <c r="A127" s="259">
        <v>29</v>
      </c>
      <c r="B127" s="269" t="s">
        <v>262</v>
      </c>
      <c r="C127" s="331" t="s">
        <v>263</v>
      </c>
      <c r="D127" s="279" t="s">
        <v>240</v>
      </c>
      <c r="E127" s="292">
        <v>8.7439999999999998</v>
      </c>
      <c r="F127" s="312"/>
      <c r="G127" s="313">
        <f>ROUND(E127*F127,2)</f>
        <v>0</v>
      </c>
      <c r="H127" s="313"/>
      <c r="I127" s="314" t="s">
        <v>257</v>
      </c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 t="s">
        <v>224</v>
      </c>
      <c r="AF127" s="244"/>
      <c r="AG127" s="244"/>
      <c r="AH127" s="244"/>
      <c r="AI127" s="244"/>
      <c r="AJ127" s="244"/>
      <c r="AK127" s="244"/>
      <c r="AL127" s="244"/>
      <c r="AM127" s="244">
        <v>21</v>
      </c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</row>
    <row r="128" spans="1:60" outlineLevel="1" x14ac:dyDescent="0.2">
      <c r="A128" s="247"/>
      <c r="B128" s="250"/>
      <c r="C128" s="329" t="s">
        <v>264</v>
      </c>
      <c r="D128" s="277"/>
      <c r="E128" s="290">
        <v>8.7439999999999998</v>
      </c>
      <c r="F128" s="305"/>
      <c r="G128" s="305"/>
      <c r="H128" s="305"/>
      <c r="I128" s="306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 t="s">
        <v>125</v>
      </c>
      <c r="AF128" s="244">
        <v>0</v>
      </c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</row>
    <row r="129" spans="1:60" outlineLevel="1" x14ac:dyDescent="0.2">
      <c r="A129" s="259">
        <v>30</v>
      </c>
      <c r="B129" s="269" t="s">
        <v>265</v>
      </c>
      <c r="C129" s="331" t="s">
        <v>266</v>
      </c>
      <c r="D129" s="279" t="s">
        <v>240</v>
      </c>
      <c r="E129" s="292">
        <v>7.8696000000000002</v>
      </c>
      <c r="F129" s="312"/>
      <c r="G129" s="313">
        <f>ROUND(E129*F129,2)</f>
        <v>0</v>
      </c>
      <c r="H129" s="313"/>
      <c r="I129" s="314" t="s">
        <v>257</v>
      </c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 t="s">
        <v>224</v>
      </c>
      <c r="AF129" s="244"/>
      <c r="AG129" s="244"/>
      <c r="AH129" s="244"/>
      <c r="AI129" s="244"/>
      <c r="AJ129" s="244"/>
      <c r="AK129" s="244"/>
      <c r="AL129" s="244"/>
      <c r="AM129" s="244">
        <v>21</v>
      </c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</row>
    <row r="130" spans="1:60" outlineLevel="1" x14ac:dyDescent="0.2">
      <c r="A130" s="247"/>
      <c r="B130" s="250"/>
      <c r="C130" s="329" t="s">
        <v>267</v>
      </c>
      <c r="D130" s="277"/>
      <c r="E130" s="290">
        <v>7.8696000000000002</v>
      </c>
      <c r="F130" s="305"/>
      <c r="G130" s="305"/>
      <c r="H130" s="305"/>
      <c r="I130" s="306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 t="s">
        <v>125</v>
      </c>
      <c r="AF130" s="244">
        <v>0</v>
      </c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</row>
    <row r="131" spans="1:60" outlineLevel="1" x14ac:dyDescent="0.2">
      <c r="A131" s="259">
        <v>31</v>
      </c>
      <c r="B131" s="269" t="s">
        <v>268</v>
      </c>
      <c r="C131" s="331" t="s">
        <v>269</v>
      </c>
      <c r="D131" s="279" t="s">
        <v>240</v>
      </c>
      <c r="E131" s="292">
        <v>8.1199999999999992</v>
      </c>
      <c r="F131" s="312"/>
      <c r="G131" s="313">
        <f>ROUND(E131*F131,2)</f>
        <v>0</v>
      </c>
      <c r="H131" s="313" t="s">
        <v>223</v>
      </c>
      <c r="I131" s="314" t="s">
        <v>117</v>
      </c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 t="s">
        <v>224</v>
      </c>
      <c r="AF131" s="244"/>
      <c r="AG131" s="244"/>
      <c r="AH131" s="244"/>
      <c r="AI131" s="244"/>
      <c r="AJ131" s="244"/>
      <c r="AK131" s="244"/>
      <c r="AL131" s="244"/>
      <c r="AM131" s="244">
        <v>21</v>
      </c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</row>
    <row r="132" spans="1:60" outlineLevel="1" x14ac:dyDescent="0.2">
      <c r="A132" s="247"/>
      <c r="B132" s="250"/>
      <c r="C132" s="329" t="s">
        <v>270</v>
      </c>
      <c r="D132" s="277"/>
      <c r="E132" s="290">
        <v>8.1199999999999992</v>
      </c>
      <c r="F132" s="305"/>
      <c r="G132" s="305"/>
      <c r="H132" s="305"/>
      <c r="I132" s="306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 t="s">
        <v>125</v>
      </c>
      <c r="AF132" s="244">
        <v>0</v>
      </c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</row>
    <row r="133" spans="1:60" outlineLevel="1" x14ac:dyDescent="0.2">
      <c r="A133" s="259">
        <v>32</v>
      </c>
      <c r="B133" s="269" t="s">
        <v>271</v>
      </c>
      <c r="C133" s="331" t="s">
        <v>272</v>
      </c>
      <c r="D133" s="279" t="s">
        <v>240</v>
      </c>
      <c r="E133" s="292">
        <v>12.18</v>
      </c>
      <c r="F133" s="312"/>
      <c r="G133" s="313">
        <f>ROUND(E133*F133,2)</f>
        <v>0</v>
      </c>
      <c r="H133" s="313" t="s">
        <v>223</v>
      </c>
      <c r="I133" s="314" t="s">
        <v>117</v>
      </c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 t="s">
        <v>224</v>
      </c>
      <c r="AF133" s="244"/>
      <c r="AG133" s="244"/>
      <c r="AH133" s="244"/>
      <c r="AI133" s="244"/>
      <c r="AJ133" s="244"/>
      <c r="AK133" s="244"/>
      <c r="AL133" s="244"/>
      <c r="AM133" s="244">
        <v>21</v>
      </c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</row>
    <row r="134" spans="1:60" outlineLevel="1" x14ac:dyDescent="0.2">
      <c r="A134" s="247"/>
      <c r="B134" s="250"/>
      <c r="C134" s="329" t="s">
        <v>273</v>
      </c>
      <c r="D134" s="277"/>
      <c r="E134" s="290">
        <v>12.18</v>
      </c>
      <c r="F134" s="305"/>
      <c r="G134" s="305"/>
      <c r="H134" s="305"/>
      <c r="I134" s="306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 t="s">
        <v>125</v>
      </c>
      <c r="AF134" s="244">
        <v>0</v>
      </c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</row>
    <row r="135" spans="1:60" outlineLevel="1" x14ac:dyDescent="0.2">
      <c r="A135" s="259">
        <v>33</v>
      </c>
      <c r="B135" s="269" t="s">
        <v>274</v>
      </c>
      <c r="C135" s="331" t="s">
        <v>275</v>
      </c>
      <c r="D135" s="279" t="s">
        <v>240</v>
      </c>
      <c r="E135" s="292">
        <v>1</v>
      </c>
      <c r="F135" s="312"/>
      <c r="G135" s="313">
        <f>ROUND(E135*F135,2)</f>
        <v>0</v>
      </c>
      <c r="H135" s="313"/>
      <c r="I135" s="314" t="s">
        <v>257</v>
      </c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 t="s">
        <v>224</v>
      </c>
      <c r="AF135" s="244"/>
      <c r="AG135" s="244"/>
      <c r="AH135" s="244"/>
      <c r="AI135" s="244"/>
      <c r="AJ135" s="244"/>
      <c r="AK135" s="244"/>
      <c r="AL135" s="244"/>
      <c r="AM135" s="244">
        <v>21</v>
      </c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</row>
    <row r="136" spans="1:60" ht="33.75" outlineLevel="1" x14ac:dyDescent="0.2">
      <c r="A136" s="247"/>
      <c r="B136" s="250"/>
      <c r="C136" s="330" t="s">
        <v>276</v>
      </c>
      <c r="D136" s="278"/>
      <c r="E136" s="291"/>
      <c r="F136" s="311"/>
      <c r="G136" s="311"/>
      <c r="H136" s="305"/>
      <c r="I136" s="306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 t="s">
        <v>131</v>
      </c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</row>
    <row r="137" spans="1:60" outlineLevel="1" x14ac:dyDescent="0.2">
      <c r="A137" s="247"/>
      <c r="B137" s="250"/>
      <c r="C137" s="333" t="s">
        <v>277</v>
      </c>
      <c r="D137" s="278"/>
      <c r="E137" s="291"/>
      <c r="F137" s="311"/>
      <c r="G137" s="311"/>
      <c r="H137" s="305"/>
      <c r="I137" s="306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 t="s">
        <v>131</v>
      </c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</row>
    <row r="138" spans="1:60" ht="22.5" outlineLevel="1" x14ac:dyDescent="0.2">
      <c r="A138" s="258">
        <v>34</v>
      </c>
      <c r="B138" s="270" t="s">
        <v>278</v>
      </c>
      <c r="C138" s="331" t="s">
        <v>279</v>
      </c>
      <c r="D138" s="283" t="s">
        <v>240</v>
      </c>
      <c r="E138" s="296">
        <v>1</v>
      </c>
      <c r="F138" s="316"/>
      <c r="G138" s="317">
        <f>ROUND(E138*F138,2)</f>
        <v>0</v>
      </c>
      <c r="H138" s="317" t="s">
        <v>223</v>
      </c>
      <c r="I138" s="318" t="s">
        <v>117</v>
      </c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 t="s">
        <v>224</v>
      </c>
      <c r="AF138" s="244"/>
      <c r="AG138" s="244"/>
      <c r="AH138" s="244"/>
      <c r="AI138" s="244"/>
      <c r="AJ138" s="244"/>
      <c r="AK138" s="244"/>
      <c r="AL138" s="244"/>
      <c r="AM138" s="244">
        <v>21</v>
      </c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</row>
    <row r="139" spans="1:60" ht="22.5" outlineLevel="1" x14ac:dyDescent="0.2">
      <c r="A139" s="258">
        <v>35</v>
      </c>
      <c r="B139" s="270" t="s">
        <v>280</v>
      </c>
      <c r="C139" s="331" t="s">
        <v>281</v>
      </c>
      <c r="D139" s="283" t="s">
        <v>240</v>
      </c>
      <c r="E139" s="296">
        <v>11</v>
      </c>
      <c r="F139" s="316"/>
      <c r="G139" s="317">
        <f>ROUND(E139*F139,2)</f>
        <v>0</v>
      </c>
      <c r="H139" s="317" t="s">
        <v>223</v>
      </c>
      <c r="I139" s="318" t="s">
        <v>117</v>
      </c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 t="s">
        <v>224</v>
      </c>
      <c r="AF139" s="244"/>
      <c r="AG139" s="244"/>
      <c r="AH139" s="244"/>
      <c r="AI139" s="244"/>
      <c r="AJ139" s="244"/>
      <c r="AK139" s="244"/>
      <c r="AL139" s="244"/>
      <c r="AM139" s="244">
        <v>21</v>
      </c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</row>
    <row r="140" spans="1:60" ht="22.5" outlineLevel="1" x14ac:dyDescent="0.2">
      <c r="A140" s="259">
        <v>36</v>
      </c>
      <c r="B140" s="269" t="s">
        <v>282</v>
      </c>
      <c r="C140" s="331" t="s">
        <v>283</v>
      </c>
      <c r="D140" s="279" t="s">
        <v>240</v>
      </c>
      <c r="E140" s="292">
        <v>11.11</v>
      </c>
      <c r="F140" s="312"/>
      <c r="G140" s="313">
        <f>ROUND(E140*F140,2)</f>
        <v>0</v>
      </c>
      <c r="H140" s="313" t="s">
        <v>223</v>
      </c>
      <c r="I140" s="314" t="s">
        <v>117</v>
      </c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 t="s">
        <v>224</v>
      </c>
      <c r="AF140" s="244"/>
      <c r="AG140" s="244"/>
      <c r="AH140" s="244"/>
      <c r="AI140" s="244"/>
      <c r="AJ140" s="244"/>
      <c r="AK140" s="244"/>
      <c r="AL140" s="244"/>
      <c r="AM140" s="244">
        <v>21</v>
      </c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</row>
    <row r="141" spans="1:60" outlineLevel="1" x14ac:dyDescent="0.2">
      <c r="A141" s="247"/>
      <c r="B141" s="250"/>
      <c r="C141" s="329" t="s">
        <v>284</v>
      </c>
      <c r="D141" s="277"/>
      <c r="E141" s="290">
        <v>11.11</v>
      </c>
      <c r="F141" s="305"/>
      <c r="G141" s="305"/>
      <c r="H141" s="305"/>
      <c r="I141" s="306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 t="s">
        <v>125</v>
      </c>
      <c r="AF141" s="244">
        <v>0</v>
      </c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</row>
    <row r="142" spans="1:60" outlineLevel="1" x14ac:dyDescent="0.2">
      <c r="A142" s="259">
        <v>37</v>
      </c>
      <c r="B142" s="269" t="s">
        <v>285</v>
      </c>
      <c r="C142" s="331" t="s">
        <v>286</v>
      </c>
      <c r="D142" s="279" t="s">
        <v>240</v>
      </c>
      <c r="E142" s="292">
        <v>22.22</v>
      </c>
      <c r="F142" s="312"/>
      <c r="G142" s="313">
        <f>ROUND(E142*F142,2)</f>
        <v>0</v>
      </c>
      <c r="H142" s="313" t="s">
        <v>223</v>
      </c>
      <c r="I142" s="314" t="s">
        <v>117</v>
      </c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 t="s">
        <v>224</v>
      </c>
      <c r="AF142" s="244"/>
      <c r="AG142" s="244"/>
      <c r="AH142" s="244"/>
      <c r="AI142" s="244"/>
      <c r="AJ142" s="244"/>
      <c r="AK142" s="244"/>
      <c r="AL142" s="244"/>
      <c r="AM142" s="244">
        <v>21</v>
      </c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</row>
    <row r="143" spans="1:60" outlineLevel="1" x14ac:dyDescent="0.2">
      <c r="A143" s="247"/>
      <c r="B143" s="250"/>
      <c r="C143" s="329" t="s">
        <v>287</v>
      </c>
      <c r="D143" s="277"/>
      <c r="E143" s="290">
        <v>22.22</v>
      </c>
      <c r="F143" s="305"/>
      <c r="G143" s="305"/>
      <c r="H143" s="305"/>
      <c r="I143" s="306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 t="s">
        <v>125</v>
      </c>
      <c r="AF143" s="244">
        <v>0</v>
      </c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</row>
    <row r="144" spans="1:60" outlineLevel="1" x14ac:dyDescent="0.2">
      <c r="A144" s="259">
        <v>38</v>
      </c>
      <c r="B144" s="269" t="s">
        <v>288</v>
      </c>
      <c r="C144" s="331" t="s">
        <v>289</v>
      </c>
      <c r="D144" s="279" t="s">
        <v>240</v>
      </c>
      <c r="E144" s="292">
        <v>11.11</v>
      </c>
      <c r="F144" s="312"/>
      <c r="G144" s="313">
        <f>ROUND(E144*F144,2)</f>
        <v>0</v>
      </c>
      <c r="H144" s="313" t="s">
        <v>223</v>
      </c>
      <c r="I144" s="314" t="s">
        <v>117</v>
      </c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 t="s">
        <v>224</v>
      </c>
      <c r="AF144" s="244"/>
      <c r="AG144" s="244"/>
      <c r="AH144" s="244"/>
      <c r="AI144" s="244"/>
      <c r="AJ144" s="244"/>
      <c r="AK144" s="244"/>
      <c r="AL144" s="244"/>
      <c r="AM144" s="244">
        <v>21</v>
      </c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</row>
    <row r="145" spans="1:60" outlineLevel="1" x14ac:dyDescent="0.2">
      <c r="A145" s="247"/>
      <c r="B145" s="250"/>
      <c r="C145" s="329" t="s">
        <v>284</v>
      </c>
      <c r="D145" s="277"/>
      <c r="E145" s="290">
        <v>11.11</v>
      </c>
      <c r="F145" s="305"/>
      <c r="G145" s="305"/>
      <c r="H145" s="305"/>
      <c r="I145" s="306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 t="s">
        <v>125</v>
      </c>
      <c r="AF145" s="244">
        <v>0</v>
      </c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</row>
    <row r="146" spans="1:60" outlineLevel="1" x14ac:dyDescent="0.2">
      <c r="A146" s="259">
        <v>39</v>
      </c>
      <c r="B146" s="269" t="s">
        <v>290</v>
      </c>
      <c r="C146" s="331" t="s">
        <v>291</v>
      </c>
      <c r="D146" s="279" t="s">
        <v>240</v>
      </c>
      <c r="E146" s="292">
        <v>11.11</v>
      </c>
      <c r="F146" s="312"/>
      <c r="G146" s="313">
        <f>ROUND(E146*F146,2)</f>
        <v>0</v>
      </c>
      <c r="H146" s="313" t="s">
        <v>223</v>
      </c>
      <c r="I146" s="314" t="s">
        <v>117</v>
      </c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 t="s">
        <v>224</v>
      </c>
      <c r="AF146" s="244"/>
      <c r="AG146" s="244"/>
      <c r="AH146" s="244"/>
      <c r="AI146" s="244"/>
      <c r="AJ146" s="244"/>
      <c r="AK146" s="244"/>
      <c r="AL146" s="244"/>
      <c r="AM146" s="244">
        <v>21</v>
      </c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</row>
    <row r="147" spans="1:60" outlineLevel="1" x14ac:dyDescent="0.2">
      <c r="A147" s="247"/>
      <c r="B147" s="250"/>
      <c r="C147" s="329" t="s">
        <v>284</v>
      </c>
      <c r="D147" s="277"/>
      <c r="E147" s="290">
        <v>11.11</v>
      </c>
      <c r="F147" s="305"/>
      <c r="G147" s="305"/>
      <c r="H147" s="305"/>
      <c r="I147" s="306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 t="s">
        <v>125</v>
      </c>
      <c r="AF147" s="244">
        <v>0</v>
      </c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</row>
    <row r="148" spans="1:60" x14ac:dyDescent="0.2">
      <c r="A148" s="249" t="s">
        <v>106</v>
      </c>
      <c r="B148" s="266" t="s">
        <v>75</v>
      </c>
      <c r="C148" s="325" t="s">
        <v>76</v>
      </c>
      <c r="D148" s="272"/>
      <c r="E148" s="285"/>
      <c r="F148" s="298">
        <f>SUM(G149:G152)</f>
        <v>0</v>
      </c>
      <c r="G148" s="298"/>
      <c r="H148" s="299"/>
      <c r="I148" s="300"/>
      <c r="AE148" t="s">
        <v>107</v>
      </c>
    </row>
    <row r="149" spans="1:60" outlineLevel="1" x14ac:dyDescent="0.2">
      <c r="A149" s="252"/>
      <c r="B149" s="251" t="s">
        <v>292</v>
      </c>
      <c r="C149" s="326"/>
      <c r="D149" s="273"/>
      <c r="E149" s="286"/>
      <c r="F149" s="301"/>
      <c r="G149" s="301"/>
      <c r="H149" s="302"/>
      <c r="I149" s="303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>
        <v>0</v>
      </c>
      <c r="AD149" s="244"/>
      <c r="AE149" s="244" t="s">
        <v>109</v>
      </c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</row>
    <row r="150" spans="1:60" outlineLevel="1" x14ac:dyDescent="0.2">
      <c r="A150" s="246"/>
      <c r="B150" s="254" t="s">
        <v>293</v>
      </c>
      <c r="C150" s="327"/>
      <c r="D150" s="274"/>
      <c r="E150" s="287"/>
      <c r="F150" s="304"/>
      <c r="G150" s="304"/>
      <c r="H150" s="305"/>
      <c r="I150" s="306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 t="s">
        <v>111</v>
      </c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</row>
    <row r="151" spans="1:60" outlineLevel="1" x14ac:dyDescent="0.2">
      <c r="A151" s="257">
        <v>40</v>
      </c>
      <c r="B151" s="268" t="s">
        <v>294</v>
      </c>
      <c r="C151" s="328" t="s">
        <v>295</v>
      </c>
      <c r="D151" s="276" t="s">
        <v>201</v>
      </c>
      <c r="E151" s="289">
        <v>61.839790000000001</v>
      </c>
      <c r="F151" s="309"/>
      <c r="G151" s="310">
        <f>ROUND(E151*F151,2)</f>
        <v>0</v>
      </c>
      <c r="H151" s="310" t="s">
        <v>230</v>
      </c>
      <c r="I151" s="310" t="s">
        <v>117</v>
      </c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 t="s">
        <v>296</v>
      </c>
      <c r="AF151" s="244"/>
      <c r="AG151" s="244"/>
      <c r="AH151" s="244"/>
      <c r="AI151" s="244"/>
      <c r="AJ151" s="244"/>
      <c r="AK151" s="244"/>
      <c r="AL151" s="244"/>
      <c r="AM151" s="244">
        <v>21</v>
      </c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</row>
    <row r="152" spans="1:60" outlineLevel="1" x14ac:dyDescent="0.2">
      <c r="A152" s="247"/>
      <c r="B152" s="250"/>
      <c r="C152" s="330" t="s">
        <v>297</v>
      </c>
      <c r="D152" s="278"/>
      <c r="E152" s="291"/>
      <c r="F152" s="311"/>
      <c r="G152" s="311"/>
      <c r="H152" s="305"/>
      <c r="I152" s="306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 t="s">
        <v>131</v>
      </c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</row>
    <row r="153" spans="1:60" x14ac:dyDescent="0.2">
      <c r="A153" s="249" t="s">
        <v>106</v>
      </c>
      <c r="B153" s="266" t="s">
        <v>77</v>
      </c>
      <c r="C153" s="325" t="s">
        <v>78</v>
      </c>
      <c r="D153" s="272"/>
      <c r="E153" s="285"/>
      <c r="F153" s="298">
        <f>SUM(G154:G156)</f>
        <v>0</v>
      </c>
      <c r="G153" s="298"/>
      <c r="H153" s="299"/>
      <c r="I153" s="300"/>
      <c r="AE153" t="s">
        <v>107</v>
      </c>
    </row>
    <row r="154" spans="1:60" outlineLevel="1" x14ac:dyDescent="0.2">
      <c r="A154" s="258">
        <v>41</v>
      </c>
      <c r="B154" s="270" t="s">
        <v>298</v>
      </c>
      <c r="C154" s="331" t="s">
        <v>299</v>
      </c>
      <c r="D154" s="283" t="s">
        <v>300</v>
      </c>
      <c r="E154" s="296">
        <v>1</v>
      </c>
      <c r="F154" s="316"/>
      <c r="G154" s="317">
        <f>ROUND(E154*F154,2)</f>
        <v>0</v>
      </c>
      <c r="H154" s="317"/>
      <c r="I154" s="318" t="s">
        <v>257</v>
      </c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 t="s">
        <v>301</v>
      </c>
      <c r="AF154" s="244"/>
      <c r="AG154" s="244"/>
      <c r="AH154" s="244"/>
      <c r="AI154" s="244"/>
      <c r="AJ154" s="244"/>
      <c r="AK154" s="244"/>
      <c r="AL154" s="244"/>
      <c r="AM154" s="244">
        <v>21</v>
      </c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</row>
    <row r="155" spans="1:60" outlineLevel="1" x14ac:dyDescent="0.2">
      <c r="A155" s="259">
        <v>42</v>
      </c>
      <c r="B155" s="269" t="s">
        <v>302</v>
      </c>
      <c r="C155" s="331" t="s">
        <v>303</v>
      </c>
      <c r="D155" s="279" t="s">
        <v>300</v>
      </c>
      <c r="E155" s="292">
        <v>1</v>
      </c>
      <c r="F155" s="312"/>
      <c r="G155" s="313">
        <f>ROUND(E155*F155,2)</f>
        <v>0</v>
      </c>
      <c r="H155" s="313"/>
      <c r="I155" s="314" t="s">
        <v>202</v>
      </c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 t="s">
        <v>304</v>
      </c>
      <c r="AF155" s="244"/>
      <c r="AG155" s="244"/>
      <c r="AH155" s="244"/>
      <c r="AI155" s="244"/>
      <c r="AJ155" s="244"/>
      <c r="AK155" s="244"/>
      <c r="AL155" s="244"/>
      <c r="AM155" s="244">
        <v>21</v>
      </c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</row>
    <row r="156" spans="1:60" outlineLevel="1" x14ac:dyDescent="0.2">
      <c r="A156" s="247"/>
      <c r="B156" s="250"/>
      <c r="C156" s="330" t="s">
        <v>305</v>
      </c>
      <c r="D156" s="278"/>
      <c r="E156" s="291"/>
      <c r="F156" s="311"/>
      <c r="G156" s="311"/>
      <c r="H156" s="305"/>
      <c r="I156" s="306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 t="s">
        <v>131</v>
      </c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</row>
    <row r="157" spans="1:60" x14ac:dyDescent="0.2">
      <c r="A157" s="249" t="s">
        <v>106</v>
      </c>
      <c r="B157" s="266" t="s">
        <v>79</v>
      </c>
      <c r="C157" s="325" t="s">
        <v>80</v>
      </c>
      <c r="D157" s="272"/>
      <c r="E157" s="285"/>
      <c r="F157" s="298">
        <f>SUM(G158:G161)</f>
        <v>0</v>
      </c>
      <c r="G157" s="298"/>
      <c r="H157" s="299"/>
      <c r="I157" s="300"/>
      <c r="AE157" t="s">
        <v>107</v>
      </c>
    </row>
    <row r="158" spans="1:60" outlineLevel="1" x14ac:dyDescent="0.2">
      <c r="A158" s="259">
        <v>43</v>
      </c>
      <c r="B158" s="269" t="s">
        <v>306</v>
      </c>
      <c r="C158" s="331" t="s">
        <v>307</v>
      </c>
      <c r="D158" s="279" t="s">
        <v>300</v>
      </c>
      <c r="E158" s="292">
        <v>1</v>
      </c>
      <c r="F158" s="312"/>
      <c r="G158" s="313">
        <f>ROUND(E158*F158,2)</f>
        <v>0</v>
      </c>
      <c r="H158" s="313"/>
      <c r="I158" s="314" t="s">
        <v>202</v>
      </c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 t="s">
        <v>301</v>
      </c>
      <c r="AF158" s="244"/>
      <c r="AG158" s="244"/>
      <c r="AH158" s="244"/>
      <c r="AI158" s="244"/>
      <c r="AJ158" s="244"/>
      <c r="AK158" s="244"/>
      <c r="AL158" s="244"/>
      <c r="AM158" s="244">
        <v>21</v>
      </c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</row>
    <row r="159" spans="1:60" ht="22.5" outlineLevel="1" x14ac:dyDescent="0.2">
      <c r="A159" s="247"/>
      <c r="B159" s="250"/>
      <c r="C159" s="330" t="s">
        <v>308</v>
      </c>
      <c r="D159" s="278"/>
      <c r="E159" s="291"/>
      <c r="F159" s="311"/>
      <c r="G159" s="311"/>
      <c r="H159" s="305"/>
      <c r="I159" s="306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 t="s">
        <v>131</v>
      </c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</row>
    <row r="160" spans="1:60" outlineLevel="1" x14ac:dyDescent="0.2">
      <c r="A160" s="259">
        <v>44</v>
      </c>
      <c r="B160" s="269" t="s">
        <v>309</v>
      </c>
      <c r="C160" s="331" t="s">
        <v>310</v>
      </c>
      <c r="D160" s="279" t="s">
        <v>300</v>
      </c>
      <c r="E160" s="292">
        <v>1</v>
      </c>
      <c r="F160" s="312"/>
      <c r="G160" s="313">
        <f>ROUND(E160*F160,2)</f>
        <v>0</v>
      </c>
      <c r="H160" s="313"/>
      <c r="I160" s="314" t="s">
        <v>257</v>
      </c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 t="s">
        <v>301</v>
      </c>
      <c r="AF160" s="244"/>
      <c r="AG160" s="244"/>
      <c r="AH160" s="244"/>
      <c r="AI160" s="244"/>
      <c r="AJ160" s="244"/>
      <c r="AK160" s="244"/>
      <c r="AL160" s="244"/>
      <c r="AM160" s="244">
        <v>21</v>
      </c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</row>
    <row r="161" spans="1:60" outlineLevel="1" x14ac:dyDescent="0.2">
      <c r="A161" s="346"/>
      <c r="B161" s="336"/>
      <c r="C161" s="337" t="s">
        <v>311</v>
      </c>
      <c r="D161" s="338"/>
      <c r="E161" s="339"/>
      <c r="F161" s="340"/>
      <c r="G161" s="340"/>
      <c r="H161" s="341"/>
      <c r="I161" s="348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 t="s">
        <v>131</v>
      </c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</row>
    <row r="162" spans="1:60" x14ac:dyDescent="0.2">
      <c r="A162" s="248"/>
      <c r="B162" s="335" t="s">
        <v>312</v>
      </c>
      <c r="C162" s="342" t="s">
        <v>312</v>
      </c>
      <c r="D162" s="343"/>
      <c r="E162" s="344"/>
      <c r="F162" s="345"/>
      <c r="G162" s="345"/>
      <c r="H162" s="345"/>
      <c r="I162" s="345"/>
    </row>
    <row r="163" spans="1:60" hidden="1" x14ac:dyDescent="0.2">
      <c r="C163" s="105"/>
      <c r="D163" s="226"/>
    </row>
    <row r="164" spans="1:60" ht="13.5" hidden="1" thickBot="1" x14ac:dyDescent="0.25">
      <c r="A164" s="319"/>
      <c r="B164" s="320" t="s">
        <v>313</v>
      </c>
      <c r="C164" s="334"/>
      <c r="D164" s="321"/>
      <c r="E164" s="322"/>
      <c r="F164" s="322"/>
      <c r="G164" s="323">
        <f>F9+F99+F105+F148+F153+F157</f>
        <v>0</v>
      </c>
    </row>
    <row r="165" spans="1:60" x14ac:dyDescent="0.2">
      <c r="D165" s="226"/>
    </row>
    <row r="166" spans="1:60" x14ac:dyDescent="0.2">
      <c r="D166" s="226"/>
    </row>
    <row r="167" spans="1:60" x14ac:dyDescent="0.2">
      <c r="D167" s="226"/>
    </row>
    <row r="168" spans="1:60" x14ac:dyDescent="0.2">
      <c r="D168" s="226"/>
    </row>
    <row r="169" spans="1:60" x14ac:dyDescent="0.2">
      <c r="D169" s="226"/>
    </row>
    <row r="170" spans="1:60" x14ac:dyDescent="0.2">
      <c r="D170" s="226"/>
    </row>
    <row r="171" spans="1:60" x14ac:dyDescent="0.2">
      <c r="D171" s="226"/>
    </row>
    <row r="172" spans="1:60" x14ac:dyDescent="0.2">
      <c r="D172" s="226"/>
    </row>
    <row r="173" spans="1:60" x14ac:dyDescent="0.2">
      <c r="D173" s="226"/>
    </row>
    <row r="174" spans="1:60" x14ac:dyDescent="0.2">
      <c r="D174" s="226"/>
    </row>
    <row r="175" spans="1:60" x14ac:dyDescent="0.2">
      <c r="D175" s="226"/>
    </row>
    <row r="176" spans="1:60" x14ac:dyDescent="0.2">
      <c r="D176" s="226"/>
    </row>
    <row r="177" spans="4:4" x14ac:dyDescent="0.2">
      <c r="D177" s="226"/>
    </row>
    <row r="178" spans="4:4" x14ac:dyDescent="0.2">
      <c r="D178" s="226"/>
    </row>
    <row r="179" spans="4:4" x14ac:dyDescent="0.2">
      <c r="D179" s="226"/>
    </row>
    <row r="180" spans="4:4" x14ac:dyDescent="0.2">
      <c r="D180" s="226"/>
    </row>
    <row r="181" spans="4:4" x14ac:dyDescent="0.2">
      <c r="D181" s="226"/>
    </row>
    <row r="182" spans="4:4" x14ac:dyDescent="0.2">
      <c r="D182" s="226"/>
    </row>
    <row r="183" spans="4:4" x14ac:dyDescent="0.2">
      <c r="D183" s="226"/>
    </row>
    <row r="184" spans="4:4" x14ac:dyDescent="0.2">
      <c r="D184" s="226"/>
    </row>
    <row r="185" spans="4:4" x14ac:dyDescent="0.2">
      <c r="D185" s="226"/>
    </row>
    <row r="186" spans="4:4" x14ac:dyDescent="0.2">
      <c r="D186" s="226"/>
    </row>
    <row r="187" spans="4:4" x14ac:dyDescent="0.2">
      <c r="D187" s="226"/>
    </row>
    <row r="188" spans="4:4" x14ac:dyDescent="0.2">
      <c r="D188" s="226"/>
    </row>
    <row r="189" spans="4:4" x14ac:dyDescent="0.2">
      <c r="D189" s="226"/>
    </row>
    <row r="190" spans="4:4" x14ac:dyDescent="0.2">
      <c r="D190" s="226"/>
    </row>
    <row r="191" spans="4:4" x14ac:dyDescent="0.2">
      <c r="D191" s="226"/>
    </row>
    <row r="192" spans="4:4" x14ac:dyDescent="0.2">
      <c r="D192" s="226"/>
    </row>
    <row r="193" spans="4:4" x14ac:dyDescent="0.2">
      <c r="D193" s="226"/>
    </row>
    <row r="194" spans="4:4" x14ac:dyDescent="0.2">
      <c r="D194" s="226"/>
    </row>
    <row r="195" spans="4:4" x14ac:dyDescent="0.2">
      <c r="D195" s="226"/>
    </row>
    <row r="196" spans="4:4" x14ac:dyDescent="0.2">
      <c r="D196" s="226"/>
    </row>
    <row r="197" spans="4:4" x14ac:dyDescent="0.2">
      <c r="D197" s="226"/>
    </row>
    <row r="198" spans="4:4" x14ac:dyDescent="0.2">
      <c r="D198" s="226"/>
    </row>
    <row r="199" spans="4:4" x14ac:dyDescent="0.2">
      <c r="D199" s="226"/>
    </row>
    <row r="200" spans="4:4" x14ac:dyDescent="0.2">
      <c r="D200" s="226"/>
    </row>
    <row r="201" spans="4:4" x14ac:dyDescent="0.2">
      <c r="D201" s="226"/>
    </row>
    <row r="202" spans="4:4" x14ac:dyDescent="0.2">
      <c r="D202" s="226"/>
    </row>
    <row r="203" spans="4:4" x14ac:dyDescent="0.2">
      <c r="D203" s="226"/>
    </row>
    <row r="204" spans="4:4" x14ac:dyDescent="0.2">
      <c r="D204" s="226"/>
    </row>
    <row r="205" spans="4:4" x14ac:dyDescent="0.2">
      <c r="D205" s="226"/>
    </row>
    <row r="206" spans="4:4" x14ac:dyDescent="0.2">
      <c r="D206" s="226"/>
    </row>
    <row r="207" spans="4:4" x14ac:dyDescent="0.2">
      <c r="D207" s="226"/>
    </row>
    <row r="208" spans="4:4" x14ac:dyDescent="0.2">
      <c r="D208" s="226"/>
    </row>
    <row r="209" spans="4:4" x14ac:dyDescent="0.2">
      <c r="D209" s="226"/>
    </row>
    <row r="210" spans="4:4" x14ac:dyDescent="0.2">
      <c r="D210" s="226"/>
    </row>
    <row r="211" spans="4:4" x14ac:dyDescent="0.2">
      <c r="D211" s="226"/>
    </row>
    <row r="212" spans="4:4" x14ac:dyDescent="0.2">
      <c r="D212" s="226"/>
    </row>
    <row r="213" spans="4:4" x14ac:dyDescent="0.2">
      <c r="D213" s="226"/>
    </row>
    <row r="214" spans="4:4" x14ac:dyDescent="0.2">
      <c r="D214" s="226"/>
    </row>
    <row r="215" spans="4:4" x14ac:dyDescent="0.2">
      <c r="D215" s="226"/>
    </row>
    <row r="216" spans="4:4" x14ac:dyDescent="0.2">
      <c r="D216" s="226"/>
    </row>
    <row r="217" spans="4:4" x14ac:dyDescent="0.2">
      <c r="D217" s="226"/>
    </row>
    <row r="218" spans="4:4" x14ac:dyDescent="0.2">
      <c r="D218" s="226"/>
    </row>
    <row r="219" spans="4:4" x14ac:dyDescent="0.2">
      <c r="D219" s="226"/>
    </row>
    <row r="220" spans="4:4" x14ac:dyDescent="0.2">
      <c r="D220" s="226"/>
    </row>
    <row r="221" spans="4:4" x14ac:dyDescent="0.2">
      <c r="D221" s="226"/>
    </row>
    <row r="222" spans="4:4" x14ac:dyDescent="0.2">
      <c r="D222" s="226"/>
    </row>
    <row r="223" spans="4:4" x14ac:dyDescent="0.2">
      <c r="D223" s="226"/>
    </row>
    <row r="224" spans="4:4" x14ac:dyDescent="0.2">
      <c r="D224" s="226"/>
    </row>
    <row r="225" spans="4:4" x14ac:dyDescent="0.2">
      <c r="D225" s="226"/>
    </row>
    <row r="226" spans="4:4" x14ac:dyDescent="0.2">
      <c r="D226" s="226"/>
    </row>
    <row r="227" spans="4:4" x14ac:dyDescent="0.2">
      <c r="D227" s="226"/>
    </row>
    <row r="228" spans="4:4" x14ac:dyDescent="0.2">
      <c r="D228" s="226"/>
    </row>
    <row r="229" spans="4:4" x14ac:dyDescent="0.2">
      <c r="D229" s="226"/>
    </row>
    <row r="230" spans="4:4" x14ac:dyDescent="0.2">
      <c r="D230" s="226"/>
    </row>
    <row r="231" spans="4:4" x14ac:dyDescent="0.2">
      <c r="D231" s="226"/>
    </row>
    <row r="232" spans="4:4" x14ac:dyDescent="0.2">
      <c r="D232" s="226"/>
    </row>
    <row r="233" spans="4:4" x14ac:dyDescent="0.2">
      <c r="D233" s="226"/>
    </row>
    <row r="234" spans="4:4" x14ac:dyDescent="0.2">
      <c r="D234" s="226"/>
    </row>
    <row r="235" spans="4:4" x14ac:dyDescent="0.2">
      <c r="D235" s="226"/>
    </row>
    <row r="236" spans="4:4" x14ac:dyDescent="0.2">
      <c r="D236" s="226"/>
    </row>
    <row r="237" spans="4:4" x14ac:dyDescent="0.2">
      <c r="D237" s="226"/>
    </row>
    <row r="238" spans="4:4" x14ac:dyDescent="0.2">
      <c r="D238" s="226"/>
    </row>
    <row r="239" spans="4:4" x14ac:dyDescent="0.2">
      <c r="D239" s="226"/>
    </row>
    <row r="240" spans="4:4" x14ac:dyDescent="0.2">
      <c r="D240" s="226"/>
    </row>
    <row r="241" spans="4:4" x14ac:dyDescent="0.2">
      <c r="D241" s="226"/>
    </row>
    <row r="242" spans="4:4" x14ac:dyDescent="0.2">
      <c r="D242" s="226"/>
    </row>
    <row r="243" spans="4:4" x14ac:dyDescent="0.2">
      <c r="D243" s="226"/>
    </row>
    <row r="244" spans="4:4" x14ac:dyDescent="0.2">
      <c r="D244" s="226"/>
    </row>
    <row r="245" spans="4:4" x14ac:dyDescent="0.2">
      <c r="D245" s="226"/>
    </row>
    <row r="246" spans="4:4" x14ac:dyDescent="0.2">
      <c r="D246" s="226"/>
    </row>
    <row r="247" spans="4:4" x14ac:dyDescent="0.2">
      <c r="D247" s="226"/>
    </row>
    <row r="248" spans="4:4" x14ac:dyDescent="0.2">
      <c r="D248" s="226"/>
    </row>
    <row r="249" spans="4:4" x14ac:dyDescent="0.2">
      <c r="D249" s="226"/>
    </row>
    <row r="250" spans="4:4" x14ac:dyDescent="0.2">
      <c r="D250" s="226"/>
    </row>
    <row r="251" spans="4:4" x14ac:dyDescent="0.2">
      <c r="D251" s="226"/>
    </row>
    <row r="252" spans="4:4" x14ac:dyDescent="0.2">
      <c r="D252" s="226"/>
    </row>
    <row r="253" spans="4:4" x14ac:dyDescent="0.2">
      <c r="D253" s="226"/>
    </row>
    <row r="254" spans="4:4" x14ac:dyDescent="0.2">
      <c r="D254" s="226"/>
    </row>
    <row r="255" spans="4:4" x14ac:dyDescent="0.2">
      <c r="D255" s="226"/>
    </row>
    <row r="256" spans="4:4" x14ac:dyDescent="0.2">
      <c r="D256" s="226"/>
    </row>
    <row r="257" spans="4:4" x14ac:dyDescent="0.2">
      <c r="D257" s="226"/>
    </row>
    <row r="258" spans="4:4" x14ac:dyDescent="0.2">
      <c r="D258" s="226"/>
    </row>
    <row r="259" spans="4:4" x14ac:dyDescent="0.2">
      <c r="D259" s="226"/>
    </row>
    <row r="260" spans="4:4" x14ac:dyDescent="0.2">
      <c r="D260" s="226"/>
    </row>
    <row r="261" spans="4:4" x14ac:dyDescent="0.2">
      <c r="D261" s="226"/>
    </row>
    <row r="262" spans="4:4" x14ac:dyDescent="0.2">
      <c r="D262" s="226"/>
    </row>
    <row r="263" spans="4:4" x14ac:dyDescent="0.2">
      <c r="D263" s="226"/>
    </row>
    <row r="264" spans="4:4" x14ac:dyDescent="0.2">
      <c r="D264" s="226"/>
    </row>
    <row r="265" spans="4:4" x14ac:dyDescent="0.2">
      <c r="D265" s="226"/>
    </row>
    <row r="266" spans="4:4" x14ac:dyDescent="0.2">
      <c r="D266" s="226"/>
    </row>
    <row r="267" spans="4:4" x14ac:dyDescent="0.2">
      <c r="D267" s="226"/>
    </row>
    <row r="268" spans="4:4" x14ac:dyDescent="0.2">
      <c r="D268" s="226"/>
    </row>
    <row r="269" spans="4:4" x14ac:dyDescent="0.2">
      <c r="D269" s="226"/>
    </row>
    <row r="270" spans="4:4" x14ac:dyDescent="0.2">
      <c r="D270" s="226"/>
    </row>
    <row r="271" spans="4:4" x14ac:dyDescent="0.2">
      <c r="D271" s="226"/>
    </row>
    <row r="272" spans="4:4" x14ac:dyDescent="0.2">
      <c r="D272" s="226"/>
    </row>
    <row r="273" spans="4:4" x14ac:dyDescent="0.2">
      <c r="D273" s="226"/>
    </row>
    <row r="274" spans="4:4" x14ac:dyDescent="0.2">
      <c r="D274" s="226"/>
    </row>
    <row r="275" spans="4:4" x14ac:dyDescent="0.2">
      <c r="D275" s="226"/>
    </row>
    <row r="276" spans="4:4" x14ac:dyDescent="0.2">
      <c r="D276" s="226"/>
    </row>
    <row r="277" spans="4:4" x14ac:dyDescent="0.2">
      <c r="D277" s="226"/>
    </row>
    <row r="278" spans="4:4" x14ac:dyDescent="0.2">
      <c r="D278" s="226"/>
    </row>
    <row r="279" spans="4:4" x14ac:dyDescent="0.2">
      <c r="D279" s="226"/>
    </row>
    <row r="280" spans="4:4" x14ac:dyDescent="0.2">
      <c r="D280" s="226"/>
    </row>
    <row r="281" spans="4:4" x14ac:dyDescent="0.2">
      <c r="D281" s="226"/>
    </row>
    <row r="282" spans="4:4" x14ac:dyDescent="0.2">
      <c r="D282" s="226"/>
    </row>
    <row r="283" spans="4:4" x14ac:dyDescent="0.2">
      <c r="D283" s="226"/>
    </row>
    <row r="284" spans="4:4" x14ac:dyDescent="0.2">
      <c r="D284" s="226"/>
    </row>
    <row r="285" spans="4:4" x14ac:dyDescent="0.2">
      <c r="D285" s="226"/>
    </row>
    <row r="286" spans="4:4" x14ac:dyDescent="0.2">
      <c r="D286" s="226"/>
    </row>
    <row r="287" spans="4:4" x14ac:dyDescent="0.2">
      <c r="D287" s="226"/>
    </row>
    <row r="288" spans="4:4" x14ac:dyDescent="0.2">
      <c r="D288" s="226"/>
    </row>
    <row r="289" spans="4:4" x14ac:dyDescent="0.2">
      <c r="D289" s="226"/>
    </row>
    <row r="290" spans="4:4" x14ac:dyDescent="0.2">
      <c r="D290" s="226"/>
    </row>
    <row r="291" spans="4:4" x14ac:dyDescent="0.2">
      <c r="D291" s="226"/>
    </row>
    <row r="292" spans="4:4" x14ac:dyDescent="0.2">
      <c r="D292" s="226"/>
    </row>
    <row r="293" spans="4:4" x14ac:dyDescent="0.2">
      <c r="D293" s="226"/>
    </row>
    <row r="294" spans="4:4" x14ac:dyDescent="0.2">
      <c r="D294" s="226"/>
    </row>
    <row r="295" spans="4:4" x14ac:dyDescent="0.2">
      <c r="D295" s="226"/>
    </row>
    <row r="296" spans="4:4" x14ac:dyDescent="0.2">
      <c r="D296" s="226"/>
    </row>
    <row r="297" spans="4:4" x14ac:dyDescent="0.2">
      <c r="D297" s="226"/>
    </row>
    <row r="298" spans="4:4" x14ac:dyDescent="0.2">
      <c r="D298" s="226"/>
    </row>
    <row r="299" spans="4:4" x14ac:dyDescent="0.2">
      <c r="D299" s="226"/>
    </row>
    <row r="300" spans="4:4" x14ac:dyDescent="0.2">
      <c r="D300" s="226"/>
    </row>
    <row r="301" spans="4:4" x14ac:dyDescent="0.2">
      <c r="D301" s="226"/>
    </row>
    <row r="302" spans="4:4" x14ac:dyDescent="0.2">
      <c r="D302" s="226"/>
    </row>
    <row r="303" spans="4:4" x14ac:dyDescent="0.2">
      <c r="D303" s="226"/>
    </row>
    <row r="304" spans="4:4" x14ac:dyDescent="0.2">
      <c r="D304" s="226"/>
    </row>
    <row r="305" spans="4:4" x14ac:dyDescent="0.2">
      <c r="D305" s="226"/>
    </row>
    <row r="306" spans="4:4" x14ac:dyDescent="0.2">
      <c r="D306" s="226"/>
    </row>
    <row r="307" spans="4:4" x14ac:dyDescent="0.2">
      <c r="D307" s="226"/>
    </row>
    <row r="308" spans="4:4" x14ac:dyDescent="0.2">
      <c r="D308" s="226"/>
    </row>
    <row r="309" spans="4:4" x14ac:dyDescent="0.2">
      <c r="D309" s="226"/>
    </row>
    <row r="310" spans="4:4" x14ac:dyDescent="0.2">
      <c r="D310" s="226"/>
    </row>
    <row r="311" spans="4:4" x14ac:dyDescent="0.2">
      <c r="D311" s="226"/>
    </row>
    <row r="312" spans="4:4" x14ac:dyDescent="0.2">
      <c r="D312" s="226"/>
    </row>
    <row r="313" spans="4:4" x14ac:dyDescent="0.2">
      <c r="D313" s="226"/>
    </row>
    <row r="314" spans="4:4" x14ac:dyDescent="0.2">
      <c r="D314" s="226"/>
    </row>
    <row r="315" spans="4:4" x14ac:dyDescent="0.2">
      <c r="D315" s="226"/>
    </row>
    <row r="316" spans="4:4" x14ac:dyDescent="0.2">
      <c r="D316" s="226"/>
    </row>
    <row r="317" spans="4:4" x14ac:dyDescent="0.2">
      <c r="D317" s="226"/>
    </row>
    <row r="318" spans="4:4" x14ac:dyDescent="0.2">
      <c r="D318" s="226"/>
    </row>
    <row r="319" spans="4:4" x14ac:dyDescent="0.2">
      <c r="D319" s="226"/>
    </row>
    <row r="320" spans="4:4" x14ac:dyDescent="0.2">
      <c r="D320" s="226"/>
    </row>
    <row r="321" spans="4:4" x14ac:dyDescent="0.2">
      <c r="D321" s="226"/>
    </row>
    <row r="322" spans="4:4" x14ac:dyDescent="0.2">
      <c r="D322" s="226"/>
    </row>
    <row r="323" spans="4:4" x14ac:dyDescent="0.2">
      <c r="D323" s="226"/>
    </row>
    <row r="324" spans="4:4" x14ac:dyDescent="0.2">
      <c r="D324" s="226"/>
    </row>
    <row r="325" spans="4:4" x14ac:dyDescent="0.2">
      <c r="D325" s="226"/>
    </row>
    <row r="326" spans="4:4" x14ac:dyDescent="0.2">
      <c r="D326" s="226"/>
    </row>
    <row r="327" spans="4:4" x14ac:dyDescent="0.2">
      <c r="D327" s="226"/>
    </row>
    <row r="328" spans="4:4" x14ac:dyDescent="0.2">
      <c r="D328" s="226"/>
    </row>
    <row r="329" spans="4:4" x14ac:dyDescent="0.2">
      <c r="D329" s="226"/>
    </row>
    <row r="330" spans="4:4" x14ac:dyDescent="0.2">
      <c r="D330" s="226"/>
    </row>
    <row r="331" spans="4:4" x14ac:dyDescent="0.2">
      <c r="D331" s="226"/>
    </row>
    <row r="332" spans="4:4" x14ac:dyDescent="0.2">
      <c r="D332" s="226"/>
    </row>
    <row r="333" spans="4:4" x14ac:dyDescent="0.2">
      <c r="D333" s="226"/>
    </row>
    <row r="334" spans="4:4" x14ac:dyDescent="0.2">
      <c r="D334" s="226"/>
    </row>
    <row r="335" spans="4:4" x14ac:dyDescent="0.2">
      <c r="D335" s="226"/>
    </row>
    <row r="336" spans="4:4" x14ac:dyDescent="0.2">
      <c r="D336" s="226"/>
    </row>
    <row r="337" spans="4:4" x14ac:dyDescent="0.2">
      <c r="D337" s="226"/>
    </row>
    <row r="338" spans="4:4" x14ac:dyDescent="0.2">
      <c r="D338" s="226"/>
    </row>
    <row r="339" spans="4:4" x14ac:dyDescent="0.2">
      <c r="D339" s="226"/>
    </row>
    <row r="340" spans="4:4" x14ac:dyDescent="0.2">
      <c r="D340" s="226"/>
    </row>
    <row r="341" spans="4:4" x14ac:dyDescent="0.2">
      <c r="D341" s="226"/>
    </row>
    <row r="342" spans="4:4" x14ac:dyDescent="0.2">
      <c r="D342" s="226"/>
    </row>
    <row r="343" spans="4:4" x14ac:dyDescent="0.2">
      <c r="D343" s="226"/>
    </row>
    <row r="344" spans="4:4" x14ac:dyDescent="0.2">
      <c r="D344" s="226"/>
    </row>
    <row r="345" spans="4:4" x14ac:dyDescent="0.2">
      <c r="D345" s="226"/>
    </row>
    <row r="346" spans="4:4" x14ac:dyDescent="0.2">
      <c r="D346" s="226"/>
    </row>
    <row r="347" spans="4:4" x14ac:dyDescent="0.2">
      <c r="D347" s="226"/>
    </row>
    <row r="348" spans="4:4" x14ac:dyDescent="0.2">
      <c r="D348" s="226"/>
    </row>
    <row r="349" spans="4:4" x14ac:dyDescent="0.2">
      <c r="D349" s="226"/>
    </row>
    <row r="350" spans="4:4" x14ac:dyDescent="0.2">
      <c r="D350" s="226"/>
    </row>
    <row r="351" spans="4:4" x14ac:dyDescent="0.2">
      <c r="D351" s="226"/>
    </row>
    <row r="352" spans="4:4" x14ac:dyDescent="0.2">
      <c r="D352" s="226"/>
    </row>
    <row r="353" spans="4:4" x14ac:dyDescent="0.2">
      <c r="D353" s="226"/>
    </row>
    <row r="354" spans="4:4" x14ac:dyDescent="0.2">
      <c r="D354" s="226"/>
    </row>
    <row r="355" spans="4:4" x14ac:dyDescent="0.2">
      <c r="D355" s="226"/>
    </row>
    <row r="356" spans="4:4" x14ac:dyDescent="0.2">
      <c r="D356" s="226"/>
    </row>
    <row r="357" spans="4:4" x14ac:dyDescent="0.2">
      <c r="D357" s="226"/>
    </row>
    <row r="358" spans="4:4" x14ac:dyDescent="0.2">
      <c r="D358" s="226"/>
    </row>
    <row r="359" spans="4:4" x14ac:dyDescent="0.2">
      <c r="D359" s="226"/>
    </row>
    <row r="360" spans="4:4" x14ac:dyDescent="0.2">
      <c r="D360" s="226"/>
    </row>
    <row r="361" spans="4:4" x14ac:dyDescent="0.2">
      <c r="D361" s="226"/>
    </row>
    <row r="362" spans="4:4" x14ac:dyDescent="0.2">
      <c r="D362" s="226"/>
    </row>
    <row r="363" spans="4:4" x14ac:dyDescent="0.2">
      <c r="D363" s="226"/>
    </row>
    <row r="364" spans="4:4" x14ac:dyDescent="0.2">
      <c r="D364" s="226"/>
    </row>
    <row r="365" spans="4:4" x14ac:dyDescent="0.2">
      <c r="D365" s="226"/>
    </row>
    <row r="366" spans="4:4" x14ac:dyDescent="0.2">
      <c r="D366" s="226"/>
    </row>
    <row r="367" spans="4:4" x14ac:dyDescent="0.2">
      <c r="D367" s="226"/>
    </row>
    <row r="368" spans="4:4" x14ac:dyDescent="0.2">
      <c r="D368" s="226"/>
    </row>
    <row r="369" spans="4:4" x14ac:dyDescent="0.2">
      <c r="D369" s="226"/>
    </row>
    <row r="370" spans="4:4" x14ac:dyDescent="0.2">
      <c r="D370" s="226"/>
    </row>
    <row r="371" spans="4:4" x14ac:dyDescent="0.2">
      <c r="D371" s="226"/>
    </row>
    <row r="372" spans="4:4" x14ac:dyDescent="0.2">
      <c r="D372" s="226"/>
    </row>
    <row r="373" spans="4:4" x14ac:dyDescent="0.2">
      <c r="D373" s="226"/>
    </row>
    <row r="374" spans="4:4" x14ac:dyDescent="0.2">
      <c r="D374" s="226"/>
    </row>
    <row r="375" spans="4:4" x14ac:dyDescent="0.2">
      <c r="D375" s="226"/>
    </row>
    <row r="376" spans="4:4" x14ac:dyDescent="0.2">
      <c r="D376" s="226"/>
    </row>
    <row r="377" spans="4:4" x14ac:dyDescent="0.2">
      <c r="D377" s="226"/>
    </row>
    <row r="378" spans="4:4" x14ac:dyDescent="0.2">
      <c r="D378" s="226"/>
    </row>
    <row r="379" spans="4:4" x14ac:dyDescent="0.2">
      <c r="D379" s="226"/>
    </row>
    <row r="380" spans="4:4" x14ac:dyDescent="0.2">
      <c r="D380" s="226"/>
    </row>
    <row r="381" spans="4:4" x14ac:dyDescent="0.2">
      <c r="D381" s="226"/>
    </row>
    <row r="382" spans="4:4" x14ac:dyDescent="0.2">
      <c r="D382" s="226"/>
    </row>
    <row r="383" spans="4:4" x14ac:dyDescent="0.2">
      <c r="D383" s="226"/>
    </row>
    <row r="384" spans="4:4" x14ac:dyDescent="0.2">
      <c r="D384" s="226"/>
    </row>
    <row r="385" spans="4:4" x14ac:dyDescent="0.2">
      <c r="D385" s="226"/>
    </row>
    <row r="386" spans="4:4" x14ac:dyDescent="0.2">
      <c r="D386" s="226"/>
    </row>
    <row r="387" spans="4:4" x14ac:dyDescent="0.2">
      <c r="D387" s="226"/>
    </row>
    <row r="388" spans="4:4" x14ac:dyDescent="0.2">
      <c r="D388" s="226"/>
    </row>
    <row r="389" spans="4:4" x14ac:dyDescent="0.2">
      <c r="D389" s="226"/>
    </row>
    <row r="390" spans="4:4" x14ac:dyDescent="0.2">
      <c r="D390" s="226"/>
    </row>
    <row r="391" spans="4:4" x14ac:dyDescent="0.2">
      <c r="D391" s="226"/>
    </row>
    <row r="392" spans="4:4" x14ac:dyDescent="0.2">
      <c r="D392" s="226"/>
    </row>
    <row r="393" spans="4:4" x14ac:dyDescent="0.2">
      <c r="D393" s="226"/>
    </row>
    <row r="394" spans="4:4" x14ac:dyDescent="0.2">
      <c r="D394" s="226"/>
    </row>
    <row r="395" spans="4:4" x14ac:dyDescent="0.2">
      <c r="D395" s="226"/>
    </row>
    <row r="396" spans="4:4" x14ac:dyDescent="0.2">
      <c r="D396" s="226"/>
    </row>
    <row r="397" spans="4:4" x14ac:dyDescent="0.2">
      <c r="D397" s="226"/>
    </row>
    <row r="398" spans="4:4" x14ac:dyDescent="0.2">
      <c r="D398" s="226"/>
    </row>
    <row r="399" spans="4:4" x14ac:dyDescent="0.2">
      <c r="D399" s="226"/>
    </row>
    <row r="400" spans="4:4" x14ac:dyDescent="0.2">
      <c r="D400" s="226"/>
    </row>
    <row r="401" spans="4:4" x14ac:dyDescent="0.2">
      <c r="D401" s="226"/>
    </row>
    <row r="402" spans="4:4" x14ac:dyDescent="0.2">
      <c r="D402" s="226"/>
    </row>
    <row r="403" spans="4:4" x14ac:dyDescent="0.2">
      <c r="D403" s="226"/>
    </row>
    <row r="404" spans="4:4" x14ac:dyDescent="0.2">
      <c r="D404" s="226"/>
    </row>
    <row r="405" spans="4:4" x14ac:dyDescent="0.2">
      <c r="D405" s="226"/>
    </row>
    <row r="406" spans="4:4" x14ac:dyDescent="0.2">
      <c r="D406" s="226"/>
    </row>
    <row r="407" spans="4:4" x14ac:dyDescent="0.2">
      <c r="D407" s="226"/>
    </row>
    <row r="408" spans="4:4" x14ac:dyDescent="0.2">
      <c r="D408" s="226"/>
    </row>
    <row r="409" spans="4:4" x14ac:dyDescent="0.2">
      <c r="D409" s="226"/>
    </row>
    <row r="410" spans="4:4" x14ac:dyDescent="0.2">
      <c r="D410" s="226"/>
    </row>
    <row r="411" spans="4:4" x14ac:dyDescent="0.2">
      <c r="D411" s="226"/>
    </row>
    <row r="412" spans="4:4" x14ac:dyDescent="0.2">
      <c r="D412" s="226"/>
    </row>
    <row r="413" spans="4:4" x14ac:dyDescent="0.2">
      <c r="D413" s="226"/>
    </row>
    <row r="414" spans="4:4" x14ac:dyDescent="0.2">
      <c r="D414" s="226"/>
    </row>
    <row r="415" spans="4:4" x14ac:dyDescent="0.2">
      <c r="D415" s="226"/>
    </row>
    <row r="416" spans="4:4" x14ac:dyDescent="0.2">
      <c r="D416" s="226"/>
    </row>
    <row r="417" spans="4:4" x14ac:dyDescent="0.2">
      <c r="D417" s="226"/>
    </row>
    <row r="418" spans="4:4" x14ac:dyDescent="0.2">
      <c r="D418" s="226"/>
    </row>
    <row r="419" spans="4:4" x14ac:dyDescent="0.2">
      <c r="D419" s="226"/>
    </row>
    <row r="420" spans="4:4" x14ac:dyDescent="0.2">
      <c r="D420" s="226"/>
    </row>
    <row r="421" spans="4:4" x14ac:dyDescent="0.2">
      <c r="D421" s="226"/>
    </row>
    <row r="422" spans="4:4" x14ac:dyDescent="0.2">
      <c r="D422" s="226"/>
    </row>
    <row r="423" spans="4:4" x14ac:dyDescent="0.2">
      <c r="D423" s="226"/>
    </row>
    <row r="424" spans="4:4" x14ac:dyDescent="0.2">
      <c r="D424" s="226"/>
    </row>
    <row r="425" spans="4:4" x14ac:dyDescent="0.2">
      <c r="D425" s="226"/>
    </row>
    <row r="426" spans="4:4" x14ac:dyDescent="0.2">
      <c r="D426" s="226"/>
    </row>
    <row r="427" spans="4:4" x14ac:dyDescent="0.2">
      <c r="D427" s="226"/>
    </row>
    <row r="428" spans="4:4" x14ac:dyDescent="0.2">
      <c r="D428" s="226"/>
    </row>
    <row r="429" spans="4:4" x14ac:dyDescent="0.2">
      <c r="D429" s="226"/>
    </row>
    <row r="430" spans="4:4" x14ac:dyDescent="0.2">
      <c r="D430" s="226"/>
    </row>
    <row r="431" spans="4:4" x14ac:dyDescent="0.2">
      <c r="D431" s="226"/>
    </row>
    <row r="432" spans="4:4" x14ac:dyDescent="0.2">
      <c r="D432" s="226"/>
    </row>
    <row r="433" spans="4:4" x14ac:dyDescent="0.2">
      <c r="D433" s="226"/>
    </row>
    <row r="434" spans="4:4" x14ac:dyDescent="0.2">
      <c r="D434" s="226"/>
    </row>
    <row r="435" spans="4:4" x14ac:dyDescent="0.2">
      <c r="D435" s="226"/>
    </row>
    <row r="436" spans="4:4" x14ac:dyDescent="0.2">
      <c r="D436" s="226"/>
    </row>
    <row r="437" spans="4:4" x14ac:dyDescent="0.2">
      <c r="D437" s="226"/>
    </row>
    <row r="438" spans="4:4" x14ac:dyDescent="0.2">
      <c r="D438" s="226"/>
    </row>
    <row r="439" spans="4:4" x14ac:dyDescent="0.2">
      <c r="D439" s="226"/>
    </row>
    <row r="440" spans="4:4" x14ac:dyDescent="0.2">
      <c r="D440" s="226"/>
    </row>
    <row r="441" spans="4:4" x14ac:dyDescent="0.2">
      <c r="D441" s="226"/>
    </row>
    <row r="442" spans="4:4" x14ac:dyDescent="0.2">
      <c r="D442" s="226"/>
    </row>
    <row r="443" spans="4:4" x14ac:dyDescent="0.2">
      <c r="D443" s="226"/>
    </row>
    <row r="444" spans="4:4" x14ac:dyDescent="0.2">
      <c r="D444" s="226"/>
    </row>
    <row r="445" spans="4:4" x14ac:dyDescent="0.2">
      <c r="D445" s="226"/>
    </row>
    <row r="446" spans="4:4" x14ac:dyDescent="0.2">
      <c r="D446" s="226"/>
    </row>
    <row r="447" spans="4:4" x14ac:dyDescent="0.2">
      <c r="D447" s="226"/>
    </row>
    <row r="448" spans="4:4" x14ac:dyDescent="0.2">
      <c r="D448" s="226"/>
    </row>
    <row r="449" spans="4:4" x14ac:dyDescent="0.2">
      <c r="D449" s="226"/>
    </row>
    <row r="450" spans="4:4" x14ac:dyDescent="0.2">
      <c r="D450" s="226"/>
    </row>
    <row r="451" spans="4:4" x14ac:dyDescent="0.2">
      <c r="D451" s="226"/>
    </row>
    <row r="452" spans="4:4" x14ac:dyDescent="0.2">
      <c r="D452" s="226"/>
    </row>
    <row r="453" spans="4:4" x14ac:dyDescent="0.2">
      <c r="D453" s="226"/>
    </row>
    <row r="454" spans="4:4" x14ac:dyDescent="0.2">
      <c r="D454" s="226"/>
    </row>
    <row r="455" spans="4:4" x14ac:dyDescent="0.2">
      <c r="D455" s="226"/>
    </row>
    <row r="456" spans="4:4" x14ac:dyDescent="0.2">
      <c r="D456" s="226"/>
    </row>
    <row r="457" spans="4:4" x14ac:dyDescent="0.2">
      <c r="D457" s="226"/>
    </row>
    <row r="458" spans="4:4" x14ac:dyDescent="0.2">
      <c r="D458" s="226"/>
    </row>
    <row r="459" spans="4:4" x14ac:dyDescent="0.2">
      <c r="D459" s="226"/>
    </row>
    <row r="460" spans="4:4" x14ac:dyDescent="0.2">
      <c r="D460" s="226"/>
    </row>
    <row r="461" spans="4:4" x14ac:dyDescent="0.2">
      <c r="D461" s="226"/>
    </row>
    <row r="462" spans="4:4" x14ac:dyDescent="0.2">
      <c r="D462" s="226"/>
    </row>
    <row r="463" spans="4:4" x14ac:dyDescent="0.2">
      <c r="D463" s="226"/>
    </row>
    <row r="464" spans="4:4" x14ac:dyDescent="0.2">
      <c r="D464" s="226"/>
    </row>
    <row r="465" spans="4:4" x14ac:dyDescent="0.2">
      <c r="D465" s="226"/>
    </row>
    <row r="466" spans="4:4" x14ac:dyDescent="0.2">
      <c r="D466" s="226"/>
    </row>
    <row r="467" spans="4:4" x14ac:dyDescent="0.2">
      <c r="D467" s="226"/>
    </row>
    <row r="468" spans="4:4" x14ac:dyDescent="0.2">
      <c r="D468" s="226"/>
    </row>
    <row r="469" spans="4:4" x14ac:dyDescent="0.2">
      <c r="D469" s="226"/>
    </row>
    <row r="470" spans="4:4" x14ac:dyDescent="0.2">
      <c r="D470" s="226"/>
    </row>
    <row r="471" spans="4:4" x14ac:dyDescent="0.2">
      <c r="D471" s="226"/>
    </row>
    <row r="472" spans="4:4" x14ac:dyDescent="0.2">
      <c r="D472" s="226"/>
    </row>
    <row r="473" spans="4:4" x14ac:dyDescent="0.2">
      <c r="D473" s="226"/>
    </row>
    <row r="474" spans="4:4" x14ac:dyDescent="0.2">
      <c r="D474" s="226"/>
    </row>
    <row r="475" spans="4:4" x14ac:dyDescent="0.2">
      <c r="D475" s="226"/>
    </row>
    <row r="476" spans="4:4" x14ac:dyDescent="0.2">
      <c r="D476" s="226"/>
    </row>
    <row r="477" spans="4:4" x14ac:dyDescent="0.2">
      <c r="D477" s="226"/>
    </row>
    <row r="478" spans="4:4" x14ac:dyDescent="0.2">
      <c r="D478" s="226"/>
    </row>
    <row r="479" spans="4:4" x14ac:dyDescent="0.2">
      <c r="D479" s="226"/>
    </row>
    <row r="480" spans="4:4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60">
    <mergeCell ref="B122:G122"/>
    <mergeCell ref="F148:G148"/>
    <mergeCell ref="B149:G149"/>
    <mergeCell ref="B150:G150"/>
    <mergeCell ref="F153:G153"/>
    <mergeCell ref="F157:G157"/>
    <mergeCell ref="B114:G114"/>
    <mergeCell ref="B115:G115"/>
    <mergeCell ref="B117:G117"/>
    <mergeCell ref="B118:G118"/>
    <mergeCell ref="B119:G119"/>
    <mergeCell ref="B121:G121"/>
    <mergeCell ref="B106:G106"/>
    <mergeCell ref="B107:G107"/>
    <mergeCell ref="B109:G109"/>
    <mergeCell ref="B110:G110"/>
    <mergeCell ref="B111:G111"/>
    <mergeCell ref="B113:G113"/>
    <mergeCell ref="B92:G92"/>
    <mergeCell ref="B95:G95"/>
    <mergeCell ref="F99:G99"/>
    <mergeCell ref="B100:G100"/>
    <mergeCell ref="B101:G101"/>
    <mergeCell ref="F105:G105"/>
    <mergeCell ref="B72:G72"/>
    <mergeCell ref="B73:G73"/>
    <mergeCell ref="B78:G78"/>
    <mergeCell ref="B84:G84"/>
    <mergeCell ref="B85:G85"/>
    <mergeCell ref="B91:G91"/>
    <mergeCell ref="B57:G57"/>
    <mergeCell ref="B58:G58"/>
    <mergeCell ref="B65:G65"/>
    <mergeCell ref="B66:G66"/>
    <mergeCell ref="B68:G68"/>
    <mergeCell ref="B69:G69"/>
    <mergeCell ref="B47:G47"/>
    <mergeCell ref="B48:G48"/>
    <mergeCell ref="B49:G49"/>
    <mergeCell ref="B52:G52"/>
    <mergeCell ref="B53:G53"/>
    <mergeCell ref="B54:G54"/>
    <mergeCell ref="B32:G32"/>
    <mergeCell ref="B33:G33"/>
    <mergeCell ref="B34:G34"/>
    <mergeCell ref="B38:G38"/>
    <mergeCell ref="B39:G39"/>
    <mergeCell ref="B40:G40"/>
    <mergeCell ref="B14:G14"/>
    <mergeCell ref="B15:G15"/>
    <mergeCell ref="B18:G18"/>
    <mergeCell ref="B19:G19"/>
    <mergeCell ref="B22:G22"/>
    <mergeCell ref="B23:G23"/>
    <mergeCell ref="A1:G1"/>
    <mergeCell ref="C7:G7"/>
    <mergeCell ref="F9:G9"/>
    <mergeCell ref="B10:G10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19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SO05</vt:lpstr>
      <vt:lpstr>SO05 001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'SO05 001 Pol'!Názvy_tisku</vt:lpstr>
      <vt:lpstr>Stavba!Objednatel</vt:lpstr>
      <vt:lpstr>'Rekapitulace Objekt SO05'!Oblast_tisku</vt:lpstr>
      <vt:lpstr>'SO05 001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2012-06-29T07:38:16Z</cp:lastPrinted>
  <dcterms:created xsi:type="dcterms:W3CDTF">2009-04-08T07:15:50Z</dcterms:created>
  <dcterms:modified xsi:type="dcterms:W3CDTF">2016-12-06T09:12:53Z</dcterms:modified>
</cp:coreProperties>
</file>