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5610" windowHeight="10425" activeTab="2"/>
  </bookViews>
  <sheets>
    <sheet name="Rozpočet" sheetId="18" r:id="rId1"/>
    <sheet name="Rekapitulace rozpočtu" sheetId="19" r:id="rId2"/>
    <sheet name="Výkaz" sheetId="5" r:id="rId3"/>
    <sheet name="Krycí list" sheetId="20" r:id="rId4"/>
  </sheets>
  <definedNames>
    <definedName name="_xlnm.Print_Titles" localSheetId="1">'Rekapitulace rozpočtu'!$7:$8</definedName>
    <definedName name="_xlnm.Print_Titles" localSheetId="0">Rozpočet!$5:$8</definedName>
    <definedName name="_xlnm.Print_Titles" localSheetId="2">Výkaz!$5:$8</definedName>
    <definedName name="_xlnm.Print_Area" localSheetId="3">'Krycí list'!$A$1:$K$44</definedName>
  </definedNames>
  <calcPr calcId="145621"/>
</workbook>
</file>

<file path=xl/calcChain.xml><?xml version="1.0" encoding="utf-8"?>
<calcChain xmlns="http://schemas.openxmlformats.org/spreadsheetml/2006/main">
  <c r="B26" i="19" l="1"/>
  <c r="A26" i="19"/>
  <c r="G195" i="18"/>
  <c r="C26" i="19" s="1"/>
  <c r="C195" i="18"/>
  <c r="I194" i="18"/>
  <c r="I195" i="18" s="1"/>
  <c r="D26" i="19" s="1"/>
  <c r="K194" i="18"/>
  <c r="K195" i="18" s="1"/>
  <c r="F26" i="19" s="1"/>
  <c r="I604" i="5"/>
  <c r="K604" i="5"/>
  <c r="B25" i="19"/>
  <c r="A25" i="19"/>
  <c r="G190" i="18"/>
  <c r="C25" i="19" s="1"/>
  <c r="C190" i="18"/>
  <c r="I189" i="18"/>
  <c r="K189" i="18"/>
  <c r="I599" i="5"/>
  <c r="K599" i="5"/>
  <c r="I188" i="18"/>
  <c r="K188" i="18"/>
  <c r="I597" i="5"/>
  <c r="K597" i="5"/>
  <c r="I187" i="18"/>
  <c r="K187" i="18"/>
  <c r="I595" i="5"/>
  <c r="K595" i="5"/>
  <c r="I186" i="18"/>
  <c r="K186" i="18"/>
  <c r="I594" i="5"/>
  <c r="K594" i="5"/>
  <c r="I185" i="18"/>
  <c r="K185" i="18"/>
  <c r="I593" i="5"/>
  <c r="K593" i="5"/>
  <c r="I184" i="18"/>
  <c r="K184" i="18"/>
  <c r="I590" i="5"/>
  <c r="K590" i="5"/>
  <c r="I183" i="18"/>
  <c r="K183" i="18"/>
  <c r="I588" i="5"/>
  <c r="K588" i="5"/>
  <c r="I182" i="18"/>
  <c r="K182" i="18"/>
  <c r="I587" i="5"/>
  <c r="K587" i="5"/>
  <c r="I181" i="18"/>
  <c r="K181" i="18"/>
  <c r="I583" i="5"/>
  <c r="K583" i="5"/>
  <c r="I180" i="18"/>
  <c r="K180" i="18"/>
  <c r="I580" i="5"/>
  <c r="K580" i="5"/>
  <c r="I179" i="18"/>
  <c r="K179" i="18"/>
  <c r="I570" i="5"/>
  <c r="K570" i="5"/>
  <c r="I178" i="18"/>
  <c r="K178" i="18"/>
  <c r="I563" i="5"/>
  <c r="K563" i="5"/>
  <c r="I177" i="18"/>
  <c r="K177" i="18"/>
  <c r="I561" i="5"/>
  <c r="K561" i="5"/>
  <c r="I176" i="18"/>
  <c r="K176" i="18"/>
  <c r="I559" i="5"/>
  <c r="K559" i="5"/>
  <c r="I175" i="18"/>
  <c r="K175" i="18"/>
  <c r="I557" i="5"/>
  <c r="K557" i="5"/>
  <c r="I174" i="18"/>
  <c r="I190" i="18" s="1"/>
  <c r="D25" i="19" s="1"/>
  <c r="K174" i="18"/>
  <c r="K190" i="18" s="1"/>
  <c r="F25" i="19" s="1"/>
  <c r="I554" i="5"/>
  <c r="K554" i="5"/>
  <c r="B24" i="19"/>
  <c r="A24" i="19"/>
  <c r="G170" i="18"/>
  <c r="C24" i="19" s="1"/>
  <c r="C170" i="18"/>
  <c r="I169" i="18"/>
  <c r="K169" i="18"/>
  <c r="I549" i="5"/>
  <c r="K549" i="5"/>
  <c r="I168" i="18"/>
  <c r="K168" i="18"/>
  <c r="I546" i="5"/>
  <c r="K546" i="5"/>
  <c r="I167" i="18"/>
  <c r="K167" i="18"/>
  <c r="I541" i="5"/>
  <c r="K541" i="5"/>
  <c r="I166" i="18"/>
  <c r="K166" i="18"/>
  <c r="I539" i="5"/>
  <c r="K539" i="5"/>
  <c r="I165" i="18"/>
  <c r="K165" i="18"/>
  <c r="I536" i="5"/>
  <c r="K536" i="5"/>
  <c r="I164" i="18"/>
  <c r="K164" i="18"/>
  <c r="I533" i="5"/>
  <c r="K533" i="5"/>
  <c r="I163" i="18"/>
  <c r="K163" i="18"/>
  <c r="I531" i="5"/>
  <c r="K531" i="5"/>
  <c r="I162" i="18"/>
  <c r="K162" i="18"/>
  <c r="I528" i="5"/>
  <c r="K528" i="5"/>
  <c r="I161" i="18"/>
  <c r="K161" i="18"/>
  <c r="I525" i="5"/>
  <c r="K525" i="5"/>
  <c r="I160" i="18"/>
  <c r="K160" i="18"/>
  <c r="I523" i="5"/>
  <c r="K523" i="5"/>
  <c r="I159" i="18"/>
  <c r="K159" i="18"/>
  <c r="I520" i="5"/>
  <c r="K520" i="5"/>
  <c r="I158" i="18"/>
  <c r="K158" i="18"/>
  <c r="I515" i="5"/>
  <c r="K515" i="5"/>
  <c r="I157" i="18"/>
  <c r="K157" i="18"/>
  <c r="I513" i="5"/>
  <c r="K513" i="5"/>
  <c r="I156" i="18"/>
  <c r="K156" i="18"/>
  <c r="I510" i="5"/>
  <c r="K510" i="5"/>
  <c r="I155" i="18"/>
  <c r="I170" i="18" s="1"/>
  <c r="D24" i="19" s="1"/>
  <c r="K155" i="18"/>
  <c r="K170" i="18" s="1"/>
  <c r="F24" i="19" s="1"/>
  <c r="I506" i="5"/>
  <c r="K506" i="5"/>
  <c r="B23" i="19"/>
  <c r="A23" i="19"/>
  <c r="G151" i="18"/>
  <c r="C23" i="19" s="1"/>
  <c r="C151" i="18"/>
  <c r="I150" i="18"/>
  <c r="K150" i="18"/>
  <c r="I501" i="5"/>
  <c r="K501" i="5"/>
  <c r="I149" i="18"/>
  <c r="I151" i="18" s="1"/>
  <c r="D23" i="19" s="1"/>
  <c r="K149" i="18"/>
  <c r="K151" i="18" s="1"/>
  <c r="F23" i="19" s="1"/>
  <c r="I496" i="5"/>
  <c r="K496" i="5"/>
  <c r="B22" i="19"/>
  <c r="A22" i="19"/>
  <c r="G145" i="18"/>
  <c r="C22" i="19" s="1"/>
  <c r="C145" i="18"/>
  <c r="I144" i="18"/>
  <c r="K144" i="18"/>
  <c r="I491" i="5"/>
  <c r="K491" i="5"/>
  <c r="I143" i="18"/>
  <c r="I145" i="18" s="1"/>
  <c r="D22" i="19" s="1"/>
  <c r="K143" i="18"/>
  <c r="K145" i="18" s="1"/>
  <c r="F22" i="19" s="1"/>
  <c r="I482" i="5"/>
  <c r="K482" i="5"/>
  <c r="B21" i="19"/>
  <c r="A21" i="19"/>
  <c r="G139" i="18"/>
  <c r="C21" i="19" s="1"/>
  <c r="C139" i="18"/>
  <c r="I138" i="18"/>
  <c r="K138" i="18"/>
  <c r="I472" i="5"/>
  <c r="K472" i="5"/>
  <c r="I137" i="18"/>
  <c r="K137" i="18"/>
  <c r="I468" i="5"/>
  <c r="K468" i="5"/>
  <c r="I136" i="18"/>
  <c r="K136" i="18"/>
  <c r="I465" i="5"/>
  <c r="K465" i="5"/>
  <c r="I135" i="18"/>
  <c r="K135" i="18"/>
  <c r="I462" i="5"/>
  <c r="K462" i="5"/>
  <c r="I134" i="18"/>
  <c r="I139" i="18" s="1"/>
  <c r="D21" i="19" s="1"/>
  <c r="K134" i="18"/>
  <c r="K139" i="18" s="1"/>
  <c r="F21" i="19" s="1"/>
  <c r="I460" i="5"/>
  <c r="K460" i="5"/>
  <c r="B20" i="19"/>
  <c r="A20" i="19"/>
  <c r="G130" i="18"/>
  <c r="C20" i="19" s="1"/>
  <c r="C130" i="18"/>
  <c r="I129" i="18"/>
  <c r="K129" i="18"/>
  <c r="I454" i="5"/>
  <c r="K454" i="5"/>
  <c r="I128" i="18"/>
  <c r="K128" i="18"/>
  <c r="I451" i="5"/>
  <c r="K451" i="5"/>
  <c r="I127" i="18"/>
  <c r="K127" i="18"/>
  <c r="I448" i="5"/>
  <c r="K448" i="5"/>
  <c r="I126" i="18"/>
  <c r="K126" i="18"/>
  <c r="I445" i="5"/>
  <c r="K445" i="5"/>
  <c r="I125" i="18"/>
  <c r="K125" i="18"/>
  <c r="I442" i="5"/>
  <c r="K442" i="5"/>
  <c r="I124" i="18"/>
  <c r="I130" i="18" s="1"/>
  <c r="D20" i="19" s="1"/>
  <c r="K124" i="18"/>
  <c r="K130" i="18" s="1"/>
  <c r="F20" i="19" s="1"/>
  <c r="I439" i="5"/>
  <c r="K439" i="5"/>
  <c r="B19" i="19"/>
  <c r="A19" i="19"/>
  <c r="G120" i="18"/>
  <c r="C19" i="19" s="1"/>
  <c r="C120" i="18"/>
  <c r="I119" i="18"/>
  <c r="K119" i="18"/>
  <c r="I435" i="5"/>
  <c r="K435" i="5"/>
  <c r="I118" i="18"/>
  <c r="K118" i="18"/>
  <c r="I433" i="5"/>
  <c r="K433" i="5"/>
  <c r="I117" i="18"/>
  <c r="K117" i="18"/>
  <c r="I427" i="5"/>
  <c r="K427" i="5"/>
  <c r="I116" i="18"/>
  <c r="K116" i="18"/>
  <c r="I425" i="5"/>
  <c r="K425" i="5"/>
  <c r="I115" i="18"/>
  <c r="K115" i="18"/>
  <c r="I407" i="5"/>
  <c r="K407" i="5"/>
  <c r="I114" i="18"/>
  <c r="K114" i="18"/>
  <c r="I397" i="5"/>
  <c r="K397" i="5"/>
  <c r="I113" i="18"/>
  <c r="K113" i="18"/>
  <c r="I395" i="5"/>
  <c r="K395" i="5"/>
  <c r="I112" i="18"/>
  <c r="K112" i="18"/>
  <c r="I390" i="5"/>
  <c r="K390" i="5"/>
  <c r="I111" i="18"/>
  <c r="I120" i="18" s="1"/>
  <c r="D19" i="19" s="1"/>
  <c r="K111" i="18"/>
  <c r="K120" i="18" s="1"/>
  <c r="F19" i="19" s="1"/>
  <c r="I380" i="5"/>
  <c r="K380" i="5"/>
  <c r="B18" i="19"/>
  <c r="A18" i="19"/>
  <c r="G107" i="18"/>
  <c r="C18" i="19" s="1"/>
  <c r="C107" i="18"/>
  <c r="I106" i="18"/>
  <c r="K106" i="18"/>
  <c r="I376" i="5"/>
  <c r="K376" i="5"/>
  <c r="I105" i="18"/>
  <c r="K105" i="18"/>
  <c r="I373" i="5"/>
  <c r="K373" i="5"/>
  <c r="I104" i="18"/>
  <c r="K104" i="18"/>
  <c r="I369" i="5"/>
  <c r="K369" i="5"/>
  <c r="I103" i="18"/>
  <c r="K103" i="18"/>
  <c r="I366" i="5"/>
  <c r="K366" i="5"/>
  <c r="I102" i="18"/>
  <c r="K102" i="18"/>
  <c r="I363" i="5"/>
  <c r="K363" i="5"/>
  <c r="I101" i="18"/>
  <c r="K101" i="18"/>
  <c r="I360" i="5"/>
  <c r="K360" i="5"/>
  <c r="I100" i="18"/>
  <c r="K100" i="18"/>
  <c r="I357" i="5"/>
  <c r="K357" i="5"/>
  <c r="I99" i="18"/>
  <c r="K99" i="18"/>
  <c r="I354" i="5"/>
  <c r="K354" i="5"/>
  <c r="I98" i="18"/>
  <c r="K98" i="18"/>
  <c r="I345" i="5"/>
  <c r="K345" i="5"/>
  <c r="I97" i="18"/>
  <c r="K97" i="18"/>
  <c r="I342" i="5"/>
  <c r="K342" i="5"/>
  <c r="I96" i="18"/>
  <c r="K96" i="18"/>
  <c r="I336" i="5"/>
  <c r="K336" i="5"/>
  <c r="I95" i="18"/>
  <c r="K95" i="18"/>
  <c r="I333" i="5"/>
  <c r="K333" i="5"/>
  <c r="I94" i="18"/>
  <c r="K94" i="18"/>
  <c r="I330" i="5"/>
  <c r="K330" i="5"/>
  <c r="I93" i="18"/>
  <c r="I107" i="18" s="1"/>
  <c r="D18" i="19" s="1"/>
  <c r="K93" i="18"/>
  <c r="K107" i="18" s="1"/>
  <c r="F18" i="19" s="1"/>
  <c r="I327" i="5"/>
  <c r="K327" i="5"/>
  <c r="B17" i="19"/>
  <c r="A17" i="19"/>
  <c r="C89" i="18"/>
  <c r="I88" i="18"/>
  <c r="K88" i="18"/>
  <c r="I323" i="5"/>
  <c r="K323" i="5"/>
  <c r="I87" i="18"/>
  <c r="K87" i="18"/>
  <c r="I320" i="5"/>
  <c r="K320" i="5"/>
  <c r="I86" i="18"/>
  <c r="K86" i="18"/>
  <c r="I317" i="5"/>
  <c r="K317" i="5"/>
  <c r="I85" i="18"/>
  <c r="K85" i="18"/>
  <c r="I315" i="5"/>
  <c r="K315" i="5"/>
  <c r="G314" i="5"/>
  <c r="K314" i="5"/>
  <c r="G84" i="18"/>
  <c r="K84" i="18"/>
  <c r="I83" i="18"/>
  <c r="K83" i="18"/>
  <c r="I295" i="5"/>
  <c r="K295" i="5"/>
  <c r="G294" i="5"/>
  <c r="K294" i="5"/>
  <c r="G82" i="18"/>
  <c r="K82" i="18"/>
  <c r="I81" i="18"/>
  <c r="K81" i="18"/>
  <c r="I285" i="5"/>
  <c r="K285" i="5"/>
  <c r="I80" i="18"/>
  <c r="K80" i="18"/>
  <c r="I283" i="5"/>
  <c r="K283" i="5"/>
  <c r="I79" i="18"/>
  <c r="K79" i="18"/>
  <c r="I281" i="5"/>
  <c r="K281" i="5"/>
  <c r="I78" i="18"/>
  <c r="K78" i="18"/>
  <c r="I278" i="5"/>
  <c r="K278" i="5"/>
  <c r="I77" i="18"/>
  <c r="K77" i="18"/>
  <c r="I274" i="5"/>
  <c r="K274" i="5"/>
  <c r="I76" i="18"/>
  <c r="K76" i="18"/>
  <c r="I270" i="5"/>
  <c r="K270" i="5"/>
  <c r="G269" i="5"/>
  <c r="K269" i="5"/>
  <c r="G75" i="18"/>
  <c r="G89" i="18" s="1"/>
  <c r="C17" i="19" s="1"/>
  <c r="K75" i="18"/>
  <c r="I74" i="18"/>
  <c r="K74" i="18"/>
  <c r="I264" i="5"/>
  <c r="K264" i="5"/>
  <c r="I73" i="18"/>
  <c r="K73" i="18"/>
  <c r="I229" i="5"/>
  <c r="K229" i="5"/>
  <c r="I72" i="18"/>
  <c r="K72" i="18"/>
  <c r="I224" i="5"/>
  <c r="K224" i="5"/>
  <c r="I71" i="18"/>
  <c r="K71" i="18"/>
  <c r="I217" i="5"/>
  <c r="K217" i="5"/>
  <c r="I70" i="18"/>
  <c r="K70" i="18"/>
  <c r="I215" i="5"/>
  <c r="K215" i="5"/>
  <c r="I69" i="18"/>
  <c r="K69" i="18"/>
  <c r="I210" i="5"/>
  <c r="K210" i="5"/>
  <c r="I68" i="18"/>
  <c r="K68" i="18"/>
  <c r="I197" i="5"/>
  <c r="K197" i="5"/>
  <c r="I67" i="18"/>
  <c r="K67" i="18"/>
  <c r="I194" i="5"/>
  <c r="K194" i="5"/>
  <c r="I66" i="18"/>
  <c r="K66" i="18"/>
  <c r="I173" i="5"/>
  <c r="K173" i="5"/>
  <c r="I65" i="18"/>
  <c r="K65" i="18"/>
  <c r="I170" i="5"/>
  <c r="K170" i="5"/>
  <c r="I64" i="18"/>
  <c r="K64" i="18"/>
  <c r="I165" i="5"/>
  <c r="K165" i="5"/>
  <c r="I63" i="18"/>
  <c r="K63" i="18"/>
  <c r="I162" i="5"/>
  <c r="K162" i="5"/>
  <c r="I62" i="18"/>
  <c r="K62" i="18"/>
  <c r="I159" i="5"/>
  <c r="K159" i="5"/>
  <c r="I61" i="18"/>
  <c r="K61" i="18"/>
  <c r="I146" i="5"/>
  <c r="K146" i="5"/>
  <c r="I60" i="18"/>
  <c r="I89" i="18" s="1"/>
  <c r="D17" i="19" s="1"/>
  <c r="K60" i="18"/>
  <c r="K89" i="18" s="1"/>
  <c r="F17" i="19" s="1"/>
  <c r="I140" i="5"/>
  <c r="K140" i="5"/>
  <c r="B16" i="19"/>
  <c r="A16" i="19"/>
  <c r="G56" i="18"/>
  <c r="C16" i="19" s="1"/>
  <c r="C56" i="18"/>
  <c r="I55" i="18"/>
  <c r="K55" i="18"/>
  <c r="I135" i="5"/>
  <c r="K135" i="5"/>
  <c r="I54" i="18"/>
  <c r="I56" i="18" s="1"/>
  <c r="D16" i="19" s="1"/>
  <c r="K54" i="18"/>
  <c r="K56" i="18" s="1"/>
  <c r="F16" i="19" s="1"/>
  <c r="I133" i="5"/>
  <c r="K133" i="5"/>
  <c r="B15" i="19"/>
  <c r="A15" i="19"/>
  <c r="G50" i="18"/>
  <c r="C15" i="19" s="1"/>
  <c r="C50" i="18"/>
  <c r="I49" i="18"/>
  <c r="I50" i="18" s="1"/>
  <c r="D15" i="19" s="1"/>
  <c r="K49" i="18"/>
  <c r="K50" i="18" s="1"/>
  <c r="F15" i="19" s="1"/>
  <c r="I128" i="5"/>
  <c r="K128" i="5"/>
  <c r="B14" i="19"/>
  <c r="A14" i="19"/>
  <c r="G45" i="18"/>
  <c r="C14" i="19" s="1"/>
  <c r="C45" i="18"/>
  <c r="I44" i="18"/>
  <c r="K44" i="18"/>
  <c r="I113" i="5"/>
  <c r="K113" i="5"/>
  <c r="I43" i="18"/>
  <c r="I45" i="18" s="1"/>
  <c r="D14" i="19" s="1"/>
  <c r="K43" i="18"/>
  <c r="K45" i="18" s="1"/>
  <c r="F14" i="19" s="1"/>
  <c r="I103" i="5"/>
  <c r="K103" i="5"/>
  <c r="B13" i="19"/>
  <c r="A13" i="19"/>
  <c r="G39" i="18"/>
  <c r="C13" i="19" s="1"/>
  <c r="C39" i="18"/>
  <c r="I38" i="18"/>
  <c r="K38" i="18"/>
  <c r="I90" i="5"/>
  <c r="K90" i="5"/>
  <c r="I37" i="18"/>
  <c r="I39" i="18" s="1"/>
  <c r="D13" i="19" s="1"/>
  <c r="K37" i="18"/>
  <c r="K39" i="18" s="1"/>
  <c r="F13" i="19" s="1"/>
  <c r="I80" i="5"/>
  <c r="K80" i="5"/>
  <c r="B12" i="19"/>
  <c r="A12" i="19"/>
  <c r="G33" i="18"/>
  <c r="C12" i="19" s="1"/>
  <c r="C33" i="18"/>
  <c r="I32" i="18"/>
  <c r="I33" i="18" s="1"/>
  <c r="D12" i="19" s="1"/>
  <c r="K32" i="18"/>
  <c r="K33" i="18" s="1"/>
  <c r="F12" i="19" s="1"/>
  <c r="I74" i="5"/>
  <c r="K74" i="5"/>
  <c r="B11" i="19"/>
  <c r="A11" i="19"/>
  <c r="G28" i="18"/>
  <c r="C11" i="19" s="1"/>
  <c r="C28" i="18"/>
  <c r="I27" i="18"/>
  <c r="K27" i="18"/>
  <c r="I68" i="5"/>
  <c r="K68" i="5"/>
  <c r="I26" i="18"/>
  <c r="K26" i="18"/>
  <c r="I65" i="5"/>
  <c r="K65" i="5"/>
  <c r="I25" i="18"/>
  <c r="K25" i="18"/>
  <c r="I60" i="5"/>
  <c r="K60" i="5"/>
  <c r="I24" i="18"/>
  <c r="K24" i="18"/>
  <c r="I56" i="5"/>
  <c r="K56" i="5"/>
  <c r="I23" i="18"/>
  <c r="K23" i="18"/>
  <c r="I51" i="5"/>
  <c r="K51" i="5"/>
  <c r="I22" i="18"/>
  <c r="K22" i="18"/>
  <c r="I46" i="5"/>
  <c r="K46" i="5"/>
  <c r="I21" i="18"/>
  <c r="K21" i="18"/>
  <c r="I40" i="5"/>
  <c r="K40" i="5"/>
  <c r="I20" i="18"/>
  <c r="K20" i="18"/>
  <c r="I31" i="5"/>
  <c r="K31" i="5"/>
  <c r="I19" i="18"/>
  <c r="I28" i="18" s="1"/>
  <c r="D11" i="19" s="1"/>
  <c r="K19" i="18"/>
  <c r="K28" i="18" s="1"/>
  <c r="F11" i="19" s="1"/>
  <c r="I22" i="5"/>
  <c r="K22" i="5"/>
  <c r="B10" i="19"/>
  <c r="A10" i="19"/>
  <c r="C15" i="18"/>
  <c r="I14" i="18"/>
  <c r="K14" i="18"/>
  <c r="I17" i="5"/>
  <c r="K17" i="5"/>
  <c r="I13" i="18"/>
  <c r="K13" i="18"/>
  <c r="I15" i="5"/>
  <c r="K15" i="5"/>
  <c r="G14" i="5"/>
  <c r="K14" i="5"/>
  <c r="G12" i="18"/>
  <c r="G15" i="18" s="1"/>
  <c r="C10" i="19" s="1"/>
  <c r="K12" i="18"/>
  <c r="I11" i="18"/>
  <c r="I15" i="18" s="1"/>
  <c r="D10" i="19" s="1"/>
  <c r="K11" i="18"/>
  <c r="K15" i="18" s="1"/>
  <c r="F10" i="19" s="1"/>
  <c r="F28" i="19" s="1"/>
  <c r="I12" i="5"/>
  <c r="K12" i="5"/>
  <c r="B3" i="19"/>
  <c r="B4" i="19"/>
  <c r="C2" i="5"/>
  <c r="C3" i="5"/>
  <c r="C4" i="5"/>
  <c r="D28" i="19" l="1"/>
  <c r="E10" i="19"/>
  <c r="C28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8" i="19" l="1"/>
</calcChain>
</file>

<file path=xl/sharedStrings.xml><?xml version="1.0" encoding="utf-8"?>
<sst xmlns="http://schemas.openxmlformats.org/spreadsheetml/2006/main" count="1333" uniqueCount="599">
  <si>
    <t>Tonáž</t>
  </si>
  <si>
    <t>Datum  zpracování :</t>
  </si>
  <si>
    <t>Poř.</t>
  </si>
  <si>
    <t>C E N A</t>
  </si>
  <si>
    <t>číslo</t>
  </si>
  <si>
    <t>Číslo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</si>
  <si>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</si>
  <si>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</si>
  <si>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</si>
  <si>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</si>
  <si>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</si>
  <si>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</si>
  <si>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</si>
  <si>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</si>
  <si>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</si>
  <si>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Položkový rozpočet</t>
  </si>
  <si>
    <t>Název stavby :</t>
  </si>
  <si>
    <t>celkem</t>
  </si>
  <si>
    <t>CENA (Kč)</t>
  </si>
  <si>
    <t>Název SO :</t>
  </si>
  <si>
    <t>Datum:</t>
  </si>
  <si>
    <t>Oddíl</t>
  </si>
  <si>
    <t>Název</t>
  </si>
  <si>
    <t>Celkem</t>
  </si>
  <si>
    <t>Název SO:</t>
  </si>
  <si>
    <t>Název stavby:</t>
  </si>
  <si>
    <t xml:space="preserve">Měrná </t>
  </si>
  <si>
    <t>Množství</t>
  </si>
  <si>
    <t>Jednotková</t>
  </si>
  <si>
    <t>Dodávka</t>
  </si>
  <si>
    <t>Montáž</t>
  </si>
  <si>
    <t>Rekapitulace rozpočtu</t>
  </si>
  <si>
    <t>Položkový výkaz výměr</t>
  </si>
  <si>
    <t>Stavba:</t>
  </si>
  <si>
    <t>Objekt:</t>
  </si>
  <si>
    <t>Objednatel:</t>
  </si>
  <si>
    <t>Projektant:</t>
  </si>
  <si>
    <t>Zhotovitel:</t>
  </si>
  <si>
    <t>Subdodavatel:</t>
  </si>
  <si>
    <t>Zpracovatel PP:</t>
  </si>
  <si>
    <t>Uživatel:</t>
  </si>
  <si>
    <t>Jiné údaje:</t>
  </si>
  <si>
    <t>Název MJ:</t>
  </si>
  <si>
    <t>JKSO:</t>
  </si>
  <si>
    <t>Reg. Číslo:</t>
  </si>
  <si>
    <t>Zakázka:</t>
  </si>
  <si>
    <t>Ev.č.typ.proj.:</t>
  </si>
  <si>
    <t>Počet MJ:</t>
  </si>
  <si>
    <t>IČO</t>
  </si>
  <si>
    <t>DIČ</t>
  </si>
  <si>
    <t>Rozpočtové náklady v korunách</t>
  </si>
  <si>
    <t>Základní rozpočtové náklady</t>
  </si>
  <si>
    <t>Vedlejší rozpočtové náklady</t>
  </si>
  <si>
    <t>ZRN prací montážních</t>
  </si>
  <si>
    <t>ZRN prací stavebních</t>
  </si>
  <si>
    <t>HSV</t>
  </si>
  <si>
    <t>PSV</t>
  </si>
  <si>
    <t>Celkové náklady</t>
  </si>
  <si>
    <t>Podpis</t>
  </si>
  <si>
    <t>Razítko</t>
  </si>
  <si>
    <t>Datum</t>
  </si>
  <si>
    <t>Krycí list rozpočtu</t>
  </si>
  <si>
    <t>ZRN celkem (ř. 1-4)</t>
  </si>
  <si>
    <t>HZS a jiné nákl. hl. II/III</t>
  </si>
  <si>
    <t>Jiné náklady</t>
  </si>
  <si>
    <t>Hlava II/III celkem (ř. 5-7)</t>
  </si>
  <si>
    <t>Hl. XI - HZS, revize, zkoušky</t>
  </si>
  <si>
    <t>Hl. XI - kompletační činnost</t>
  </si>
  <si>
    <t>Rezerva</t>
  </si>
  <si>
    <t>Součet (ř. 8-11)</t>
  </si>
  <si>
    <t>VRN celkem (ř. 13-24)</t>
  </si>
  <si>
    <t>Celkem (ř. 12+25)</t>
  </si>
  <si>
    <t>Název stavby v evid.</t>
  </si>
  <si>
    <t>Název objektu v evid.</t>
  </si>
  <si>
    <t>Číslo záznamu v evid.</t>
  </si>
  <si>
    <t>Cenová úroveň:</t>
  </si>
  <si>
    <t>Náklady na MJ:</t>
  </si>
  <si>
    <t>Celkem (ř. 26-29)</t>
  </si>
  <si>
    <t>NOVÉ MĚSTO NM, VRATISLAVOVO N. ČP.114 - MUZEUM</t>
  </si>
  <si>
    <t>OPRAVA STŘECHY</t>
  </si>
  <si>
    <t>OPRAVA KROVU A VÝMĚNA KRYTINY - ZMĚNA Č.1</t>
  </si>
  <si>
    <t>11</t>
  </si>
  <si>
    <t>Přípravné a přidružené práce</t>
  </si>
  <si>
    <t>110 00-0000</t>
  </si>
  <si>
    <t>Ochrana stavebních detailů (kamenné prvky,truhl. výrobky,dlažby...)-zakrytí PE fólií,obednění apod.</t>
  </si>
  <si>
    <t>hod</t>
  </si>
  <si>
    <t>30,0</t>
  </si>
  <si>
    <t>1/1</t>
  </si>
  <si>
    <t>Materiál pro ochranu stavebních detailů - PE fólie,geotextilie,prkna</t>
  </si>
  <si>
    <t>Demontáž drobných přídavných prvků krovu - drobné hranolky,příložky,latě,prkna apod.)</t>
  </si>
  <si>
    <t>5,0</t>
  </si>
  <si>
    <t>Zaměření a zaznanenání do pracovní dokumentace polohu střešních vikýřů a výlezů</t>
  </si>
  <si>
    <t>3,0</t>
  </si>
  <si>
    <t>3</t>
  </si>
  <si>
    <t>Svislé konstrukce</t>
  </si>
  <si>
    <t>314 23-0000</t>
  </si>
  <si>
    <t>Doplnění zdiva komínů nad střechou z cihel pálených plných (C2) dl.290mm,malta vápenná (M1)</t>
  </si>
  <si>
    <t>m3</t>
  </si>
  <si>
    <t>úprava hlavy doplněním krycího nástavce;</t>
  </si>
  <si>
    <t>vyzdění z plných cihel; na boku větrací otvor;</t>
  </si>
  <si>
    <t>komín K2</t>
  </si>
  <si>
    <t>0,9*0,7*0,3</t>
  </si>
  <si>
    <t>komín K3</t>
  </si>
  <si>
    <t>1,0*0,7*0,3</t>
  </si>
  <si>
    <t>komín K4</t>
  </si>
  <si>
    <t>1,3*0,5*0,3</t>
  </si>
  <si>
    <t>316 38-0000</t>
  </si>
  <si>
    <t>Krycí želbeton deska s přesahem,C20/25,tl.60mm, vč.výztuže,bednění,odbednění</t>
  </si>
  <si>
    <t>m2</t>
  </si>
  <si>
    <t>horní strana spádována k okrajům</t>
  </si>
  <si>
    <t>vložená výztuž z kari sítě 100/100/6mm</t>
  </si>
  <si>
    <t>1,0*0,8</t>
  </si>
  <si>
    <t>1,1*0,8</t>
  </si>
  <si>
    <t>1,4*0,6</t>
  </si>
  <si>
    <t>Vysekání lokálně degradované cihly a náhrada novou cihlou pálenou plnou (C1),malta vápenná (M1)</t>
  </si>
  <si>
    <t>kus</t>
  </si>
  <si>
    <t>provést revizi komínového zdiva v prostoru půdy;</t>
  </si>
  <si>
    <t>případné zjištěné degradované cihly vysekat a nahradit novými;</t>
  </si>
  <si>
    <t>předpoklad 40 ks cihel</t>
  </si>
  <si>
    <t>komín K1,K2,K3,K4</t>
  </si>
  <si>
    <t>40,0</t>
  </si>
  <si>
    <t>310 23-0000</t>
  </si>
  <si>
    <t>Dozdívka konzoly ve zdivu nadzákladovém,do 1m2, cihlami pálenými plné (C1),malta vápenná (M1)</t>
  </si>
  <si>
    <t>stavební úprava Z7</t>
  </si>
  <si>
    <t>dozdění konzoly bočních zdí věže pod mansardovou římsou;</t>
  </si>
  <si>
    <t>konzoly budou při zdění zavázány do zdiva věže;</t>
  </si>
  <si>
    <t>1,0*0,6*0,3*2</t>
  </si>
  <si>
    <t>Úprava koruny zdiva (dozdění)-cihly pálené plné (C1),malta vápenná (M1)</t>
  </si>
  <si>
    <t>stavební úprava Z5,Z6</t>
  </si>
  <si>
    <t>úprava koruny zdiva pro uložení nových pozednic</t>
  </si>
  <si>
    <t>0,6*1,1*0,15*1</t>
  </si>
  <si>
    <t>0,6*0,4*0,15*1</t>
  </si>
  <si>
    <t>Doplnění nadzáklad zdiva-cihly pálené plné (C1), malta vápenná (M1)</t>
  </si>
  <si>
    <t>stavební úprava Z1-Z4</t>
  </si>
  <si>
    <t>doplnění zdiva nad pozednicí</t>
  </si>
  <si>
    <t>0,8*0,4*15,0</t>
  </si>
  <si>
    <t>310 00-0000</t>
  </si>
  <si>
    <t>Přezdění zdiva římsového-cihly pálené plné (C1), malta vápenná (V1)</t>
  </si>
  <si>
    <t>po opravě krovu provést revizi zdiva v koruně obv.stěn;</t>
  </si>
  <si>
    <t>poškozené zdivo kuruny a římsy přezdít;</t>
  </si>
  <si>
    <t>předpoklad  30%</t>
  </si>
  <si>
    <t>D+M výplň trhlin zdiva do 5 mm maltou Terraco inj</t>
  </si>
  <si>
    <t>m</t>
  </si>
  <si>
    <t>předkoklad</t>
  </si>
  <si>
    <t>10,0</t>
  </si>
  <si>
    <t>D+M výplň trhlin zdiva nad 5mm maltou Hasit 666</t>
  </si>
  <si>
    <t>předpoklad</t>
  </si>
  <si>
    <t>4</t>
  </si>
  <si>
    <t>Vodorovné konstrukce</t>
  </si>
  <si>
    <t>413 23-1231</t>
  </si>
  <si>
    <t>Zazdívka zhlaví strop trámů průřez nad 400cm2</t>
  </si>
  <si>
    <t>po opravě  (výměně) vazných trámů,pozednic</t>
  </si>
  <si>
    <t>61</t>
  </si>
  <si>
    <t>Úprava povrchů vnitřní</t>
  </si>
  <si>
    <t>613 32-0000</t>
  </si>
  <si>
    <t>Omítka vnitřních pilířů nanášená ručně 1-vrstvá, hladká,malta vápenná (M2),zatřená dřev.hladítkem</t>
  </si>
  <si>
    <t>komínová tělesa na půdě</t>
  </si>
  <si>
    <t>komín K1</t>
  </si>
  <si>
    <t>(1,0+0,8)*2*2,3</t>
  </si>
  <si>
    <t>(0,9+0,7)*2*8,0</t>
  </si>
  <si>
    <t>(1,0+0,7)*2*6,5</t>
  </si>
  <si>
    <t>(1,3+0,5)*2*6,5</t>
  </si>
  <si>
    <t>Doplnění omítky malých ploch pilířů jednovrstvá hladká,plocha do 1m2,malta vápenná (M2)</t>
  </si>
  <si>
    <t>jednovrstvá vápenná omítka M2, zrnitost 0-2mm;</t>
  </si>
  <si>
    <t>zatřená dřevěným hladítkem;</t>
  </si>
  <si>
    <t>(0,9+0,7)*2*0,3</t>
  </si>
  <si>
    <t>(1,0+0,7)*2*0,3</t>
  </si>
  <si>
    <t>(1,3+0,5)*2*0,3</t>
  </si>
  <si>
    <t>62</t>
  </si>
  <si>
    <t>Úprava povrchů vnější</t>
  </si>
  <si>
    <t>622 32-0000</t>
  </si>
  <si>
    <t>Omítka malých ploch stěn 2-vrstvá štuková, plocha do 1,0m2,malta vápenná (M2+M3)</t>
  </si>
  <si>
    <t>na líc.straně omítka v návaznosti na členění bočních průčelí věže</t>
  </si>
  <si>
    <t>1,0*0,6*2</t>
  </si>
  <si>
    <t>stavební úprava Z8</t>
  </si>
  <si>
    <t>přezděné zdivo kuruny a římsy;</t>
  </si>
  <si>
    <t>20,0</t>
  </si>
  <si>
    <t>622 61-0000</t>
  </si>
  <si>
    <t>Nátěr vnějších stěn malých ploch vápenný trojnásobný,probarvený,provedený ručně</t>
  </si>
  <si>
    <t>na líc.straně v návaznosti na členění bočních průčelí věže;</t>
  </si>
  <si>
    <t>omítkový nátěr-shodný odstín jako stávající nátěr;</t>
  </si>
  <si>
    <t>721</t>
  </si>
  <si>
    <t>ZTI - kanalizace</t>
  </si>
  <si>
    <t>721 00-0000</t>
  </si>
  <si>
    <t>Revize lapačů splavenin-zaústění dešťových svodů</t>
  </si>
  <si>
    <t>4,0</t>
  </si>
  <si>
    <t>74</t>
  </si>
  <si>
    <t>Elektroinstalace, hromosvod</t>
  </si>
  <si>
    <t>740 00-0000</t>
  </si>
  <si>
    <t>Demontáž hromosvodu - viz příloha č.04</t>
  </si>
  <si>
    <t>1,0</t>
  </si>
  <si>
    <t>D+M hromosvod,revize - viz příloha č.05</t>
  </si>
  <si>
    <t>kompl</t>
  </si>
  <si>
    <t>762</t>
  </si>
  <si>
    <t>Konstrukce tesařské</t>
  </si>
  <si>
    <t>762 34-2811</t>
  </si>
  <si>
    <t>Demontáž laťování střech z latí do 220mm</t>
  </si>
  <si>
    <t>mansardová střecha</t>
  </si>
  <si>
    <t>(6,2*5,3*2)+(6,7*10,4*2)+(5,4*14,0*2)</t>
  </si>
  <si>
    <t>(5,8*17,7*2)+(3,6*8,5*2)</t>
  </si>
  <si>
    <t>-4,0*17,4*1</t>
  </si>
  <si>
    <t>-4,0*5,0*1</t>
  </si>
  <si>
    <t>762 34-0000</t>
  </si>
  <si>
    <t>Demontáž bednění střech a žlabů z prken</t>
  </si>
  <si>
    <t>klín ve tvaru sedlové stříšky mezi hl.střechou a věží</t>
  </si>
  <si>
    <t>3,5*2,0</t>
  </si>
  <si>
    <t>sedlová střecha u štítu sousedního domu</t>
  </si>
  <si>
    <t>2,5*9*2</t>
  </si>
  <si>
    <t>lože pro oplechování římsy v průčelí</t>
  </si>
  <si>
    <t>0,6*3,5</t>
  </si>
  <si>
    <t>lože pro napojení krytiny na svislé zdi</t>
  </si>
  <si>
    <t>0,5*(3,8+6,0+6,0+4,0+4,0)</t>
  </si>
  <si>
    <t>věž-stříška+cibule velká</t>
  </si>
  <si>
    <t>25,0+20,0</t>
  </si>
  <si>
    <t>věž-stříška+cibule malá</t>
  </si>
  <si>
    <t>5,0+10,0</t>
  </si>
  <si>
    <t>762 33-1941</t>
  </si>
  <si>
    <t>Vyřezání části střešní vazby průřezové plochy řeziva do 450cm2, délky do 3m</t>
  </si>
  <si>
    <t>prvek P1a,P1b,P1,P3,P4-pozednice</t>
  </si>
  <si>
    <t>(2,5*2)+(3,0*1)+(2,0*3)+(2,0*1)+(3,0*1)</t>
  </si>
  <si>
    <t>762 33-1942</t>
  </si>
  <si>
    <t>Vyřezání části střešní vazby průřezové plochy řeziva do 450cm2, délky do 5m</t>
  </si>
  <si>
    <t>prvek VA 1 (4-5)-vaznice</t>
  </si>
  <si>
    <t>3,5*1</t>
  </si>
  <si>
    <t>762 33-1951</t>
  </si>
  <si>
    <t>Vyřezání části střešní vazby průřez plochy řeziva přes 450cm2, délky do 3m</t>
  </si>
  <si>
    <t>prvek VT 1,6,4,5-vazný trám</t>
  </si>
  <si>
    <t>(3,0*2)+(3,0*2)</t>
  </si>
  <si>
    <t>prvek KT 43,44-krátče</t>
  </si>
  <si>
    <t>1,0*2</t>
  </si>
  <si>
    <t>762 33-1952</t>
  </si>
  <si>
    <t>Vyřezání části střešní vazby průřez plochy řeziva přes 450cm2, délky do 5m</t>
  </si>
  <si>
    <t>prvek VK 43,44-výměna krátčat</t>
  </si>
  <si>
    <t>762 33-1921</t>
  </si>
  <si>
    <t>Vyřezání části střešní vazby průřezové plochy řeziva do 224cm2, délky do 3m</t>
  </si>
  <si>
    <t>prvek PA-pásek</t>
  </si>
  <si>
    <t>1,5*2</t>
  </si>
  <si>
    <t>prvek KRS-krokev spodní</t>
  </si>
  <si>
    <t>2,0*2</t>
  </si>
  <si>
    <t>prvek NAS-námětek spodní</t>
  </si>
  <si>
    <t>2,0*61</t>
  </si>
  <si>
    <t>prvek NAH-námětek horní</t>
  </si>
  <si>
    <t>1,0*44</t>
  </si>
  <si>
    <t>prvek PK-pozednice krčku</t>
  </si>
  <si>
    <t>(1,5*1)+(0,7*1)</t>
  </si>
  <si>
    <t>prvek VAK-vaznice krčku</t>
  </si>
  <si>
    <t>2,5*2</t>
  </si>
  <si>
    <t>prvek SLK-sloupek vaznice krčku</t>
  </si>
  <si>
    <t>prvek VVK-výměna vaznice krčku</t>
  </si>
  <si>
    <t>1,6*2</t>
  </si>
  <si>
    <t>prvek VMK-výměna krokví u komína</t>
  </si>
  <si>
    <t>(1,6*2)+(1,3*1)+(2,6*3)</t>
  </si>
  <si>
    <t>prvek KRV-krokev u komína</t>
  </si>
  <si>
    <t>3,0*7</t>
  </si>
  <si>
    <t>762 33-1922</t>
  </si>
  <si>
    <t>Vyřezání části střešní vazby pruřezové plochy řeziva do 224cm2,délka do 5m</t>
  </si>
  <si>
    <t>prvek HAS 2,5,7-hambalek spodní</t>
  </si>
  <si>
    <t>5,0*3</t>
  </si>
  <si>
    <t>762 33-1923</t>
  </si>
  <si>
    <t>Vyřezání části střešní vazby průřezové plochy řeziva do 224cm2,délka do 8m</t>
  </si>
  <si>
    <t>prvek HAH 2,7-hambalek horní</t>
  </si>
  <si>
    <t>5,5*2</t>
  </si>
  <si>
    <t>6,0*10</t>
  </si>
  <si>
    <t>prvek KRH 2-6-krokev horní</t>
  </si>
  <si>
    <t>7,0*10</t>
  </si>
  <si>
    <t>prvek KR-krokev horní</t>
  </si>
  <si>
    <t>7,0*2</t>
  </si>
  <si>
    <t>prvek KLK-vazný trám krčku</t>
  </si>
  <si>
    <t>16,5*1</t>
  </si>
  <si>
    <t>prvek KRK-krokev krčku</t>
  </si>
  <si>
    <t>(8,5*3)+(6,5*1)</t>
  </si>
  <si>
    <t>762 33-1913</t>
  </si>
  <si>
    <t>Vyřezání části střešní vazby průřezové plochy řeziva do 120cm2, délky do 8m</t>
  </si>
  <si>
    <t>prvek KRS 2a,6a</t>
  </si>
  <si>
    <t>prvek KRH 2a</t>
  </si>
  <si>
    <t>7,0*1</t>
  </si>
  <si>
    <t>997 00-0000</t>
  </si>
  <si>
    <t>Vnitrostaveništní doprava vybouraných hmot,  odvoz na skládku do 20km, skládkovné (dřevo)</t>
  </si>
  <si>
    <t>t</t>
  </si>
  <si>
    <t>likvidace latí,bednění,napadených trámů</t>
  </si>
  <si>
    <t>762 33-0000</t>
  </si>
  <si>
    <t>Montáž doplnění střešní vazby-hranoly do 600m2, tesařské spoje,čepování,dub.kolíkyhmoždíky</t>
  </si>
  <si>
    <t>Montáž doplnění střešní vazby-hranoly do 450m2, tesařské spoje,čepování,dub.kolíky,hmoždíky</t>
  </si>
  <si>
    <t>Montáž doplnění střešní vazby-hranoly do 224cm2, tesařské spoje,čepování,dub.kolíky,hmoždíky</t>
  </si>
  <si>
    <t>Montáž doplnění střešní vazby-hranoly do 120cm2, tesařské spoje,čepování,dub.kolíky,hmoždíky</t>
  </si>
  <si>
    <t>15/1</t>
  </si>
  <si>
    <t>Řezivo-hranol,smrk,tř.S10,,dl.4000-6000mm, max.vlhkost 20%</t>
  </si>
  <si>
    <t>762 00-0000</t>
  </si>
  <si>
    <t>Provedení protézy (spoje) trámu-viz detail</t>
  </si>
  <si>
    <t>profil protézy bude přesně slícován dle ponechaného prvku;</t>
  </si>
  <si>
    <t>profil stávajícího prvku nebude upravován;</t>
  </si>
  <si>
    <t>22,0</t>
  </si>
  <si>
    <t>Náhrada dřevěného kolíku ve spoji ocelovým svorníkem M16x220,podložka,matice</t>
  </si>
  <si>
    <t>úprava krovu T6</t>
  </si>
  <si>
    <t>spoj horního hambalku s krokví</t>
  </si>
  <si>
    <t>Revize a oprava kovového třemu ve spoji sloupku a vazného trámu</t>
  </si>
  <si>
    <t>T17-kovové třmeny ve spoji sloupku a vazného trámu</t>
  </si>
  <si>
    <t>15,0</t>
  </si>
  <si>
    <t>762 08-0000</t>
  </si>
  <si>
    <t>Vícestranné hoblování hraněného řeziva ručně, stažení hran pořízem</t>
  </si>
  <si>
    <t>282,1</t>
  </si>
  <si>
    <t>Vynesení (přizvednutí, vyheverování) krovu při opravě jednotlivých prvků krovu</t>
  </si>
  <si>
    <t>Montáž laťování střech do 60°, rozteč do 260mm, vč.spojovacích prostředků</t>
  </si>
  <si>
    <t>pokrývačské latě řezané 60x40mm; materiál smrk;</t>
  </si>
  <si>
    <t>požadavek na povrch pokrývačských latí- řezání latí</t>
  </si>
  <si>
    <t>na katru jemným řezem-řez okružní pilou;</t>
  </si>
  <si>
    <t>21/1</t>
  </si>
  <si>
    <t>Řezivo-latě střešní řezané-smrk,jak.I,dl.4-5m, povrch pokrývačských latí-jemný řez</t>
  </si>
  <si>
    <t>Montáž bednění střech a žlabů z hrubých prken, vč.spojovacích prostředků</t>
  </si>
  <si>
    <t>bednění provést na latě mezi krokve;</t>
  </si>
  <si>
    <t>ve specifikaci objem prken o 30% navýšit-velký prořez</t>
  </si>
  <si>
    <t>T13-klín ve tvaru sedlové stříšky mezi hl.střechou a věží</t>
  </si>
  <si>
    <t>5,0*2,5</t>
  </si>
  <si>
    <t>T10-sedlová střecha u štítu sousedního domu</t>
  </si>
  <si>
    <t>43,0</t>
  </si>
  <si>
    <t>T8-bednění stěny schodiště</t>
  </si>
  <si>
    <t>2,0*2,0*2</t>
  </si>
  <si>
    <t>T9,T11-lože pro oplechování úžlabí</t>
  </si>
  <si>
    <t>(0,4*5,5*2)+(0,4*12,0*2)</t>
  </si>
  <si>
    <t>T14-lože pro oplechování římsy v průčelí</t>
  </si>
  <si>
    <t>20,0+40,0</t>
  </si>
  <si>
    <t>10,0+20,0</t>
  </si>
  <si>
    <t>22/1</t>
  </si>
  <si>
    <t>Řezivo-prkna,smrk,jak.I,tl.22-32mm,š.120mm, dl.4-5m,max vlhkost 20%</t>
  </si>
  <si>
    <t>Příplatek za pracnost-obednění kopulí a stříšky věže</t>
  </si>
  <si>
    <t>90,0</t>
  </si>
  <si>
    <t>D+M  prkno hoblované modřín S10,š.300mm,tl.35mm, vlhkost max. 20%</t>
  </si>
  <si>
    <t>T18-římsové prkno pod námětky-krov A</t>
  </si>
  <si>
    <t>55,0</t>
  </si>
  <si>
    <t>D+M prkno hoblované modřín,S10,š.300mm,tl.25mm, vlhkost max. 20%</t>
  </si>
  <si>
    <t>T20-římsové prkno pod námětky-krov B</t>
  </si>
  <si>
    <t>23,0</t>
  </si>
  <si>
    <t>998 76-2103</t>
  </si>
  <si>
    <t>Přesun hmot v objektech výšky do 24m</t>
  </si>
  <si>
    <t>764</t>
  </si>
  <si>
    <t>Konstrukce klempířské</t>
  </si>
  <si>
    <t>764 25-0000</t>
  </si>
  <si>
    <t>Cu žlab podokapní půlkruhový rš 330mm, vč.atypických háků</t>
  </si>
  <si>
    <t>prvek KL1</t>
  </si>
  <si>
    <t>22,0+18,0+5,0+11,0+9,0+9,0+6,0</t>
  </si>
  <si>
    <t>764 25-9225</t>
  </si>
  <si>
    <t>Cu kotlík oválný vel.330/120mm</t>
  </si>
  <si>
    <t>prvek KL1a</t>
  </si>
  <si>
    <t>764 55-4203</t>
  </si>
  <si>
    <t>Cu odpadní trouby kruhové D120mm</t>
  </si>
  <si>
    <t>prvek KL2</t>
  </si>
  <si>
    <t>(9,0*4)+(10,0*1)</t>
  </si>
  <si>
    <t>764 23-9210</t>
  </si>
  <si>
    <t>Cu lemování komínů vlnitá krytina v ploše</t>
  </si>
  <si>
    <t>prvek KL3,4,5,6</t>
  </si>
  <si>
    <t>(1,0+0,9)*2*0,5*1</t>
  </si>
  <si>
    <t>(0,6+1,2)*2*0,5*1</t>
  </si>
  <si>
    <t>(0,5+1,6)*2*0,5*1</t>
  </si>
  <si>
    <t>(0,9+1,1)*2*0,5*1</t>
  </si>
  <si>
    <t>764 26-0000</t>
  </si>
  <si>
    <t>Cu střešní poklop zaskl drátosklem,vel.500x500mm</t>
  </si>
  <si>
    <t>prvek KL7</t>
  </si>
  <si>
    <t>7,0</t>
  </si>
  <si>
    <t>764 21-1201</t>
  </si>
  <si>
    <t>Cu krytina hladká,tab.2000x1000x0,63mm,do 30°</t>
  </si>
  <si>
    <t>prvek KL 8</t>
  </si>
  <si>
    <t>4,0*2,0</t>
  </si>
  <si>
    <t>prvek KL12</t>
  </si>
  <si>
    <t>20,0*3,5</t>
  </si>
  <si>
    <t>prvek KL13</t>
  </si>
  <si>
    <t>2,0*1,0*2</t>
  </si>
  <si>
    <t>764 53-0000</t>
  </si>
  <si>
    <t>Cu oplechování nadezdívek vč.rohů,rš 330+120mm</t>
  </si>
  <si>
    <t>prvek KL9</t>
  </si>
  <si>
    <t>6,0*2</t>
  </si>
  <si>
    <t>764 52-0000</t>
  </si>
  <si>
    <t>Cu oplechování říms rš 660mm</t>
  </si>
  <si>
    <t>prvek KL10</t>
  </si>
  <si>
    <t>764 29-6230</t>
  </si>
  <si>
    <t>Cu připojovací dilatační lišta rš 120mm</t>
  </si>
  <si>
    <t>prvek KL 11</t>
  </si>
  <si>
    <t>10,0*2</t>
  </si>
  <si>
    <t>764 29-2270</t>
  </si>
  <si>
    <t>Cu úžlabí rš 900mm</t>
  </si>
  <si>
    <t>prvek KL14</t>
  </si>
  <si>
    <t>4,0*2</t>
  </si>
  <si>
    <t>764 23-0000</t>
  </si>
  <si>
    <t>Cu oplechování krytiny pod římsou luzerny,rš 150mm</t>
  </si>
  <si>
    <t>prvek KL16</t>
  </si>
  <si>
    <t>1,0*8</t>
  </si>
  <si>
    <t>Před.cena</t>
  </si>
  <si>
    <t>Cu oprava oplechování hrotnice+makovicí+korouhve (předběžně 15.000,-Kč)</t>
  </si>
  <si>
    <t>revize+případná oprava oplechování hrotnice,makovice,korouhve</t>
  </si>
  <si>
    <t>prvek KL17</t>
  </si>
  <si>
    <t>764 00-0000</t>
  </si>
  <si>
    <t>Demontáž+repase historického vikýře (klempířská a truhlářská část)+znova osadit,vel.800x500mm</t>
  </si>
  <si>
    <t>prvek KL15</t>
  </si>
  <si>
    <t>2,0</t>
  </si>
  <si>
    <t>998 76-4102</t>
  </si>
  <si>
    <t>Přesun hmot v objektech do výšky 12m</t>
  </si>
  <si>
    <t>765</t>
  </si>
  <si>
    <t>Krytiny střešní skládané</t>
  </si>
  <si>
    <t>765 16-0000</t>
  </si>
  <si>
    <t>Demontáž krytiny z dřevěných šindelů sklon do 45°</t>
  </si>
  <si>
    <t>765 00-0000</t>
  </si>
  <si>
    <t>Příplatek za pracnost-demontáž šindele z makovic</t>
  </si>
  <si>
    <t>likvidace dřevěných šindelů</t>
  </si>
  <si>
    <t>D+M krytina z dřevěných šindelů,smrk,dl.500mm, dvojité krytí rovné,Cu hřeby,impregnace</t>
  </si>
  <si>
    <t>D+M nároží,hřeben,úžlabí z dřev šindelů,smrk, dl.500mm,dvojité krytí,Cu hřeby,impregnace</t>
  </si>
  <si>
    <t>hřeben</t>
  </si>
  <si>
    <t>(6,1+8,5)*1,0</t>
  </si>
  <si>
    <t>nároží</t>
  </si>
  <si>
    <t>((14,4*4)+(4,8*2)+(3,0*2))*1,0</t>
  </si>
  <si>
    <t>úžlabí</t>
  </si>
  <si>
    <t>6,0*1,0*2</t>
  </si>
  <si>
    <t>komíny</t>
  </si>
  <si>
    <t>(1,0+0,9)*2*1,0</t>
  </si>
  <si>
    <t>(0,6+1,2)*2*1,0</t>
  </si>
  <si>
    <t>(0,5+1,6)*2*1,0</t>
  </si>
  <si>
    <t>(0,9+1,1)*2*1,0</t>
  </si>
  <si>
    <t>vikýře</t>
  </si>
  <si>
    <t>(0,8+0,5)*2*1,0*2</t>
  </si>
  <si>
    <t>poklopy,okna</t>
  </si>
  <si>
    <t>(0,6+0,7)*2*1,0*5</t>
  </si>
  <si>
    <t>věž</t>
  </si>
  <si>
    <t>(4,0+5,0)*2*1,0*2</t>
  </si>
  <si>
    <t>Příplatek za pracnost-pokrytí makovic dřev šindelem</t>
  </si>
  <si>
    <t>60,0</t>
  </si>
  <si>
    <t>Nátěr šindelové dřevěné krytiny 2x dřevním dehtem</t>
  </si>
  <si>
    <t>dřevní dehet-přírodní dehet vyrobený suchou destilací</t>
  </si>
  <si>
    <t>z borového dřeva; ředěno terpentýnem (cca 2:1);</t>
  </si>
  <si>
    <t>doporučená vydatnost cca 15kg dehtu na 100m2 krytiny;</t>
  </si>
  <si>
    <t>593,200  'Viz  765/4 (765160000)'</t>
  </si>
  <si>
    <t>169,600  'Viz  765/5 (765160000)'</t>
  </si>
  <si>
    <t>D+M pokrývačský hák atyp nerezový-viz detail</t>
  </si>
  <si>
    <t>11,0</t>
  </si>
  <si>
    <t>998 76-5103</t>
  </si>
  <si>
    <t>Přesun hmot v objektu výšky do 24m</t>
  </si>
  <si>
    <t>767</t>
  </si>
  <si>
    <t>Konstrukce zámečnické</t>
  </si>
  <si>
    <t>767 00-0000</t>
  </si>
  <si>
    <t>Oprava komínových dvířek vel.500x700mm+očištění +nátěr kovářskou barvou</t>
  </si>
  <si>
    <t>prvek KO-1</t>
  </si>
  <si>
    <t>Oprava komínových dvířek vel.150x300mm+očištění +nátěr kovářskou barvou</t>
  </si>
  <si>
    <t>prvek KO-2</t>
  </si>
  <si>
    <t>D+M kovový rámeček se sítem vel.340x220mm, síto nerezové,žár.zinkováno</t>
  </si>
  <si>
    <t>prvek KO-3</t>
  </si>
  <si>
    <t>D+M kovový rámeček se sítem vel.200x220mm, síto nerezové,žár.zinkováno</t>
  </si>
  <si>
    <t>prvek KO-4</t>
  </si>
  <si>
    <t>D+M kovový rámeček se sítem vel.150x150mm, síto nerezové,žár.zinkováno</t>
  </si>
  <si>
    <t>prvek KO-7</t>
  </si>
  <si>
    <t>Oprava kovového třmenu D50/5/1500mm+očištění +nátěr kovářskou barvou</t>
  </si>
  <si>
    <t>prvek KO-5</t>
  </si>
  <si>
    <t>783</t>
  </si>
  <si>
    <t>Nátěry</t>
  </si>
  <si>
    <t>783 00-0000</t>
  </si>
  <si>
    <t>Očištění dřevěných prvků krovu (prach a nečistoty, kůra)-prům.vysavač+silonový kartáč+prům.vysavač</t>
  </si>
  <si>
    <t>1962,320  'Viz  783/1 (783783321)'</t>
  </si>
  <si>
    <t>Očištění dřev prvků krovu od lokálního napadení hmyzem(hnilobou) ocel.kartáčem a prům.vysyvačem</t>
  </si>
  <si>
    <t>předpoklad 10% plochy</t>
  </si>
  <si>
    <t>1962,320*0,1</t>
  </si>
  <si>
    <t>Očištění dřev.prvků krovu od bílé latex.barvy - párou+ocel.kartáčem+prům.vysavačem</t>
  </si>
  <si>
    <t>cca 10 sloupků a vzpěr 15/15</t>
  </si>
  <si>
    <t>(0,15+0,15)*2*3,0*10</t>
  </si>
  <si>
    <t>783 78-0000</t>
  </si>
  <si>
    <t>Nátěr tesař kcí likvidační fungicidní a insekticidní lihový (typ.ozn..FB,P,IP,D,1,2,3,S)</t>
  </si>
  <si>
    <t>krov-stávající napadené prvky ponechané</t>
  </si>
  <si>
    <t>předpoklad 30%</t>
  </si>
  <si>
    <t>300,0</t>
  </si>
  <si>
    <t>Nátěr tesař kcí  fungicidní a insekticidní vodou ředitelný (typ.ozn. FB,P,IP,1,2,3,D,SP)</t>
  </si>
  <si>
    <t>krov-nové prvky</t>
  </si>
  <si>
    <t>282,0</t>
  </si>
  <si>
    <t>latě</t>
  </si>
  <si>
    <t>(0,06+0,04)*2*2400,0</t>
  </si>
  <si>
    <t>bednění</t>
  </si>
  <si>
    <t>181,5*2</t>
  </si>
  <si>
    <t>784</t>
  </si>
  <si>
    <t>Malby a tapety</t>
  </si>
  <si>
    <t>784 41-0000</t>
  </si>
  <si>
    <t>Pačokování vápenné mléko 2x, do v.3,8m</t>
  </si>
  <si>
    <t>(1,0+0,8)*2*5,2</t>
  </si>
  <si>
    <t>(0,9+0,7)*2*9,8</t>
  </si>
  <si>
    <t>(1,0+0,7)*2*9,8</t>
  </si>
  <si>
    <t>(1,3+0,5)*2*9,8</t>
  </si>
  <si>
    <t>784 42-0000</t>
  </si>
  <si>
    <t>Malba 2x pačokování + 2x nátěr vápenný bílý</t>
  </si>
  <si>
    <t>118,680  'Viz  784/1 (784410000)'</t>
  </si>
  <si>
    <t>9</t>
  </si>
  <si>
    <t>Ostatní konstrukce a práce HSV</t>
  </si>
  <si>
    <t>950 00-0000</t>
  </si>
  <si>
    <t>D+M zakrývací plachta stavební</t>
  </si>
  <si>
    <t>plachta na krov</t>
  </si>
  <si>
    <t>623,200*1,5</t>
  </si>
  <si>
    <t>plachta na strop</t>
  </si>
  <si>
    <t>((21,0*17,0)+(6,0*8,0))*1,5</t>
  </si>
  <si>
    <t>Závěrečný úklid, likvidace obalů</t>
  </si>
  <si>
    <t>94</t>
  </si>
  <si>
    <t>Lešení a stavební výtahy</t>
  </si>
  <si>
    <t>943 21-1111</t>
  </si>
  <si>
    <t>Montáž lešení prostorového rámového lehkého,      s podlahami,zatížení do 200kg/m2,do výšky 10m</t>
  </si>
  <si>
    <t>pro opravu komínů</t>
  </si>
  <si>
    <t>4,0*4,0*4,0</t>
  </si>
  <si>
    <t>4,0*4,0*9,0*3</t>
  </si>
  <si>
    <t>943 21-1211</t>
  </si>
  <si>
    <t>Příplatek za první a další den použití-lešení rámové prostorové lehké s podlahami,do výšky 10m</t>
  </si>
  <si>
    <t>nájem 10 dní</t>
  </si>
  <si>
    <t>496,000*10,0</t>
  </si>
  <si>
    <t>943 21-1811</t>
  </si>
  <si>
    <t>Demontáž lešení prostorového rámového lehkého,   s podlahami,zatížení do 200kg/m2,do výšky 10m</t>
  </si>
  <si>
    <t>496,000  'Viz  94/1 (943211111)'</t>
  </si>
  <si>
    <t>941 11-1111</t>
  </si>
  <si>
    <t>Montáž lešení řadové trubkové lehké s podlahami, zatížení do 200 kg/m2,do š.0,9m,do v.10m</t>
  </si>
  <si>
    <t>pro výměnu klempířských prvků a opravu střechy</t>
  </si>
  <si>
    <t>9,0*(21,2+10,9+8,5+5,8+8,5+5,0+17,8)</t>
  </si>
  <si>
    <t>pro opravu věže</t>
  </si>
  <si>
    <t>(4,0+4,0)*2*12,0</t>
  </si>
  <si>
    <t>941 11-1211</t>
  </si>
  <si>
    <t>Příplatek za první a další den použití-lešení řadové trubkové lehké s podlahami š.0,9m,v.10m</t>
  </si>
  <si>
    <t>nájem 30 dní</t>
  </si>
  <si>
    <t>891,300*30,0</t>
  </si>
  <si>
    <t>941 11-1811</t>
  </si>
  <si>
    <t>Demontáž lešení řadové trubkové lehké s podlahami, zatížení do 200kg/m2,do š.0,9m,do v.10m</t>
  </si>
  <si>
    <t>891,300  'Viz  94/2 (941111111)'</t>
  </si>
  <si>
    <t>944 11-1122</t>
  </si>
  <si>
    <t>Montáž zábradlí vnitřní ochranné na lešeňových konstrukcích trubkové 2-tyčové</t>
  </si>
  <si>
    <t>21,2+10,9+8,5+5,8+8,5+5,0+17,8</t>
  </si>
  <si>
    <t>(4,0+4,0)*2</t>
  </si>
  <si>
    <t>944 11-1222</t>
  </si>
  <si>
    <t>Příplatek za první a každý další den použití - zábradlí vnitřní ochranné trubkové 2-tyčové</t>
  </si>
  <si>
    <t>93,700*30,0</t>
  </si>
  <si>
    <t>944 11-1822</t>
  </si>
  <si>
    <t>Demontáž vnitřní ochranné zábradlí na lešenových konstrukcích trubkové dvoutyčové</t>
  </si>
  <si>
    <t>93,700  'Viz  94/5 (944111122)'</t>
  </si>
  <si>
    <t>944 41-1111</t>
  </si>
  <si>
    <t>Montáž záchytné sítě třídy A</t>
  </si>
  <si>
    <t>3,0*(21,2+10,9+8,5+5,8+8,5+5,0+17,8)</t>
  </si>
  <si>
    <t>(4,0+4,0)*2*6,0</t>
  </si>
  <si>
    <t>944 41-1211</t>
  </si>
  <si>
    <t>Přípl.za první a další den použití-záchytná síť tř.A</t>
  </si>
  <si>
    <t>329,100*30,0</t>
  </si>
  <si>
    <t>944 41-1811</t>
  </si>
  <si>
    <t>Demontáž záchytné sítě třídy A</t>
  </si>
  <si>
    <t>329,100  'Viz  94/8 (944411111)'</t>
  </si>
  <si>
    <t>944 51-1111</t>
  </si>
  <si>
    <t>Montáž ochranné sítě z textilie z umělých vláken</t>
  </si>
  <si>
    <t>944 51-1211</t>
  </si>
  <si>
    <t>Příplatek za první a každý další den použití - ochranná síť z textilie</t>
  </si>
  <si>
    <t>944 51-1811</t>
  </si>
  <si>
    <t>Demontáž ochranné sítě z textilie z umělých vláken</t>
  </si>
  <si>
    <t>891,300  'Viz  94/11 (944511811)'</t>
  </si>
  <si>
    <t>96</t>
  </si>
  <si>
    <t>Bourání, demontáže</t>
  </si>
  <si>
    <t>960 00-0000</t>
  </si>
  <si>
    <t>Demontáž dřevěné obložky sloupku</t>
  </si>
  <si>
    <t>T16-demontáž dřevěné obložky sloupku a vzpěry</t>
  </si>
  <si>
    <t>(0,2+0,2)*2*5,0</t>
  </si>
  <si>
    <t>Demontáž klempířských prvků</t>
  </si>
  <si>
    <t>190,0</t>
  </si>
  <si>
    <t>Demontáž plechové krytiny</t>
  </si>
  <si>
    <t>(4,0*2,0)+(20,0*3,5)+(2,0*1,0)</t>
  </si>
  <si>
    <t>Demontáž ocelových mříží poklopů a vikýřů, vel.1000x1000mm</t>
  </si>
  <si>
    <t>976 04-0000</t>
  </si>
  <si>
    <t>Opatrné vybourání železobetonové komínové krycí desky,do tl.100mm</t>
  </si>
  <si>
    <t>978 01-0000</t>
  </si>
  <si>
    <t>Otlučení vnitřní omítky stěn pilířů,rozsah do 100%,   malta vápenná nebo vápenocementová</t>
  </si>
  <si>
    <t>964 06-1331</t>
  </si>
  <si>
    <t>Uvolnění zhlaví trámů ze zdiva cihelného, průřezu zhlaví do 0,05m2</t>
  </si>
  <si>
    <t>pro opravu  (výměnu) vazných trámů,pozednic</t>
  </si>
  <si>
    <t>962 03-2231</t>
  </si>
  <si>
    <t>Bourání zdiva z cihel pálených na maltu vápenou nebo vápenocementovou</t>
  </si>
  <si>
    <t>vybourání zdiva nad pozednicí</t>
  </si>
  <si>
    <t>997 01-3115</t>
  </si>
  <si>
    <t>Vnitrostaveništní doprava suti a vybouraných hmot, použitím mechanizace,pro budovy do výšky 18m</t>
  </si>
  <si>
    <t>997 01-3311</t>
  </si>
  <si>
    <t>Montáž a demontáž shozu suti do výšky 10m</t>
  </si>
  <si>
    <t>9,0</t>
  </si>
  <si>
    <t>997 01-3321</t>
  </si>
  <si>
    <t>Příplatek za každý další den použití shozu</t>
  </si>
  <si>
    <t>9,0*30,0</t>
  </si>
  <si>
    <t>997 01-3501</t>
  </si>
  <si>
    <t>Odvoz vybouraných hmot na skládku do 1km</t>
  </si>
  <si>
    <t>997 01-3509</t>
  </si>
  <si>
    <t>Odvoz vybouraných hmot a suti na skládku -příplatek za každý další 1km</t>
  </si>
  <si>
    <t>997 01-3803</t>
  </si>
  <si>
    <t>Poplatek za uložení na skládce-tříděná suť</t>
  </si>
  <si>
    <t>14,655</t>
  </si>
  <si>
    <t>997 01-3811</t>
  </si>
  <si>
    <t>Poplatek za uložení na skládce-dřevo</t>
  </si>
  <si>
    <t>0,060</t>
  </si>
  <si>
    <t>997 01-3831</t>
  </si>
  <si>
    <t>Poplatek za uložení na skládce-směsný odpad</t>
  </si>
  <si>
    <t>1,27</t>
  </si>
  <si>
    <t>99</t>
  </si>
  <si>
    <t>Přesun hmot</t>
  </si>
  <si>
    <t>998 01-1002</t>
  </si>
  <si>
    <t>Přesun hmot pro budovy zděné výšky do 12m</t>
  </si>
  <si>
    <t>M2</t>
  </si>
  <si>
    <t>MĚSTO NOVÉ MĚSTO NM, VRATISLAVOVO N. 103</t>
  </si>
  <si>
    <t>ING.ARCH.P.DOSTÁL, VARŠAVSKÁ 22, PRAHA 2</t>
  </si>
  <si>
    <t xml:space="preserve">Zařízení staveniště                     </t>
  </si>
  <si>
    <t>ING. ARCH. PETR DOSTÁL</t>
  </si>
  <si>
    <t>DPH 21%</t>
  </si>
  <si>
    <t>DPH ze specifikací 15%</t>
  </si>
  <si>
    <t>DPH ze specifikací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</si>
</sst>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"/>
  </numFmts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  <family val="2"/>
      <charset val="238"/>
    </font>
    <font>
      <u/>
      <sz val="10"/>
      <color indexed="11"/>
      <name val="Arial CE"/>
      <family val="2"/>
      <charset val="238"/>
    </font>
    <font>
      <i/>
      <sz val="10"/>
      <color indexed="1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8"/>
      <color indexed="12"/>
      <name val="Arial CE"/>
      <family val="2"/>
      <charset val="238"/>
    </font>
    <font>
      <b/>
      <sz val="10"/>
      <color indexed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1">
    <xf numFmtId="0" fontId="0" fillId="0" borderId="0"/>
    <xf numFmtId="4" fontId="1" fillId="0" borderId="0" applyBorder="0" applyProtection="0">
      <protection locked="0"/>
    </xf>
    <xf numFmtId="4" fontId="1" fillId="2" borderId="0"/>
    <xf numFmtId="49" fontId="2" fillId="2" borderId="0">
      <alignment horizontal="right"/>
    </xf>
    <xf numFmtId="49" fontId="3" fillId="0" borderId="0" applyBorder="0" applyProtection="0">
      <alignment horizontal="center"/>
      <protection locked="0"/>
    </xf>
    <xf numFmtId="49" fontId="1" fillId="0" borderId="1" applyBorder="0" applyProtection="0">
      <alignment horizontal="left"/>
    </xf>
    <xf numFmtId="49" fontId="4" fillId="0" borderId="0" applyProtection="0"/>
    <xf numFmtId="3" fontId="5" fillId="0" borderId="2" applyFill="0" applyBorder="0">
      <alignment vertical="center"/>
    </xf>
    <xf numFmtId="164" fontId="1" fillId="0" borderId="0" applyBorder="0" applyProtection="0"/>
    <xf numFmtId="164" fontId="1" fillId="2" borderId="0" applyBorder="0"/>
    <xf numFmtId="49" fontId="1" fillId="0" borderId="1" applyBorder="0" applyProtection="0">
      <alignment horizontal="left"/>
    </xf>
    <xf numFmtId="164" fontId="1" fillId="0" borderId="0" applyBorder="0" applyProtection="0"/>
    <xf numFmtId="49" fontId="3" fillId="0" borderId="0" applyBorder="0" applyProtection="0"/>
    <xf numFmtId="0" fontId="1" fillId="0" borderId="1" applyBorder="0" applyProtection="0">
      <alignment horizontal="left"/>
      <protection locked="0"/>
    </xf>
    <xf numFmtId="0" fontId="5" fillId="0" borderId="0" applyBorder="0" applyProtection="0">
      <alignment horizontal="left"/>
    </xf>
    <xf numFmtId="0" fontId="11" fillId="0" borderId="3" applyBorder="0">
      <alignment horizontal="left" vertical="center"/>
    </xf>
    <xf numFmtId="49" fontId="1" fillId="0" borderId="0" applyBorder="0" applyProtection="0">
      <alignment horizontal="center"/>
    </xf>
    <xf numFmtId="164" fontId="1" fillId="0" borderId="0">
      <protection locked="0"/>
    </xf>
    <xf numFmtId="10" fontId="1" fillId="0" borderId="0" applyProtection="0"/>
    <xf numFmtId="0" fontId="1" fillId="0" borderId="4" applyProtection="0">
      <alignment horizontal="center"/>
    </xf>
    <xf numFmtId="0" fontId="1" fillId="0" borderId="0" applyProtection="0"/>
    <xf numFmtId="4" fontId="1" fillId="0" borderId="5" applyProtection="0"/>
    <xf numFmtId="164" fontId="1" fillId="0" borderId="5"/>
    <xf numFmtId="164" fontId="5" fillId="2" borderId="0" applyBorder="0"/>
    <xf numFmtId="4" fontId="5" fillId="2" borderId="0" applyBorder="0"/>
    <xf numFmtId="49" fontId="5" fillId="0" borderId="3" applyNumberFormat="0" applyBorder="0">
      <alignment horizontal="left" vertical="center"/>
    </xf>
    <xf numFmtId="0" fontId="10" fillId="2" borderId="0">
      <alignment horizontal="right"/>
    </xf>
    <xf numFmtId="0" fontId="5" fillId="0" borderId="0"/>
    <xf numFmtId="0" fontId="5" fillId="0" borderId="0">
      <alignment horizontal="center"/>
    </xf>
    <xf numFmtId="0" fontId="1" fillId="0" borderId="0"/>
    <xf numFmtId="4" fontId="1" fillId="2" borderId="0"/>
  </cellStyleXfs>
  <cellXfs count="241">
    <xf numFmtId="0" fontId="0" fillId="0" borderId="0" xfId="0"/>
    <xf numFmtId="4" fontId="1" fillId="0" borderId="5" xfId="21" applyProtection="1">
      <protection locked="0"/>
    </xf>
    <xf numFmtId="0" fontId="6" fillId="0" borderId="0" xfId="0" applyFont="1" applyAlignment="1" applyProtection="1">
      <alignment horizontal="centerContinuous"/>
      <protection locked="0"/>
    </xf>
    <xf numFmtId="0" fontId="7" fillId="0" borderId="0" xfId="0" applyFont="1" applyAlignment="1" applyProtection="1">
      <alignment horizontal="centerContinuous"/>
      <protection locked="0"/>
    </xf>
    <xf numFmtId="165" fontId="7" fillId="0" borderId="0" xfId="0" applyNumberFormat="1" applyFont="1" applyAlignment="1" applyProtection="1">
      <alignment horizontal="centerContinuous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/>
    <xf numFmtId="0" fontId="1" fillId="0" borderId="0" xfId="0" applyNumberFormat="1" applyFont="1" applyBorder="1" applyAlignment="1" applyProtection="1">
      <protection locked="0"/>
    </xf>
    <xf numFmtId="0" fontId="1" fillId="0" borderId="0" xfId="0" applyFont="1" applyFill="1" applyAlignment="1" applyProtection="1">
      <protection locked="0"/>
    </xf>
    <xf numFmtId="14" fontId="1" fillId="0" borderId="0" xfId="0" applyNumberFormat="1" applyFont="1" applyAlignment="1" applyProtection="1">
      <alignment horizontal="left"/>
      <protection locked="0"/>
    </xf>
    <xf numFmtId="165" fontId="1" fillId="0" borderId="0" xfId="0" applyNumberFormat="1" applyFont="1" applyProtection="1">
      <protection locked="0"/>
    </xf>
    <xf numFmtId="14" fontId="1" fillId="0" borderId="0" xfId="0" applyNumberFormat="1" applyFont="1" applyAlignment="1" applyProtection="1">
      <alignment horizontal="center"/>
    </xf>
    <xf numFmtId="0" fontId="1" fillId="0" borderId="6" xfId="0" applyFont="1" applyBorder="1" applyProtection="1"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7" xfId="0" applyFont="1" applyBorder="1" applyProtection="1">
      <protection locked="0"/>
    </xf>
    <xf numFmtId="165" fontId="1" fillId="0" borderId="7" xfId="0" applyNumberFormat="1" applyFont="1" applyBorder="1" applyProtection="1">
      <protection locked="0"/>
    </xf>
    <xf numFmtId="2" fontId="1" fillId="0" borderId="7" xfId="0" applyNumberFormat="1" applyFont="1" applyBorder="1" applyProtection="1">
      <protection locked="0"/>
    </xf>
    <xf numFmtId="0" fontId="1" fillId="0" borderId="8" xfId="0" applyFont="1" applyBorder="1" applyAlignment="1" applyProtection="1">
      <alignment horizontal="centerContinuous"/>
      <protection locked="0"/>
    </xf>
    <xf numFmtId="0" fontId="1" fillId="0" borderId="9" xfId="0" applyFont="1" applyBorder="1" applyAlignment="1" applyProtection="1">
      <alignment horizontal="centerContinuous"/>
      <protection locked="0"/>
    </xf>
    <xf numFmtId="0" fontId="1" fillId="0" borderId="1" xfId="0" applyFont="1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2" fontId="1" fillId="0" borderId="5" xfId="0" applyNumberFormat="1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Continuous"/>
      <protection locked="0"/>
    </xf>
    <xf numFmtId="0" fontId="1" fillId="0" borderId="11" xfId="0" applyFont="1" applyBorder="1" applyAlignment="1" applyProtection="1">
      <alignment horizontal="centerContinuous"/>
      <protection locked="0"/>
    </xf>
    <xf numFmtId="0" fontId="1" fillId="0" borderId="12" xfId="0" applyFont="1" applyBorder="1" applyAlignment="1" applyProtection="1">
      <alignment horizontal="centerContinuous"/>
      <protection locked="0"/>
    </xf>
    <xf numFmtId="0" fontId="1" fillId="0" borderId="13" xfId="0" applyFont="1" applyBorder="1" applyProtection="1">
      <protection locked="0"/>
    </xf>
    <xf numFmtId="0" fontId="1" fillId="0" borderId="11" xfId="0" applyFont="1" applyBorder="1" applyAlignment="1" applyProtection="1">
      <alignment horizontal="center"/>
      <protection locked="0"/>
    </xf>
    <xf numFmtId="165" fontId="1" fillId="0" borderId="11" xfId="0" applyNumberFormat="1" applyFont="1" applyBorder="1" applyAlignment="1" applyProtection="1">
      <alignment horizontal="center"/>
      <protection locked="0"/>
    </xf>
    <xf numFmtId="2" fontId="1" fillId="0" borderId="11" xfId="0" applyNumberFormat="1" applyFont="1" applyBorder="1" applyAlignment="1" applyProtection="1">
      <alignment horizontal="center"/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/>
      <protection locked="0"/>
    </xf>
    <xf numFmtId="0" fontId="4" fillId="0" borderId="16" xfId="0" applyFont="1" applyBorder="1" applyAlignment="1" applyProtection="1">
      <alignment horizontal="center"/>
      <protection locked="0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0" xfId="0" applyFont="1"/>
    <xf numFmtId="0" fontId="1" fillId="0" borderId="19" xfId="19" applyFont="1" applyBorder="1" applyProtection="1">
      <alignment horizontal="center"/>
      <protection locked="0"/>
    </xf>
    <xf numFmtId="0" fontId="1" fillId="0" borderId="0" xfId="20" applyFont="1" applyProtection="1">
      <protection locked="0"/>
    </xf>
    <xf numFmtId="164" fontId="1" fillId="0" borderId="5" xfId="22"/>
    <xf numFmtId="0" fontId="1" fillId="0" borderId="20" xfId="19" applyNumberFormat="1" applyFont="1" applyBorder="1" applyProtection="1">
      <alignment horizontal="center"/>
      <protection locked="0"/>
    </xf>
    <xf numFmtId="0" fontId="9" fillId="0" borderId="0" xfId="0" applyFont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Continuous"/>
    </xf>
    <xf numFmtId="0" fontId="1" fillId="0" borderId="9" xfId="0" applyFont="1" applyBorder="1" applyAlignment="1">
      <alignment horizontal="centerContinuous"/>
    </xf>
    <xf numFmtId="0" fontId="0" fillId="0" borderId="21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5" xfId="0" applyFont="1" applyBorder="1"/>
    <xf numFmtId="0" fontId="1" fillId="0" borderId="15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4" xfId="0" applyNumberFormat="1" applyFont="1" applyBorder="1" applyProtection="1">
      <protection locked="0"/>
    </xf>
    <xf numFmtId="0" fontId="1" fillId="0" borderId="20" xfId="0" applyNumberFormat="1" applyFont="1" applyBorder="1" applyProtection="1">
      <protection locked="0"/>
    </xf>
    <xf numFmtId="0" fontId="5" fillId="0" borderId="24" xfId="0" applyFont="1" applyBorder="1"/>
    <xf numFmtId="0" fontId="5" fillId="0" borderId="2" xfId="0" applyFont="1" applyBorder="1"/>
    <xf numFmtId="4" fontId="1" fillId="0" borderId="24" xfId="21" applyBorder="1"/>
    <xf numFmtId="4" fontId="1" fillId="0" borderId="25" xfId="21" applyBorder="1"/>
    <xf numFmtId="165" fontId="1" fillId="0" borderId="5" xfId="0" applyNumberFormat="1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0" fillId="0" borderId="2" xfId="0" applyBorder="1"/>
    <xf numFmtId="0" fontId="6" fillId="0" borderId="0" xfId="0" applyFont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164" fontId="0" fillId="0" borderId="0" xfId="0" applyNumberFormat="1"/>
    <xf numFmtId="0" fontId="8" fillId="0" borderId="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0" fillId="0" borderId="27" xfId="0" applyBorder="1" applyAlignment="1">
      <alignment horizontal="center" vertical="center"/>
    </xf>
    <xf numFmtId="0" fontId="8" fillId="0" borderId="28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0" fontId="0" fillId="0" borderId="31" xfId="0" applyBorder="1"/>
    <xf numFmtId="0" fontId="11" fillId="0" borderId="26" xfId="15" applyBorder="1">
      <alignment horizontal="left" vertical="center"/>
    </xf>
    <xf numFmtId="0" fontId="11" fillId="0" borderId="32" xfId="15" applyBorder="1">
      <alignment horizontal="left" vertical="center"/>
    </xf>
    <xf numFmtId="3" fontId="5" fillId="0" borderId="2" xfId="7" applyBorder="1">
      <alignment vertical="center"/>
    </xf>
    <xf numFmtId="3" fontId="5" fillId="0" borderId="26" xfId="7" applyBorder="1">
      <alignment vertical="center"/>
    </xf>
    <xf numFmtId="3" fontId="5" fillId="0" borderId="32" xfId="7" applyBorder="1">
      <alignment vertical="center"/>
    </xf>
    <xf numFmtId="3" fontId="5" fillId="0" borderId="33" xfId="7" applyBorder="1">
      <alignment vertical="center"/>
    </xf>
    <xf numFmtId="3" fontId="5" fillId="0" borderId="34" xfId="7" applyBorder="1">
      <alignment vertical="center"/>
    </xf>
    <xf numFmtId="3" fontId="5" fillId="0" borderId="35" xfId="7" applyBorder="1">
      <alignment vertical="center"/>
    </xf>
    <xf numFmtId="3" fontId="5" fillId="0" borderId="36" xfId="7" applyBorder="1">
      <alignment vertical="center"/>
    </xf>
    <xf numFmtId="3" fontId="5" fillId="0" borderId="21" xfId="7" applyBorder="1">
      <alignment vertical="center"/>
    </xf>
    <xf numFmtId="0" fontId="11" fillId="0" borderId="30" xfId="0" applyFont="1" applyBorder="1" applyAlignment="1">
      <alignment vertical="top"/>
    </xf>
    <xf numFmtId="3" fontId="5" fillId="3" borderId="33" xfId="7" applyFill="1" applyBorder="1">
      <alignment vertical="center"/>
    </xf>
    <xf numFmtId="0" fontId="11" fillId="0" borderId="3" xfId="15" applyBorder="1" applyAlignment="1">
      <alignment horizontal="left" vertical="center"/>
    </xf>
    <xf numFmtId="0" fontId="11" fillId="0" borderId="28" xfId="15" applyBorder="1" applyAlignment="1">
      <alignment horizontal="left" vertical="center"/>
    </xf>
    <xf numFmtId="0" fontId="11" fillId="0" borderId="29" xfId="15" applyBorder="1" applyAlignment="1">
      <alignment horizontal="left" vertical="center"/>
    </xf>
    <xf numFmtId="0" fontId="11" fillId="0" borderId="30" xfId="15" applyBorder="1" applyAlignment="1">
      <alignment horizontal="left" vertical="center"/>
    </xf>
    <xf numFmtId="0" fontId="11" fillId="0" borderId="13" xfId="15" applyBorder="1" applyAlignment="1">
      <alignment horizontal="left" vertical="center"/>
    </xf>
    <xf numFmtId="0" fontId="11" fillId="0" borderId="11" xfId="15" applyBorder="1" applyAlignment="1">
      <alignment horizontal="left" vertical="center"/>
    </xf>
    <xf numFmtId="0" fontId="11" fillId="0" borderId="2" xfId="15" applyBorder="1">
      <alignment horizontal="left" vertical="center"/>
    </xf>
    <xf numFmtId="0" fontId="11" fillId="0" borderId="37" xfId="15" applyBorder="1">
      <alignment horizontal="left" vertical="center"/>
    </xf>
    <xf numFmtId="0" fontId="11" fillId="0" borderId="38" xfId="15" applyBorder="1">
      <alignment horizontal="left" vertical="center"/>
    </xf>
    <xf numFmtId="0" fontId="12" fillId="0" borderId="0" xfId="0" applyFont="1" applyBorder="1" applyAlignment="1">
      <alignment horizontal="right"/>
    </xf>
    <xf numFmtId="3" fontId="5" fillId="0" borderId="12" xfId="7" applyBorder="1">
      <alignment vertical="center"/>
    </xf>
    <xf numFmtId="3" fontId="5" fillId="0" borderId="39" xfId="7" applyBorder="1">
      <alignment vertical="center"/>
    </xf>
    <xf numFmtId="2" fontId="7" fillId="0" borderId="0" xfId="0" applyNumberFormat="1" applyFont="1" applyAlignment="1" applyProtection="1">
      <alignment horizontal="center"/>
      <protection locked="0"/>
    </xf>
    <xf numFmtId="0" fontId="1" fillId="0" borderId="0" xfId="0" applyFont="1" applyAlignment="1"/>
    <xf numFmtId="49" fontId="3" fillId="0" borderId="0" xfId="4" applyProtection="1">
      <alignment horizontal="center"/>
    </xf>
    <xf numFmtId="49" fontId="3" fillId="0" borderId="0" xfId="12"/>
    <xf numFmtId="0" fontId="5" fillId="0" borderId="0" xfId="28">
      <alignment horizontal="center"/>
    </xf>
    <xf numFmtId="0" fontId="5" fillId="0" borderId="0" xfId="27"/>
    <xf numFmtId="0" fontId="1" fillId="0" borderId="0" xfId="13" applyBorder="1" applyProtection="1">
      <alignment horizontal="left"/>
    </xf>
    <xf numFmtId="49" fontId="1" fillId="0" borderId="0" xfId="10" applyBorder="1">
      <alignment horizontal="left"/>
    </xf>
    <xf numFmtId="164" fontId="1" fillId="0" borderId="0" xfId="11"/>
    <xf numFmtId="164" fontId="1" fillId="0" borderId="0" xfId="8"/>
    <xf numFmtId="164" fontId="1" fillId="2" borderId="0" xfId="9"/>
    <xf numFmtId="4" fontId="1" fillId="0" borderId="0" xfId="1" applyProtection="1"/>
    <xf numFmtId="4" fontId="1" fillId="2" borderId="0" xfId="2"/>
    <xf numFmtId="49" fontId="1" fillId="0" borderId="0" xfId="16">
      <alignment horizontal="center"/>
    </xf>
    <xf numFmtId="49" fontId="1" fillId="0" borderId="0" xfId="5" applyBorder="1">
      <alignment horizontal="left"/>
    </xf>
    <xf numFmtId="0" fontId="1" fillId="0" borderId="0" xfId="29"/>
    <xf numFmtId="49" fontId="1" fillId="0" borderId="0" xfId="16" quotePrefix="1">
      <alignment horizontal="center"/>
    </xf>
    <xf numFmtId="49" fontId="4" fillId="0" borderId="0" xfId="6"/>
    <xf numFmtId="0" fontId="5" fillId="0" borderId="0" xfId="14">
      <alignment horizontal="left"/>
    </xf>
    <xf numFmtId="164" fontId="5" fillId="2" borderId="0" xfId="23"/>
    <xf numFmtId="4" fontId="5" fillId="2" borderId="0" xfId="24"/>
    <xf numFmtId="0" fontId="1" fillId="0" borderId="4" xfId="19" applyProtection="1">
      <alignment horizontal="center"/>
      <protection locked="0"/>
    </xf>
    <xf numFmtId="0" fontId="1" fillId="0" borderId="0" xfId="20" applyProtection="1">
      <protection locked="0"/>
    </xf>
    <xf numFmtId="4" fontId="1" fillId="0" borderId="4" xfId="1" applyBorder="1" applyProtection="1">
      <protection locked="0"/>
    </xf>
    <xf numFmtId="0" fontId="10" fillId="2" borderId="0" xfId="26">
      <alignment horizontal="right"/>
    </xf>
    <xf numFmtId="0" fontId="1" fillId="0" borderId="0" xfId="0" applyFont="1" applyAlignment="1"/>
    <xf numFmtId="0" fontId="1" fillId="0" borderId="0" xfId="0" applyFont="1" applyBorder="1" applyAlignment="1"/>
    <xf numFmtId="0" fontId="1" fillId="0" borderId="40" xfId="0" applyFont="1" applyBorder="1" applyAlignment="1" applyProtection="1">
      <protection locked="0"/>
    </xf>
    <xf numFmtId="0" fontId="1" fillId="0" borderId="40" xfId="0" applyFont="1" applyBorder="1" applyAlignment="1"/>
    <xf numFmtId="0" fontId="1" fillId="0" borderId="0" xfId="0" applyNumberFormat="1" applyFont="1" applyAlignment="1"/>
    <xf numFmtId="0" fontId="9" fillId="0" borderId="0" xfId="0" applyNumberFormat="1" applyFont="1" applyAlignment="1"/>
    <xf numFmtId="14" fontId="1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left"/>
    </xf>
    <xf numFmtId="0" fontId="12" fillId="0" borderId="41" xfId="25" applyNumberFormat="1" applyFont="1" applyBorder="1">
      <alignment horizontal="left" vertical="center"/>
    </xf>
    <xf numFmtId="0" fontId="12" fillId="0" borderId="48" xfId="25" applyNumberFormat="1" applyFont="1" applyBorder="1">
      <alignment horizontal="left" vertical="center"/>
    </xf>
    <xf numFmtId="0" fontId="5" fillId="0" borderId="41" xfId="25" applyNumberFormat="1" applyBorder="1">
      <alignment horizontal="left" vertical="center"/>
    </xf>
    <xf numFmtId="0" fontId="5" fillId="0" borderId="28" xfId="25" applyNumberFormat="1" applyBorder="1">
      <alignment horizontal="left" vertical="center"/>
    </xf>
    <xf numFmtId="0" fontId="11" fillId="0" borderId="26" xfId="15" applyFont="1" applyBorder="1">
      <alignment horizontal="left" vertical="center"/>
    </xf>
    <xf numFmtId="3" fontId="5" fillId="0" borderId="26" xfId="7" applyBorder="1">
      <alignment vertical="center"/>
    </xf>
    <xf numFmtId="3" fontId="5" fillId="0" borderId="35" xfId="7" applyBorder="1">
      <alignment vertical="center"/>
    </xf>
    <xf numFmtId="0" fontId="11" fillId="0" borderId="35" xfId="15" applyFont="1" applyBorder="1">
      <alignment horizontal="left" vertical="center"/>
    </xf>
    <xf numFmtId="0" fontId="11" fillId="0" borderId="26" xfId="15" applyBorder="1">
      <alignment horizontal="left" vertical="center"/>
    </xf>
    <xf numFmtId="0" fontId="12" fillId="0" borderId="16" xfId="0" applyFont="1" applyBorder="1" applyAlignment="1">
      <alignment horizontal="right"/>
    </xf>
    <xf numFmtId="0" fontId="12" fillId="0" borderId="43" xfId="0" applyFont="1" applyBorder="1" applyAlignment="1">
      <alignment horizontal="right"/>
    </xf>
    <xf numFmtId="0" fontId="8" fillId="0" borderId="41" xfId="0" applyFont="1" applyBorder="1"/>
    <xf numFmtId="0" fontId="8" fillId="0" borderId="42" xfId="0" applyFont="1" applyBorder="1"/>
    <xf numFmtId="0" fontId="8" fillId="0" borderId="28" xfId="0" applyFont="1" applyBorder="1"/>
    <xf numFmtId="0" fontId="5" fillId="0" borderId="66" xfId="25" applyNumberFormat="1" applyBorder="1">
      <alignment horizontal="left" vertical="center"/>
    </xf>
    <xf numFmtId="0" fontId="5" fillId="0" borderId="8" xfId="25" applyNumberFormat="1" applyBorder="1">
      <alignment horizontal="left" vertical="center"/>
    </xf>
    <xf numFmtId="0" fontId="5" fillId="0" borderId="67" xfId="25" applyNumberFormat="1" applyBorder="1">
      <alignment horizontal="left" vertical="center"/>
    </xf>
    <xf numFmtId="0" fontId="5" fillId="0" borderId="42" xfId="25" applyNumberFormat="1" applyBorder="1">
      <alignment horizontal="left" vertical="center"/>
    </xf>
    <xf numFmtId="0" fontId="12" fillId="0" borderId="6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12" fillId="0" borderId="41" xfId="0" applyFont="1" applyBorder="1" applyAlignment="1">
      <alignment horizontal="right"/>
    </xf>
    <xf numFmtId="0" fontId="11" fillId="0" borderId="52" xfId="0" applyFont="1" applyBorder="1" applyAlignment="1">
      <alignment vertical="top"/>
    </xf>
    <xf numFmtId="0" fontId="11" fillId="0" borderId="0" xfId="0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0" fillId="0" borderId="52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5" xfId="0" applyBorder="1" applyAlignment="1">
      <alignment vertical="top"/>
    </xf>
    <xf numFmtId="0" fontId="8" fillId="0" borderId="43" xfId="0" applyFont="1" applyBorder="1"/>
    <xf numFmtId="0" fontId="8" fillId="0" borderId="44" xfId="0" applyFont="1" applyBorder="1"/>
    <xf numFmtId="0" fontId="8" fillId="0" borderId="17" xfId="0" applyFont="1" applyBorder="1"/>
    <xf numFmtId="0" fontId="11" fillId="0" borderId="26" xfId="0" applyFont="1" applyBorder="1"/>
    <xf numFmtId="0" fontId="11" fillId="0" borderId="41" xfId="0" applyFont="1" applyBorder="1"/>
    <xf numFmtId="0" fontId="11" fillId="0" borderId="35" xfId="0" applyFont="1" applyBorder="1"/>
    <xf numFmtId="0" fontId="11" fillId="0" borderId="41" xfId="15" applyBorder="1">
      <alignment horizontal="left" vertical="center"/>
    </xf>
    <xf numFmtId="0" fontId="11" fillId="0" borderId="42" xfId="15" applyBorder="1">
      <alignment horizontal="left" vertical="center"/>
    </xf>
    <xf numFmtId="0" fontId="11" fillId="0" borderId="28" xfId="15" applyBorder="1">
      <alignment horizontal="left" vertical="center"/>
    </xf>
    <xf numFmtId="0" fontId="12" fillId="0" borderId="42" xfId="0" applyFont="1" applyBorder="1" applyAlignment="1">
      <alignment horizontal="right"/>
    </xf>
    <xf numFmtId="0" fontId="12" fillId="0" borderId="48" xfId="0" applyFont="1" applyBorder="1" applyAlignment="1">
      <alignment horizontal="right"/>
    </xf>
    <xf numFmtId="0" fontId="8" fillId="0" borderId="54" xfId="0" applyFont="1" applyBorder="1"/>
    <xf numFmtId="0" fontId="8" fillId="0" borderId="40" xfId="0" applyFont="1" applyBorder="1"/>
    <xf numFmtId="0" fontId="8" fillId="0" borderId="15" xfId="0" applyFont="1" applyBorder="1"/>
    <xf numFmtId="0" fontId="11" fillId="0" borderId="46" xfId="0" applyFont="1" applyBorder="1" applyAlignment="1"/>
    <xf numFmtId="0" fontId="11" fillId="0" borderId="30" xfId="0" applyFont="1" applyBorder="1" applyAlignment="1"/>
    <xf numFmtId="0" fontId="11" fillId="0" borderId="60" xfId="0" applyFont="1" applyBorder="1" applyAlignment="1"/>
    <xf numFmtId="0" fontId="11" fillId="0" borderId="5" xfId="0" applyFont="1" applyBorder="1" applyAlignment="1"/>
    <xf numFmtId="0" fontId="8" fillId="0" borderId="61" xfId="0" applyFont="1" applyBorder="1"/>
    <xf numFmtId="0" fontId="0" fillId="0" borderId="52" xfId="0" applyBorder="1" applyAlignment="1"/>
    <xf numFmtId="0" fontId="0" fillId="0" borderId="0" xfId="0" applyBorder="1" applyAlignment="1"/>
    <xf numFmtId="0" fontId="0" fillId="0" borderId="62" xfId="0" applyBorder="1"/>
    <xf numFmtId="0" fontId="0" fillId="0" borderId="10" xfId="0" applyBorder="1"/>
    <xf numFmtId="0" fontId="0" fillId="0" borderId="12" xfId="0" applyBorder="1"/>
    <xf numFmtId="0" fontId="14" fillId="2" borderId="63" xfId="0" applyFont="1" applyFill="1" applyBorder="1" applyAlignment="1">
      <alignment horizontal="center"/>
    </xf>
    <xf numFmtId="0" fontId="14" fillId="2" borderId="19" xfId="0" applyFont="1" applyFill="1" applyBorder="1" applyAlignment="1">
      <alignment horizontal="center"/>
    </xf>
    <xf numFmtId="0" fontId="14" fillId="2" borderId="55" xfId="0" applyFont="1" applyFill="1" applyBorder="1" applyAlignment="1">
      <alignment horizontal="center"/>
    </xf>
    <xf numFmtId="0" fontId="14" fillId="2" borderId="64" xfId="0" applyFont="1" applyFill="1" applyBorder="1" applyAlignment="1">
      <alignment horizontal="center"/>
    </xf>
    <xf numFmtId="0" fontId="11" fillId="0" borderId="41" xfId="0" applyFont="1" applyBorder="1" applyAlignment="1">
      <alignment horizontal="left"/>
    </xf>
    <xf numFmtId="0" fontId="11" fillId="0" borderId="42" xfId="0" applyFont="1" applyBorder="1" applyAlignment="1">
      <alignment horizontal="left"/>
    </xf>
    <xf numFmtId="0" fontId="11" fillId="0" borderId="48" xfId="0" applyFont="1" applyBorder="1" applyAlignment="1">
      <alignment horizontal="left"/>
    </xf>
    <xf numFmtId="0" fontId="11" fillId="0" borderId="16" xfId="0" applyFont="1" applyBorder="1"/>
    <xf numFmtId="0" fontId="11" fillId="0" borderId="43" xfId="0" applyFont="1" applyBorder="1"/>
    <xf numFmtId="0" fontId="11" fillId="0" borderId="65" xfId="0" applyFont="1" applyBorder="1"/>
    <xf numFmtId="0" fontId="5" fillId="0" borderId="52" xfId="25" applyNumberFormat="1" applyBorder="1">
      <alignment horizontal="left" vertical="center"/>
    </xf>
    <xf numFmtId="0" fontId="5" fillId="0" borderId="0" xfId="25" applyNumberFormat="1" applyBorder="1">
      <alignment horizontal="left" vertical="center"/>
    </xf>
    <xf numFmtId="0" fontId="5" fillId="0" borderId="5" xfId="25" applyNumberFormat="1" applyBorder="1">
      <alignment horizontal="left" vertical="center"/>
    </xf>
    <xf numFmtId="0" fontId="13" fillId="2" borderId="49" xfId="0" applyFont="1" applyFill="1" applyBorder="1" applyAlignment="1" applyProtection="1">
      <alignment horizontal="center" vertical="center"/>
      <protection locked="0"/>
    </xf>
    <xf numFmtId="0" fontId="13" fillId="2" borderId="50" xfId="0" applyFont="1" applyFill="1" applyBorder="1" applyAlignment="1" applyProtection="1">
      <alignment horizontal="center" vertical="center"/>
      <protection locked="0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54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23" xfId="0" applyBorder="1" applyAlignment="1">
      <alignment vertical="center"/>
    </xf>
    <xf numFmtId="0" fontId="14" fillId="2" borderId="49" xfId="0" applyFont="1" applyFill="1" applyBorder="1" applyAlignment="1">
      <alignment horizontal="center" vertical="center"/>
    </xf>
    <xf numFmtId="0" fontId="14" fillId="2" borderId="50" xfId="0" applyFont="1" applyFill="1" applyBorder="1" applyAlignment="1">
      <alignment horizontal="center" vertical="center"/>
    </xf>
    <xf numFmtId="0" fontId="14" fillId="2" borderId="51" xfId="0" applyFont="1" applyFill="1" applyBorder="1" applyAlignment="1">
      <alignment horizontal="center" vertical="center"/>
    </xf>
    <xf numFmtId="0" fontId="5" fillId="0" borderId="43" xfId="25" applyNumberFormat="1" applyBorder="1">
      <alignment horizontal="left" vertical="center"/>
    </xf>
    <xf numFmtId="0" fontId="5" fillId="0" borderId="17" xfId="25" applyNumberFormat="1" applyBorder="1">
      <alignment horizontal="left" vertical="center"/>
    </xf>
    <xf numFmtId="0" fontId="11" fillId="0" borderId="41" xfId="15" applyBorder="1" applyAlignment="1">
      <alignment horizontal="center" vertical="center"/>
    </xf>
    <xf numFmtId="0" fontId="11" fillId="0" borderId="28" xfId="15" applyBorder="1" applyAlignment="1">
      <alignment horizontal="center" vertical="center"/>
    </xf>
    <xf numFmtId="0" fontId="5" fillId="0" borderId="26" xfId="25" applyNumberFormat="1" applyBorder="1">
      <alignment horizontal="left" vertical="center"/>
    </xf>
    <xf numFmtId="0" fontId="8" fillId="0" borderId="46" xfId="15" applyFont="1" applyBorder="1" applyAlignment="1">
      <alignment horizontal="center" vertical="center"/>
    </xf>
    <xf numFmtId="0" fontId="8" fillId="0" borderId="30" xfId="15" applyFont="1" applyBorder="1" applyAlignment="1">
      <alignment horizontal="center" vertical="center"/>
    </xf>
    <xf numFmtId="0" fontId="8" fillId="0" borderId="47" xfId="15" applyFont="1" applyBorder="1" applyAlignment="1">
      <alignment horizontal="center" vertical="center"/>
    </xf>
    <xf numFmtId="0" fontId="8" fillId="0" borderId="11" xfId="15" applyFont="1" applyBorder="1" applyAlignment="1">
      <alignment horizontal="center" vertical="center"/>
    </xf>
    <xf numFmtId="0" fontId="5" fillId="0" borderId="47" xfId="25" applyNumberFormat="1" applyBorder="1">
      <alignment horizontal="left" vertical="center"/>
    </xf>
    <xf numFmtId="0" fontId="5" fillId="0" borderId="10" xfId="25" applyNumberFormat="1" applyBorder="1">
      <alignment horizontal="left" vertical="center"/>
    </xf>
    <xf numFmtId="0" fontId="5" fillId="0" borderId="12" xfId="25" applyNumberFormat="1" applyBorder="1">
      <alignment horizontal="left" vertical="center"/>
    </xf>
    <xf numFmtId="0" fontId="5" fillId="0" borderId="48" xfId="25" applyNumberFormat="1" applyBorder="1">
      <alignment horizontal="left" vertical="center"/>
    </xf>
    <xf numFmtId="0" fontId="8" fillId="0" borderId="55" xfId="15" applyFont="1" applyBorder="1" applyAlignment="1">
      <alignment horizontal="center" vertical="center"/>
    </xf>
    <xf numFmtId="0" fontId="8" fillId="0" borderId="7" xfId="15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11" fillId="0" borderId="48" xfId="15" applyBorder="1" applyAlignment="1">
      <alignment horizontal="center" vertical="center"/>
    </xf>
    <xf numFmtId="0" fontId="5" fillId="0" borderId="44" xfId="25" applyNumberFormat="1" applyBorder="1">
      <alignment horizontal="left" vertical="center"/>
    </xf>
    <xf numFmtId="0" fontId="5" fillId="0" borderId="18" xfId="25" applyNumberFormat="1" applyBorder="1">
      <alignment horizontal="left" vertical="center"/>
    </xf>
    <xf numFmtId="0" fontId="0" fillId="0" borderId="45" xfId="0" applyBorder="1" applyAlignment="1"/>
    <xf numFmtId="0" fontId="0" fillId="0" borderId="42" xfId="0" applyBorder="1" applyAlignment="1"/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7" xfId="0" applyFont="1" applyBorder="1" applyAlignment="1">
      <alignment horizontal="center"/>
    </xf>
  </cellXfs>
  <cellStyles count="31">
    <cellStyle name="CenaJednPolozky" xfId="1"/>
    <cellStyle name="CenaPolozkyCelk" xfId="2"/>
    <cellStyle name="CenaPolozkyHZSCelk" xfId="3"/>
    <cellStyle name="CisloOddilu" xfId="4"/>
    <cellStyle name="CisloPolozky" xfId="5"/>
    <cellStyle name="CisloSpecif" xfId="6"/>
    <cellStyle name="Čísla v krycím listu" xfId="7"/>
    <cellStyle name="HmotnJednPolozky" xfId="8"/>
    <cellStyle name="HmotnPolozkyCelk" xfId="9"/>
    <cellStyle name="MJPolozky" xfId="10"/>
    <cellStyle name="MnozstviPolozky" xfId="11"/>
    <cellStyle name="NazevOddilu" xfId="12"/>
    <cellStyle name="NazevPolozky" xfId="13"/>
    <cellStyle name="NazevSouctuOddilu" xfId="14"/>
    <cellStyle name="Normální" xfId="0" builtinId="0"/>
    <cellStyle name="Pevné texty v krycím listu" xfId="15"/>
    <cellStyle name="PoradCisloPolozky" xfId="16"/>
    <cellStyle name="PorizovaniSkutecnosti" xfId="17"/>
    <cellStyle name="ProcentoPrirazPol" xfId="18"/>
    <cellStyle name="RekapCisloOdd" xfId="19"/>
    <cellStyle name="RekapNazOdd" xfId="20"/>
    <cellStyle name="RekapOddiluSoucet" xfId="21"/>
    <cellStyle name="RekapTonaz" xfId="22"/>
    <cellStyle name="SoucetHmotOddilu" xfId="23"/>
    <cellStyle name="SoucetMontaziOddilu" xfId="24"/>
    <cellStyle name="Text v krycím listu" xfId="25"/>
    <cellStyle name="TonazSute" xfId="26"/>
    <cellStyle name="VykazPolozka" xfId="27"/>
    <cellStyle name="VykazPorCisPolozky" xfId="28"/>
    <cellStyle name="VykazVzorec" xfId="29"/>
    <cellStyle name="VypocetSkutecnosti" xfId="3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K195"/>
  <sheetViews>
    <sheetView view="pageBreakPreview" zoomScale="60" zoomScaleNormal="100" workbookViewId="0">
      <selection activeCell="U16" sqref="U16"/>
    </sheetView>
  </sheetViews>
  <sheetFormatPr defaultRowHeight="12.75" x14ac:dyDescent="0.2"/>
  <cols>
    <col min="1" max="1" width="5.7109375" customWidth="1"/>
    <col min="2" max="2" width="12.28515625" customWidth="1"/>
    <col min="3" max="3" width="85.5703125" customWidth="1"/>
    <col min="5" max="5" width="13.85546875" customWidth="1"/>
    <col min="6" max="7" width="14.85546875" customWidth="1"/>
    <col min="8" max="8" width="13.85546875" customWidth="1"/>
    <col min="9" max="9" width="14.28515625" customWidth="1"/>
    <col min="10" max="10" width="12.5703125" customWidth="1"/>
    <col min="11" max="11" width="12.140625" customWidth="1"/>
  </cols>
  <sheetData>
    <row r="1" spans="1:11" x14ac:dyDescent="0.2">
      <c r="A1" s="2" t="s">
        <v>15</v>
      </c>
      <c r="B1" s="2"/>
      <c r="C1" s="3"/>
      <c r="D1" s="3"/>
      <c r="E1" s="3"/>
      <c r="F1" s="103"/>
      <c r="G1" s="103"/>
      <c r="H1" s="103"/>
      <c r="I1" s="103"/>
      <c r="J1" s="4"/>
      <c r="K1" s="102"/>
    </row>
    <row r="2" spans="1:11" x14ac:dyDescent="0.2">
      <c r="A2" s="5" t="s">
        <v>25</v>
      </c>
      <c r="B2" s="5"/>
      <c r="C2" s="6" t="s">
        <v>78</v>
      </c>
      <c r="D2" s="7"/>
      <c r="E2" s="7"/>
      <c r="F2" s="127"/>
      <c r="G2" s="127"/>
      <c r="H2" s="127"/>
      <c r="I2" s="127"/>
      <c r="J2" s="6"/>
      <c r="K2" s="8"/>
    </row>
    <row r="3" spans="1:11" x14ac:dyDescent="0.2">
      <c r="A3" s="5" t="s">
        <v>24</v>
      </c>
      <c r="B3" s="5"/>
      <c r="C3" s="9" t="s">
        <v>80</v>
      </c>
      <c r="D3" s="7"/>
      <c r="E3" s="7"/>
      <c r="F3" s="128"/>
      <c r="G3" s="128"/>
      <c r="H3" s="128"/>
      <c r="I3" s="128"/>
      <c r="J3" s="6"/>
      <c r="K3" s="8"/>
    </row>
    <row r="4" spans="1:11" ht="13.5" thickBot="1" x14ac:dyDescent="0.25">
      <c r="A4" s="5" t="s">
        <v>1</v>
      </c>
      <c r="B4" s="5"/>
      <c r="C4" s="10">
        <v>42471</v>
      </c>
      <c r="D4" s="5"/>
      <c r="E4" s="5"/>
      <c r="F4" s="129"/>
      <c r="G4" s="130"/>
      <c r="H4" s="130"/>
      <c r="I4" s="130"/>
      <c r="J4" s="11"/>
      <c r="K4" s="12"/>
    </row>
    <row r="5" spans="1:11" x14ac:dyDescent="0.2">
      <c r="A5" s="13" t="s">
        <v>2</v>
      </c>
      <c r="B5" s="14"/>
      <c r="C5" s="14"/>
      <c r="D5" s="15"/>
      <c r="E5" s="15"/>
      <c r="F5" s="18" t="s">
        <v>3</v>
      </c>
      <c r="G5" s="18"/>
      <c r="H5" s="18"/>
      <c r="I5" s="19"/>
      <c r="J5" s="16"/>
      <c r="K5" s="17"/>
    </row>
    <row r="6" spans="1:11" x14ac:dyDescent="0.2">
      <c r="A6" s="20" t="s">
        <v>4</v>
      </c>
      <c r="B6" s="21" t="s">
        <v>5</v>
      </c>
      <c r="C6" s="21"/>
      <c r="D6" s="58" t="s">
        <v>26</v>
      </c>
      <c r="E6" s="59" t="s">
        <v>27</v>
      </c>
      <c r="F6" s="23" t="s">
        <v>8</v>
      </c>
      <c r="G6" s="24"/>
      <c r="H6" s="23" t="s">
        <v>9</v>
      </c>
      <c r="I6" s="25"/>
      <c r="J6" s="57" t="s">
        <v>28</v>
      </c>
      <c r="K6" s="22" t="s">
        <v>7</v>
      </c>
    </row>
    <row r="7" spans="1:11" x14ac:dyDescent="0.2">
      <c r="A7" s="26" t="s">
        <v>10</v>
      </c>
      <c r="B7" s="27" t="s">
        <v>11</v>
      </c>
      <c r="C7" s="27" t="s">
        <v>12</v>
      </c>
      <c r="D7" s="27" t="s">
        <v>13</v>
      </c>
      <c r="E7" s="60"/>
      <c r="F7" s="27" t="s">
        <v>6</v>
      </c>
      <c r="G7" s="27" t="s">
        <v>17</v>
      </c>
      <c r="H7" s="27" t="s">
        <v>6</v>
      </c>
      <c r="I7" s="30" t="s">
        <v>17</v>
      </c>
      <c r="J7" s="28" t="s">
        <v>14</v>
      </c>
      <c r="K7" s="29" t="s">
        <v>14</v>
      </c>
    </row>
    <row r="8" spans="1:11" ht="13.5" thickBot="1" x14ac:dyDescent="0.25">
      <c r="A8" s="31"/>
      <c r="B8" s="32">
        <v>1</v>
      </c>
      <c r="C8" s="32">
        <v>2</v>
      </c>
      <c r="D8" s="33">
        <v>3</v>
      </c>
      <c r="E8" s="33">
        <v>4</v>
      </c>
      <c r="F8" s="34">
        <v>5</v>
      </c>
      <c r="G8" s="34">
        <v>6</v>
      </c>
      <c r="H8" s="34">
        <v>7</v>
      </c>
      <c r="I8" s="35">
        <v>8</v>
      </c>
      <c r="J8" s="34">
        <v>9</v>
      </c>
      <c r="K8" s="34">
        <v>10</v>
      </c>
    </row>
    <row r="9" spans="1:11" ht="15" x14ac:dyDescent="0.25">
      <c r="B9" s="104" t="s">
        <v>81</v>
      </c>
      <c r="C9" s="105" t="s">
        <v>82</v>
      </c>
    </row>
    <row r="11" spans="1:11" x14ac:dyDescent="0.2">
      <c r="A11" s="115">
        <v>1</v>
      </c>
      <c r="B11" s="116" t="s">
        <v>83</v>
      </c>
      <c r="C11" s="108" t="s">
        <v>84</v>
      </c>
      <c r="D11" s="109" t="s">
        <v>85</v>
      </c>
      <c r="E11" s="110">
        <v>30</v>
      </c>
      <c r="G11" s="114"/>
      <c r="H11" s="113"/>
      <c r="I11" s="114">
        <f>E11*H11</f>
        <v>0</v>
      </c>
      <c r="J11" s="111">
        <v>0</v>
      </c>
      <c r="K11" s="112">
        <f>E11*J11</f>
        <v>0</v>
      </c>
    </row>
    <row r="12" spans="1:11" x14ac:dyDescent="0.2">
      <c r="A12" s="118" t="s">
        <v>87</v>
      </c>
      <c r="B12" s="119">
        <v>28300000</v>
      </c>
      <c r="C12" s="108" t="s">
        <v>88</v>
      </c>
      <c r="D12" s="109" t="s">
        <v>17</v>
      </c>
      <c r="E12" s="110">
        <v>1</v>
      </c>
      <c r="F12" s="113"/>
      <c r="G12" s="114">
        <f>E12*F12</f>
        <v>0</v>
      </c>
      <c r="I12" s="114"/>
      <c r="J12" s="111">
        <v>0</v>
      </c>
      <c r="K12" s="112">
        <f>E12*J12</f>
        <v>0</v>
      </c>
    </row>
    <row r="13" spans="1:11" x14ac:dyDescent="0.2">
      <c r="A13" s="115">
        <v>2</v>
      </c>
      <c r="B13" s="116" t="s">
        <v>83</v>
      </c>
      <c r="C13" s="108" t="s">
        <v>89</v>
      </c>
      <c r="D13" s="109" t="s">
        <v>85</v>
      </c>
      <c r="E13" s="110">
        <v>5</v>
      </c>
      <c r="G13" s="114"/>
      <c r="H13" s="113"/>
      <c r="I13" s="114">
        <f>E13*H13</f>
        <v>0</v>
      </c>
      <c r="J13" s="111">
        <v>0</v>
      </c>
      <c r="K13" s="112">
        <f>E13*J13</f>
        <v>0</v>
      </c>
    </row>
    <row r="14" spans="1:11" x14ac:dyDescent="0.2">
      <c r="A14" s="115">
        <v>3</v>
      </c>
      <c r="B14" s="116" t="s">
        <v>83</v>
      </c>
      <c r="C14" s="108" t="s">
        <v>91</v>
      </c>
      <c r="D14" s="109" t="s">
        <v>85</v>
      </c>
      <c r="E14" s="110">
        <v>3</v>
      </c>
      <c r="G14" s="114"/>
      <c r="H14" s="113"/>
      <c r="I14" s="114">
        <f>E14*H14</f>
        <v>0</v>
      </c>
      <c r="J14" s="111">
        <v>0</v>
      </c>
      <c r="K14" s="112">
        <f>E14*J14</f>
        <v>0</v>
      </c>
    </row>
    <row r="15" spans="1:11" x14ac:dyDescent="0.2">
      <c r="C15" s="120" t="str">
        <f>CONCATENATE(B9," celkem")</f>
        <v>11 celkem</v>
      </c>
      <c r="G15" s="122">
        <f>SUBTOTAL(9,G11:G14)</f>
        <v>0</v>
      </c>
      <c r="I15" s="122">
        <f>SUBTOTAL(9,I11:I14)</f>
        <v>0</v>
      </c>
      <c r="K15" s="121">
        <f>SUBTOTAL(9,K11:K14)</f>
        <v>0</v>
      </c>
    </row>
    <row r="17" spans="1:11" ht="15" x14ac:dyDescent="0.25">
      <c r="B17" s="104" t="s">
        <v>93</v>
      </c>
      <c r="C17" s="105" t="s">
        <v>94</v>
      </c>
    </row>
    <row r="19" spans="1:11" x14ac:dyDescent="0.2">
      <c r="A19" s="115">
        <v>1</v>
      </c>
      <c r="B19" s="116" t="s">
        <v>95</v>
      </c>
      <c r="C19" s="108" t="s">
        <v>96</v>
      </c>
      <c r="D19" s="109" t="s">
        <v>97</v>
      </c>
      <c r="E19" s="110">
        <v>0.59399999999999997</v>
      </c>
      <c r="G19" s="114"/>
      <c r="H19" s="113"/>
      <c r="I19" s="114">
        <f t="shared" ref="I19:I27" si="0">E19*H19</f>
        <v>0</v>
      </c>
      <c r="J19" s="111">
        <v>1.8702000000000001</v>
      </c>
      <c r="K19" s="112">
        <f t="shared" ref="K19:K27" si="1">E19*J19</f>
        <v>1.1108988</v>
      </c>
    </row>
    <row r="20" spans="1:11" x14ac:dyDescent="0.2">
      <c r="A20" s="115">
        <v>2</v>
      </c>
      <c r="B20" s="116" t="s">
        <v>106</v>
      </c>
      <c r="C20" s="108" t="s">
        <v>107</v>
      </c>
      <c r="D20" s="109" t="s">
        <v>108</v>
      </c>
      <c r="E20" s="110">
        <v>2.52</v>
      </c>
      <c r="G20" s="114"/>
      <c r="H20" s="113"/>
      <c r="I20" s="114">
        <f t="shared" si="0"/>
        <v>0</v>
      </c>
      <c r="J20" s="111">
        <v>0.2117</v>
      </c>
      <c r="K20" s="112">
        <f t="shared" si="1"/>
        <v>0.53348399999999996</v>
      </c>
    </row>
    <row r="21" spans="1:11" x14ac:dyDescent="0.2">
      <c r="A21" s="115">
        <v>3</v>
      </c>
      <c r="B21" s="116" t="s">
        <v>95</v>
      </c>
      <c r="C21" s="108" t="s">
        <v>114</v>
      </c>
      <c r="D21" s="109" t="s">
        <v>115</v>
      </c>
      <c r="E21" s="110">
        <v>40</v>
      </c>
      <c r="G21" s="114"/>
      <c r="H21" s="113"/>
      <c r="I21" s="114">
        <f t="shared" si="0"/>
        <v>0</v>
      </c>
      <c r="J21" s="111">
        <v>1.4999999999999999E-2</v>
      </c>
      <c r="K21" s="112">
        <f t="shared" si="1"/>
        <v>0.6</v>
      </c>
    </row>
    <row r="22" spans="1:11" x14ac:dyDescent="0.2">
      <c r="A22" s="115">
        <v>4</v>
      </c>
      <c r="B22" s="116" t="s">
        <v>121</v>
      </c>
      <c r="C22" s="108" t="s">
        <v>122</v>
      </c>
      <c r="D22" s="109" t="s">
        <v>97</v>
      </c>
      <c r="E22" s="110">
        <v>0.36</v>
      </c>
      <c r="G22" s="114"/>
      <c r="H22" s="113"/>
      <c r="I22" s="114">
        <f t="shared" si="0"/>
        <v>0</v>
      </c>
      <c r="J22" s="111">
        <v>1.7544999999999999</v>
      </c>
      <c r="K22" s="112">
        <f t="shared" si="1"/>
        <v>0.63161999999999996</v>
      </c>
    </row>
    <row r="23" spans="1:11" x14ac:dyDescent="0.2">
      <c r="A23" s="115">
        <v>5</v>
      </c>
      <c r="B23" s="116" t="s">
        <v>121</v>
      </c>
      <c r="C23" s="108" t="s">
        <v>127</v>
      </c>
      <c r="D23" s="109" t="s">
        <v>97</v>
      </c>
      <c r="E23" s="110">
        <v>0.13500000000000001</v>
      </c>
      <c r="G23" s="114"/>
      <c r="H23" s="113"/>
      <c r="I23" s="114">
        <f t="shared" si="0"/>
        <v>0</v>
      </c>
      <c r="J23" s="111">
        <v>1.7544999999999999</v>
      </c>
      <c r="K23" s="112">
        <f t="shared" si="1"/>
        <v>0.2368575</v>
      </c>
    </row>
    <row r="24" spans="1:11" x14ac:dyDescent="0.2">
      <c r="A24" s="115">
        <v>6</v>
      </c>
      <c r="B24" s="116" t="s">
        <v>121</v>
      </c>
      <c r="C24" s="108" t="s">
        <v>132</v>
      </c>
      <c r="D24" s="109" t="s">
        <v>97</v>
      </c>
      <c r="E24" s="110">
        <v>4.8</v>
      </c>
      <c r="G24" s="114"/>
      <c r="H24" s="113"/>
      <c r="I24" s="114">
        <f t="shared" si="0"/>
        <v>0</v>
      </c>
      <c r="J24" s="111">
        <v>1.7544999999999999</v>
      </c>
      <c r="K24" s="112">
        <f t="shared" si="1"/>
        <v>8.4215999999999998</v>
      </c>
    </row>
    <row r="25" spans="1:11" x14ac:dyDescent="0.2">
      <c r="A25" s="115">
        <v>7</v>
      </c>
      <c r="B25" s="116" t="s">
        <v>136</v>
      </c>
      <c r="C25" s="108" t="s">
        <v>137</v>
      </c>
      <c r="D25" s="109" t="s">
        <v>108</v>
      </c>
      <c r="E25" s="110">
        <v>3</v>
      </c>
      <c r="G25" s="114"/>
      <c r="H25" s="113"/>
      <c r="I25" s="114">
        <f t="shared" si="0"/>
        <v>0</v>
      </c>
      <c r="J25" s="111">
        <v>0</v>
      </c>
      <c r="K25" s="112">
        <f t="shared" si="1"/>
        <v>0</v>
      </c>
    </row>
    <row r="26" spans="1:11" x14ac:dyDescent="0.2">
      <c r="A26" s="115">
        <v>8</v>
      </c>
      <c r="B26" s="116" t="s">
        <v>136</v>
      </c>
      <c r="C26" s="108" t="s">
        <v>141</v>
      </c>
      <c r="D26" s="109" t="s">
        <v>142</v>
      </c>
      <c r="E26" s="110">
        <v>10</v>
      </c>
      <c r="G26" s="114"/>
      <c r="H26" s="113"/>
      <c r="I26" s="114">
        <f t="shared" si="0"/>
        <v>0</v>
      </c>
      <c r="J26" s="111">
        <v>1E-3</v>
      </c>
      <c r="K26" s="112">
        <f t="shared" si="1"/>
        <v>0.01</v>
      </c>
    </row>
    <row r="27" spans="1:11" x14ac:dyDescent="0.2">
      <c r="A27" s="115">
        <v>9</v>
      </c>
      <c r="B27" s="116" t="s">
        <v>136</v>
      </c>
      <c r="C27" s="108" t="s">
        <v>145</v>
      </c>
      <c r="D27" s="109" t="s">
        <v>142</v>
      </c>
      <c r="E27" s="110">
        <v>10</v>
      </c>
      <c r="G27" s="114"/>
      <c r="H27" s="113"/>
      <c r="I27" s="114">
        <f t="shared" si="0"/>
        <v>0</v>
      </c>
      <c r="J27" s="111">
        <v>2E-3</v>
      </c>
      <c r="K27" s="112">
        <f t="shared" si="1"/>
        <v>0.02</v>
      </c>
    </row>
    <row r="28" spans="1:11" x14ac:dyDescent="0.2">
      <c r="C28" s="120" t="str">
        <f>CONCATENATE(B17," celkem")</f>
        <v>3 celkem</v>
      </c>
      <c r="G28" s="122">
        <f>SUBTOTAL(9,G19:G27)</f>
        <v>0</v>
      </c>
      <c r="I28" s="122">
        <f>SUBTOTAL(9,I19:I27)</f>
        <v>0</v>
      </c>
      <c r="K28" s="121">
        <f>SUBTOTAL(9,K19:K27)</f>
        <v>11.564460299999999</v>
      </c>
    </row>
    <row r="30" spans="1:11" ht="15" x14ac:dyDescent="0.25">
      <c r="B30" s="104" t="s">
        <v>147</v>
      </c>
      <c r="C30" s="105" t="s">
        <v>148</v>
      </c>
    </row>
    <row r="32" spans="1:11" x14ac:dyDescent="0.2">
      <c r="A32" s="115">
        <v>1</v>
      </c>
      <c r="B32" s="116" t="s">
        <v>149</v>
      </c>
      <c r="C32" s="108" t="s">
        <v>150</v>
      </c>
      <c r="D32" s="109" t="s">
        <v>115</v>
      </c>
      <c r="E32" s="110">
        <v>40</v>
      </c>
      <c r="G32" s="114"/>
      <c r="H32" s="113"/>
      <c r="I32" s="114">
        <f>E32*H32</f>
        <v>0</v>
      </c>
      <c r="J32" s="111">
        <v>8.2350000000000007E-2</v>
      </c>
      <c r="K32" s="112">
        <f>E32*J32</f>
        <v>3.2940000000000005</v>
      </c>
    </row>
    <row r="33" spans="1:11" x14ac:dyDescent="0.2">
      <c r="C33" s="120" t="str">
        <f>CONCATENATE(B30," celkem")</f>
        <v>4 celkem</v>
      </c>
      <c r="G33" s="122">
        <f>SUBTOTAL(9,G32:G32)</f>
        <v>0</v>
      </c>
      <c r="I33" s="122">
        <f>SUBTOTAL(9,I32:I32)</f>
        <v>0</v>
      </c>
      <c r="K33" s="121">
        <f>SUBTOTAL(9,K32:K32)</f>
        <v>3.2940000000000005</v>
      </c>
    </row>
    <row r="35" spans="1:11" ht="15" x14ac:dyDescent="0.25">
      <c r="B35" s="104" t="s">
        <v>152</v>
      </c>
      <c r="C35" s="105" t="s">
        <v>153</v>
      </c>
    </row>
    <row r="37" spans="1:11" x14ac:dyDescent="0.2">
      <c r="A37" s="115">
        <v>1</v>
      </c>
      <c r="B37" s="116" t="s">
        <v>154</v>
      </c>
      <c r="C37" s="108" t="s">
        <v>155</v>
      </c>
      <c r="D37" s="109" t="s">
        <v>108</v>
      </c>
      <c r="E37" s="110">
        <v>79.38</v>
      </c>
      <c r="G37" s="114"/>
      <c r="H37" s="113"/>
      <c r="I37" s="114">
        <f>E37*H37</f>
        <v>0</v>
      </c>
      <c r="J37" s="111">
        <v>1.54E-2</v>
      </c>
      <c r="K37" s="112">
        <f>E37*J37</f>
        <v>1.2224519999999999</v>
      </c>
    </row>
    <row r="38" spans="1:11" x14ac:dyDescent="0.2">
      <c r="A38" s="115">
        <v>2</v>
      </c>
      <c r="B38" s="116" t="s">
        <v>154</v>
      </c>
      <c r="C38" s="108" t="s">
        <v>162</v>
      </c>
      <c r="D38" s="109" t="s">
        <v>115</v>
      </c>
      <c r="E38" s="110">
        <v>3.06</v>
      </c>
      <c r="G38" s="114"/>
      <c r="H38" s="113"/>
      <c r="I38" s="114">
        <f>E38*H38</f>
        <v>0</v>
      </c>
      <c r="J38" s="111">
        <v>3.8199999999999998E-2</v>
      </c>
      <c r="K38" s="112">
        <f>E38*J38</f>
        <v>0.116892</v>
      </c>
    </row>
    <row r="39" spans="1:11" x14ac:dyDescent="0.2">
      <c r="C39" s="120" t="str">
        <f>CONCATENATE(B35," celkem")</f>
        <v>61 celkem</v>
      </c>
      <c r="G39" s="122">
        <f>SUBTOTAL(9,G37:G38)</f>
        <v>0</v>
      </c>
      <c r="I39" s="122">
        <f>SUBTOTAL(9,I37:I38)</f>
        <v>0</v>
      </c>
      <c r="K39" s="121">
        <f>SUBTOTAL(9,K37:K38)</f>
        <v>1.3393439999999999</v>
      </c>
    </row>
    <row r="41" spans="1:11" ht="15" x14ac:dyDescent="0.25">
      <c r="B41" s="104" t="s">
        <v>168</v>
      </c>
      <c r="C41" s="105" t="s">
        <v>169</v>
      </c>
    </row>
    <row r="43" spans="1:11" x14ac:dyDescent="0.2">
      <c r="A43" s="115">
        <v>1</v>
      </c>
      <c r="B43" s="116" t="s">
        <v>170</v>
      </c>
      <c r="C43" s="108" t="s">
        <v>171</v>
      </c>
      <c r="D43" s="109" t="s">
        <v>115</v>
      </c>
      <c r="E43" s="110">
        <v>21.2</v>
      </c>
      <c r="G43" s="114"/>
      <c r="H43" s="113"/>
      <c r="I43" s="114">
        <f>E43*H43</f>
        <v>0</v>
      </c>
      <c r="J43" s="111">
        <v>4.1500000000000002E-2</v>
      </c>
      <c r="K43" s="112">
        <f>E43*J43</f>
        <v>0.87980000000000003</v>
      </c>
    </row>
    <row r="44" spans="1:11" x14ac:dyDescent="0.2">
      <c r="A44" s="115">
        <v>2</v>
      </c>
      <c r="B44" s="116" t="s">
        <v>177</v>
      </c>
      <c r="C44" s="108" t="s">
        <v>178</v>
      </c>
      <c r="D44" s="109" t="s">
        <v>108</v>
      </c>
      <c r="E44" s="110">
        <v>21.2</v>
      </c>
      <c r="G44" s="114"/>
      <c r="H44" s="113"/>
      <c r="I44" s="114">
        <f>E44*H44</f>
        <v>0</v>
      </c>
      <c r="J44" s="111">
        <v>5.9999999999999995E-4</v>
      </c>
      <c r="K44" s="112">
        <f>E44*J44</f>
        <v>1.2719999999999999E-2</v>
      </c>
    </row>
    <row r="45" spans="1:11" x14ac:dyDescent="0.2">
      <c r="C45" s="120" t="str">
        <f>CONCATENATE(B41," celkem")</f>
        <v>62 celkem</v>
      </c>
      <c r="G45" s="122">
        <f>SUBTOTAL(9,G43:G44)</f>
        <v>0</v>
      </c>
      <c r="I45" s="122">
        <f>SUBTOTAL(9,I43:I44)</f>
        <v>0</v>
      </c>
      <c r="K45" s="121">
        <f>SUBTOTAL(9,K43:K44)</f>
        <v>0.89251999999999998</v>
      </c>
    </row>
    <row r="47" spans="1:11" ht="15" x14ac:dyDescent="0.25">
      <c r="B47" s="104" t="s">
        <v>181</v>
      </c>
      <c r="C47" s="105" t="s">
        <v>182</v>
      </c>
    </row>
    <row r="49" spans="1:11" x14ac:dyDescent="0.2">
      <c r="A49" s="115">
        <v>1</v>
      </c>
      <c r="B49" s="116" t="s">
        <v>183</v>
      </c>
      <c r="C49" s="108" t="s">
        <v>184</v>
      </c>
      <c r="D49" s="109" t="s">
        <v>115</v>
      </c>
      <c r="E49" s="110">
        <v>4</v>
      </c>
      <c r="G49" s="114"/>
      <c r="H49" s="113"/>
      <c r="I49" s="114">
        <f>E49*H49</f>
        <v>0</v>
      </c>
      <c r="J49" s="111">
        <v>0</v>
      </c>
      <c r="K49" s="126" t="str">
        <f>FIXED(E49*J49,3,TRUE)</f>
        <v>0,000</v>
      </c>
    </row>
    <row r="50" spans="1:11" x14ac:dyDescent="0.2">
      <c r="C50" s="120" t="str">
        <f>CONCATENATE(B47," celkem")</f>
        <v>721 celkem</v>
      </c>
      <c r="G50" s="122">
        <f>SUBTOTAL(9,G49:G49)</f>
        <v>0</v>
      </c>
      <c r="I50" s="122">
        <f>SUBTOTAL(9,I49:I49)</f>
        <v>0</v>
      </c>
      <c r="K50" s="121">
        <f>SUBTOTAL(9,K49:K49)</f>
        <v>0</v>
      </c>
    </row>
    <row r="52" spans="1:11" ht="15" x14ac:dyDescent="0.25">
      <c r="B52" s="104" t="s">
        <v>186</v>
      </c>
      <c r="C52" s="105" t="s">
        <v>187</v>
      </c>
    </row>
    <row r="54" spans="1:11" x14ac:dyDescent="0.2">
      <c r="A54" s="115">
        <v>1</v>
      </c>
      <c r="B54" s="116" t="s">
        <v>188</v>
      </c>
      <c r="C54" s="108" t="s">
        <v>189</v>
      </c>
      <c r="D54" s="109" t="s">
        <v>17</v>
      </c>
      <c r="E54" s="110">
        <v>1</v>
      </c>
      <c r="G54" s="114"/>
      <c r="H54" s="113"/>
      <c r="I54" s="114">
        <f>E54*H54</f>
        <v>0</v>
      </c>
      <c r="J54" s="111">
        <v>0</v>
      </c>
      <c r="K54" s="126" t="str">
        <f>FIXED(E54*J54,3,TRUE)</f>
        <v>0,000</v>
      </c>
    </row>
    <row r="55" spans="1:11" x14ac:dyDescent="0.2">
      <c r="A55" s="115">
        <v>2</v>
      </c>
      <c r="B55" s="116" t="s">
        <v>188</v>
      </c>
      <c r="C55" s="108" t="s">
        <v>191</v>
      </c>
      <c r="D55" s="109" t="s">
        <v>192</v>
      </c>
      <c r="E55" s="110">
        <v>1</v>
      </c>
      <c r="G55" s="114"/>
      <c r="H55" s="113"/>
      <c r="I55" s="114">
        <f>E55*H55</f>
        <v>0</v>
      </c>
      <c r="J55" s="111">
        <v>0</v>
      </c>
      <c r="K55" s="126" t="str">
        <f>FIXED(E55*J55,3,TRUE)</f>
        <v>0,000</v>
      </c>
    </row>
    <row r="56" spans="1:11" x14ac:dyDescent="0.2">
      <c r="C56" s="120" t="str">
        <f>CONCATENATE(B52," celkem")</f>
        <v>74 celkem</v>
      </c>
      <c r="G56" s="122">
        <f>SUBTOTAL(9,G54:G55)</f>
        <v>0</v>
      </c>
      <c r="I56" s="122">
        <f>SUBTOTAL(9,I54:I55)</f>
        <v>0</v>
      </c>
      <c r="K56" s="121">
        <f>SUBTOTAL(9,K54:K55)</f>
        <v>0</v>
      </c>
    </row>
    <row r="58" spans="1:11" ht="15" x14ac:dyDescent="0.25">
      <c r="B58" s="104" t="s">
        <v>193</v>
      </c>
      <c r="C58" s="105" t="s">
        <v>194</v>
      </c>
    </row>
    <row r="60" spans="1:11" x14ac:dyDescent="0.2">
      <c r="A60" s="115">
        <v>1</v>
      </c>
      <c r="B60" s="116" t="s">
        <v>195</v>
      </c>
      <c r="C60" s="108" t="s">
        <v>196</v>
      </c>
      <c r="D60" s="109" t="s">
        <v>108</v>
      </c>
      <c r="E60" s="110">
        <v>533.20000000000005</v>
      </c>
      <c r="G60" s="114"/>
      <c r="H60" s="113"/>
      <c r="I60" s="114">
        <f t="shared" ref="I60:I74" si="2">E60*H60</f>
        <v>0</v>
      </c>
      <c r="J60" s="111">
        <v>7.0000000000000001E-3</v>
      </c>
      <c r="K60" s="126" t="str">
        <f t="shared" ref="K60:K69" si="3">FIXED(E60*J60,3,TRUE)</f>
        <v>3,732</v>
      </c>
    </row>
    <row r="61" spans="1:11" x14ac:dyDescent="0.2">
      <c r="A61" s="115">
        <v>2</v>
      </c>
      <c r="B61" s="116" t="s">
        <v>202</v>
      </c>
      <c r="C61" s="108" t="s">
        <v>203</v>
      </c>
      <c r="D61" s="109" t="s">
        <v>108</v>
      </c>
      <c r="E61" s="110">
        <v>126</v>
      </c>
      <c r="G61" s="114"/>
      <c r="H61" s="113"/>
      <c r="I61" s="114">
        <f t="shared" si="2"/>
        <v>0</v>
      </c>
      <c r="J61" s="111">
        <v>1.4999999999999999E-2</v>
      </c>
      <c r="K61" s="126" t="str">
        <f t="shared" si="3"/>
        <v>1,890</v>
      </c>
    </row>
    <row r="62" spans="1:11" x14ac:dyDescent="0.2">
      <c r="A62" s="115">
        <v>3</v>
      </c>
      <c r="B62" s="116" t="s">
        <v>216</v>
      </c>
      <c r="C62" s="108" t="s">
        <v>217</v>
      </c>
      <c r="D62" s="109" t="s">
        <v>142</v>
      </c>
      <c r="E62" s="110">
        <v>19</v>
      </c>
      <c r="G62" s="114"/>
      <c r="H62" s="113"/>
      <c r="I62" s="114">
        <f t="shared" si="2"/>
        <v>0</v>
      </c>
      <c r="J62" s="111">
        <v>2.4750000000000001E-2</v>
      </c>
      <c r="K62" s="126" t="str">
        <f t="shared" si="3"/>
        <v>0,470</v>
      </c>
    </row>
    <row r="63" spans="1:11" x14ac:dyDescent="0.2">
      <c r="A63" s="115">
        <v>4</v>
      </c>
      <c r="B63" s="116" t="s">
        <v>220</v>
      </c>
      <c r="C63" s="108" t="s">
        <v>221</v>
      </c>
      <c r="D63" s="109" t="s">
        <v>142</v>
      </c>
      <c r="E63" s="110">
        <v>3.5</v>
      </c>
      <c r="G63" s="114"/>
      <c r="H63" s="113"/>
      <c r="I63" s="114">
        <f t="shared" si="2"/>
        <v>0</v>
      </c>
      <c r="J63" s="111">
        <v>2.4750000000000001E-2</v>
      </c>
      <c r="K63" s="126" t="str">
        <f t="shared" si="3"/>
        <v>0,087</v>
      </c>
    </row>
    <row r="64" spans="1:11" x14ac:dyDescent="0.2">
      <c r="A64" s="115">
        <v>5</v>
      </c>
      <c r="B64" s="116" t="s">
        <v>224</v>
      </c>
      <c r="C64" s="108" t="s">
        <v>225</v>
      </c>
      <c r="D64" s="109" t="s">
        <v>142</v>
      </c>
      <c r="E64" s="110">
        <v>14</v>
      </c>
      <c r="G64" s="114"/>
      <c r="H64" s="113"/>
      <c r="I64" s="114">
        <f t="shared" si="2"/>
        <v>0</v>
      </c>
      <c r="J64" s="111">
        <v>3.3000000000000002E-2</v>
      </c>
      <c r="K64" s="126" t="str">
        <f t="shared" si="3"/>
        <v>0,462</v>
      </c>
    </row>
    <row r="65" spans="1:11" x14ac:dyDescent="0.2">
      <c r="A65" s="115">
        <v>6</v>
      </c>
      <c r="B65" s="116" t="s">
        <v>230</v>
      </c>
      <c r="C65" s="108" t="s">
        <v>231</v>
      </c>
      <c r="D65" s="109" t="s">
        <v>142</v>
      </c>
      <c r="E65" s="110">
        <v>3.5</v>
      </c>
      <c r="G65" s="114"/>
      <c r="H65" s="113"/>
      <c r="I65" s="114">
        <f t="shared" si="2"/>
        <v>0</v>
      </c>
      <c r="J65" s="111">
        <v>3.3000000000000002E-2</v>
      </c>
      <c r="K65" s="126" t="str">
        <f t="shared" si="3"/>
        <v>0,116</v>
      </c>
    </row>
    <row r="66" spans="1:11" x14ac:dyDescent="0.2">
      <c r="A66" s="115">
        <v>7</v>
      </c>
      <c r="B66" s="116" t="s">
        <v>233</v>
      </c>
      <c r="C66" s="108" t="s">
        <v>234</v>
      </c>
      <c r="D66" s="109" t="s">
        <v>142</v>
      </c>
      <c r="E66" s="110">
        <v>220.7</v>
      </c>
      <c r="G66" s="114"/>
      <c r="H66" s="113"/>
      <c r="I66" s="114">
        <f t="shared" si="2"/>
        <v>0</v>
      </c>
      <c r="J66" s="111">
        <v>1.2319999999999999E-2</v>
      </c>
      <c r="K66" s="126" t="str">
        <f t="shared" si="3"/>
        <v>2,719</v>
      </c>
    </row>
    <row r="67" spans="1:11" x14ac:dyDescent="0.2">
      <c r="A67" s="115">
        <v>8</v>
      </c>
      <c r="B67" s="116" t="s">
        <v>254</v>
      </c>
      <c r="C67" s="108" t="s">
        <v>255</v>
      </c>
      <c r="D67" s="109" t="s">
        <v>142</v>
      </c>
      <c r="E67" s="110">
        <v>15</v>
      </c>
      <c r="G67" s="114"/>
      <c r="H67" s="113"/>
      <c r="I67" s="114">
        <f t="shared" si="2"/>
        <v>0</v>
      </c>
      <c r="J67" s="111">
        <v>1.2319999999999999E-2</v>
      </c>
      <c r="K67" s="126" t="str">
        <f t="shared" si="3"/>
        <v>0,185</v>
      </c>
    </row>
    <row r="68" spans="1:11" x14ac:dyDescent="0.2">
      <c r="A68" s="115">
        <v>9</v>
      </c>
      <c r="B68" s="116" t="s">
        <v>258</v>
      </c>
      <c r="C68" s="108" t="s">
        <v>259</v>
      </c>
      <c r="D68" s="109" t="s">
        <v>142</v>
      </c>
      <c r="E68" s="110">
        <v>203.5</v>
      </c>
      <c r="G68" s="114"/>
      <c r="H68" s="113"/>
      <c r="I68" s="114">
        <f t="shared" si="2"/>
        <v>0</v>
      </c>
      <c r="J68" s="111">
        <v>1.2319999999999999E-2</v>
      </c>
      <c r="K68" s="126" t="str">
        <f t="shared" si="3"/>
        <v>2,507</v>
      </c>
    </row>
    <row r="69" spans="1:11" x14ac:dyDescent="0.2">
      <c r="A69" s="115">
        <v>10</v>
      </c>
      <c r="B69" s="116" t="s">
        <v>271</v>
      </c>
      <c r="C69" s="108" t="s">
        <v>272</v>
      </c>
      <c r="D69" s="109" t="s">
        <v>142</v>
      </c>
      <c r="E69" s="110">
        <v>18</v>
      </c>
      <c r="G69" s="114"/>
      <c r="H69" s="113"/>
      <c r="I69" s="114">
        <f t="shared" si="2"/>
        <v>0</v>
      </c>
      <c r="J69" s="111">
        <v>6.6E-3</v>
      </c>
      <c r="K69" s="126" t="str">
        <f t="shared" si="3"/>
        <v>0,119</v>
      </c>
    </row>
    <row r="70" spans="1:11" x14ac:dyDescent="0.2">
      <c r="A70" s="115">
        <v>11</v>
      </c>
      <c r="B70" s="116" t="s">
        <v>276</v>
      </c>
      <c r="C70" s="108" t="s">
        <v>277</v>
      </c>
      <c r="D70" s="109" t="s">
        <v>278</v>
      </c>
      <c r="E70" s="110">
        <v>12.287000000000001</v>
      </c>
      <c r="G70" s="114"/>
      <c r="H70" s="113"/>
      <c r="I70" s="114">
        <f t="shared" si="2"/>
        <v>0</v>
      </c>
      <c r="J70" s="111">
        <v>0</v>
      </c>
      <c r="K70" s="112">
        <f t="shared" ref="K70:K88" si="4">E70*J70</f>
        <v>0</v>
      </c>
    </row>
    <row r="71" spans="1:11" x14ac:dyDescent="0.2">
      <c r="A71" s="115">
        <v>12</v>
      </c>
      <c r="B71" s="116" t="s">
        <v>280</v>
      </c>
      <c r="C71" s="108" t="s">
        <v>281</v>
      </c>
      <c r="D71" s="109" t="s">
        <v>142</v>
      </c>
      <c r="E71" s="110">
        <v>17.5</v>
      </c>
      <c r="G71" s="114"/>
      <c r="H71" s="113"/>
      <c r="I71" s="114">
        <f t="shared" si="2"/>
        <v>0</v>
      </c>
      <c r="J71" s="111">
        <v>1E-4</v>
      </c>
      <c r="K71" s="112">
        <f t="shared" si="4"/>
        <v>1.75E-3</v>
      </c>
    </row>
    <row r="72" spans="1:11" x14ac:dyDescent="0.2">
      <c r="A72" s="115">
        <v>13</v>
      </c>
      <c r="B72" s="116" t="s">
        <v>280</v>
      </c>
      <c r="C72" s="108" t="s">
        <v>282</v>
      </c>
      <c r="D72" s="109" t="s">
        <v>142</v>
      </c>
      <c r="E72" s="110">
        <v>22.5</v>
      </c>
      <c r="G72" s="114"/>
      <c r="H72" s="113"/>
      <c r="I72" s="114">
        <f t="shared" si="2"/>
        <v>0</v>
      </c>
      <c r="J72" s="111">
        <v>1E-4</v>
      </c>
      <c r="K72" s="112">
        <f t="shared" si="4"/>
        <v>2.2500000000000003E-3</v>
      </c>
    </row>
    <row r="73" spans="1:11" x14ac:dyDescent="0.2">
      <c r="A73" s="115">
        <v>14</v>
      </c>
      <c r="B73" s="116" t="s">
        <v>280</v>
      </c>
      <c r="C73" s="108" t="s">
        <v>283</v>
      </c>
      <c r="D73" s="109" t="s">
        <v>142</v>
      </c>
      <c r="E73" s="110">
        <v>439.2</v>
      </c>
      <c r="G73" s="114"/>
      <c r="H73" s="113"/>
      <c r="I73" s="114">
        <f t="shared" si="2"/>
        <v>0</v>
      </c>
      <c r="J73" s="111">
        <v>1E-4</v>
      </c>
      <c r="K73" s="112">
        <f t="shared" si="4"/>
        <v>4.3920000000000001E-2</v>
      </c>
    </row>
    <row r="74" spans="1:11" x14ac:dyDescent="0.2">
      <c r="A74" s="115">
        <v>15</v>
      </c>
      <c r="B74" s="116" t="s">
        <v>280</v>
      </c>
      <c r="C74" s="108" t="s">
        <v>284</v>
      </c>
      <c r="D74" s="109" t="s">
        <v>142</v>
      </c>
      <c r="E74" s="110">
        <v>18</v>
      </c>
      <c r="G74" s="114"/>
      <c r="H74" s="113"/>
      <c r="I74" s="114">
        <f t="shared" si="2"/>
        <v>0</v>
      </c>
      <c r="J74" s="111">
        <v>1E-4</v>
      </c>
      <c r="K74" s="112">
        <f t="shared" si="4"/>
        <v>1.8000000000000002E-3</v>
      </c>
    </row>
    <row r="75" spans="1:11" x14ac:dyDescent="0.2">
      <c r="A75" s="118" t="s">
        <v>285</v>
      </c>
      <c r="B75" s="119">
        <v>60500000</v>
      </c>
      <c r="C75" s="108" t="s">
        <v>286</v>
      </c>
      <c r="D75" s="109" t="s">
        <v>97</v>
      </c>
      <c r="E75" s="110">
        <v>12</v>
      </c>
      <c r="F75" s="113"/>
      <c r="G75" s="114">
        <f>E75*F75</f>
        <v>0</v>
      </c>
      <c r="I75" s="114"/>
      <c r="J75" s="111">
        <v>0.55000000000000004</v>
      </c>
      <c r="K75" s="112">
        <f t="shared" si="4"/>
        <v>6.6000000000000005</v>
      </c>
    </row>
    <row r="76" spans="1:11" x14ac:dyDescent="0.2">
      <c r="A76" s="115">
        <v>16</v>
      </c>
      <c r="B76" s="116" t="s">
        <v>287</v>
      </c>
      <c r="C76" s="108" t="s">
        <v>288</v>
      </c>
      <c r="D76" s="109" t="s">
        <v>115</v>
      </c>
      <c r="E76" s="110">
        <v>22</v>
      </c>
      <c r="G76" s="114"/>
      <c r="H76" s="113"/>
      <c r="I76" s="114">
        <f t="shared" ref="I76:I81" si="5">E76*H76</f>
        <v>0</v>
      </c>
      <c r="J76" s="111">
        <v>0</v>
      </c>
      <c r="K76" s="112">
        <f t="shared" si="4"/>
        <v>0</v>
      </c>
    </row>
    <row r="77" spans="1:11" x14ac:dyDescent="0.2">
      <c r="A77" s="115">
        <v>17</v>
      </c>
      <c r="B77" s="116" t="s">
        <v>280</v>
      </c>
      <c r="C77" s="108" t="s">
        <v>292</v>
      </c>
      <c r="D77" s="109" t="s">
        <v>115</v>
      </c>
      <c r="E77" s="110">
        <v>1</v>
      </c>
      <c r="G77" s="114"/>
      <c r="H77" s="113"/>
      <c r="I77" s="114">
        <f t="shared" si="5"/>
        <v>0</v>
      </c>
      <c r="J77" s="111">
        <v>3.0000000000000001E-3</v>
      </c>
      <c r="K77" s="112">
        <f t="shared" si="4"/>
        <v>3.0000000000000001E-3</v>
      </c>
    </row>
    <row r="78" spans="1:11" x14ac:dyDescent="0.2">
      <c r="A78" s="115">
        <v>18</v>
      </c>
      <c r="B78" s="116" t="s">
        <v>280</v>
      </c>
      <c r="C78" s="108" t="s">
        <v>295</v>
      </c>
      <c r="D78" s="109" t="s">
        <v>115</v>
      </c>
      <c r="E78" s="110">
        <v>15</v>
      </c>
      <c r="G78" s="114"/>
      <c r="H78" s="113"/>
      <c r="I78" s="114">
        <f t="shared" si="5"/>
        <v>0</v>
      </c>
      <c r="J78" s="111">
        <v>1E-3</v>
      </c>
      <c r="K78" s="112">
        <f t="shared" si="4"/>
        <v>1.4999999999999999E-2</v>
      </c>
    </row>
    <row r="79" spans="1:11" x14ac:dyDescent="0.2">
      <c r="A79" s="115">
        <v>19</v>
      </c>
      <c r="B79" s="116" t="s">
        <v>298</v>
      </c>
      <c r="C79" s="108" t="s">
        <v>299</v>
      </c>
      <c r="D79" s="109" t="s">
        <v>108</v>
      </c>
      <c r="E79" s="110">
        <v>282.10000000000002</v>
      </c>
      <c r="G79" s="114"/>
      <c r="H79" s="113"/>
      <c r="I79" s="114">
        <f t="shared" si="5"/>
        <v>0</v>
      </c>
      <c r="J79" s="111">
        <v>0</v>
      </c>
      <c r="K79" s="112">
        <f t="shared" si="4"/>
        <v>0</v>
      </c>
    </row>
    <row r="80" spans="1:11" x14ac:dyDescent="0.2">
      <c r="A80" s="115">
        <v>20</v>
      </c>
      <c r="B80" s="116" t="s">
        <v>287</v>
      </c>
      <c r="C80" s="108" t="s">
        <v>301</v>
      </c>
      <c r="D80" s="109" t="s">
        <v>192</v>
      </c>
      <c r="E80" s="110">
        <v>10</v>
      </c>
      <c r="G80" s="114"/>
      <c r="H80" s="113"/>
      <c r="I80" s="114">
        <f t="shared" si="5"/>
        <v>0</v>
      </c>
      <c r="J80" s="111">
        <v>0</v>
      </c>
      <c r="K80" s="112">
        <f t="shared" si="4"/>
        <v>0</v>
      </c>
    </row>
    <row r="81" spans="1:11" x14ac:dyDescent="0.2">
      <c r="A81" s="115">
        <v>21</v>
      </c>
      <c r="B81" s="116" t="s">
        <v>202</v>
      </c>
      <c r="C81" s="108" t="s">
        <v>302</v>
      </c>
      <c r="D81" s="109" t="s">
        <v>108</v>
      </c>
      <c r="E81" s="110">
        <v>533.20000000000005</v>
      </c>
      <c r="G81" s="114"/>
      <c r="H81" s="113"/>
      <c r="I81" s="114">
        <f t="shared" si="5"/>
        <v>0</v>
      </c>
      <c r="J81" s="111">
        <v>0</v>
      </c>
      <c r="K81" s="112">
        <f t="shared" si="4"/>
        <v>0</v>
      </c>
    </row>
    <row r="82" spans="1:11" x14ac:dyDescent="0.2">
      <c r="A82" s="118" t="s">
        <v>306</v>
      </c>
      <c r="B82" s="119">
        <v>60500000</v>
      </c>
      <c r="C82" s="108" t="s">
        <v>307</v>
      </c>
      <c r="D82" s="109" t="s">
        <v>97</v>
      </c>
      <c r="E82" s="110">
        <v>6.4</v>
      </c>
      <c r="F82" s="113"/>
      <c r="G82" s="114">
        <f>E82*F82</f>
        <v>0</v>
      </c>
      <c r="I82" s="114"/>
      <c r="J82" s="111">
        <v>0.55000000000000004</v>
      </c>
      <c r="K82" s="112">
        <f t="shared" si="4"/>
        <v>3.5200000000000005</v>
      </c>
    </row>
    <row r="83" spans="1:11" x14ac:dyDescent="0.2">
      <c r="A83" s="115">
        <v>22</v>
      </c>
      <c r="B83" s="116" t="s">
        <v>202</v>
      </c>
      <c r="C83" s="108" t="s">
        <v>308</v>
      </c>
      <c r="D83" s="109" t="s">
        <v>108</v>
      </c>
      <c r="E83" s="110">
        <v>181.5</v>
      </c>
      <c r="G83" s="114"/>
      <c r="H83" s="113"/>
      <c r="I83" s="114">
        <f>E83*H83</f>
        <v>0</v>
      </c>
      <c r="J83" s="111">
        <v>0</v>
      </c>
      <c r="K83" s="112">
        <f t="shared" si="4"/>
        <v>0</v>
      </c>
    </row>
    <row r="84" spans="1:11" x14ac:dyDescent="0.2">
      <c r="A84" s="118" t="s">
        <v>322</v>
      </c>
      <c r="B84" s="119">
        <v>60500000</v>
      </c>
      <c r="C84" s="108" t="s">
        <v>323</v>
      </c>
      <c r="D84" s="109" t="s">
        <v>97</v>
      </c>
      <c r="E84" s="110">
        <v>5</v>
      </c>
      <c r="F84" s="113"/>
      <c r="G84" s="114">
        <f>E84*F84</f>
        <v>0</v>
      </c>
      <c r="I84" s="114"/>
      <c r="J84" s="111">
        <v>0.55000000000000004</v>
      </c>
      <c r="K84" s="112">
        <f t="shared" si="4"/>
        <v>2.75</v>
      </c>
    </row>
    <row r="85" spans="1:11" x14ac:dyDescent="0.2">
      <c r="A85" s="115">
        <v>23</v>
      </c>
      <c r="B85" s="116" t="s">
        <v>287</v>
      </c>
      <c r="C85" s="108" t="s">
        <v>324</v>
      </c>
      <c r="D85" s="109" t="s">
        <v>108</v>
      </c>
      <c r="E85" s="110">
        <v>90</v>
      </c>
      <c r="G85" s="114"/>
      <c r="H85" s="113"/>
      <c r="I85" s="114">
        <f>E85*H85</f>
        <v>0</v>
      </c>
      <c r="J85" s="111">
        <v>0</v>
      </c>
      <c r="K85" s="112">
        <f t="shared" si="4"/>
        <v>0</v>
      </c>
    </row>
    <row r="86" spans="1:11" x14ac:dyDescent="0.2">
      <c r="A86" s="115">
        <v>24</v>
      </c>
      <c r="B86" s="116" t="s">
        <v>202</v>
      </c>
      <c r="C86" s="108" t="s">
        <v>326</v>
      </c>
      <c r="D86" s="109" t="s">
        <v>142</v>
      </c>
      <c r="E86" s="110">
        <v>55</v>
      </c>
      <c r="G86" s="114"/>
      <c r="H86" s="113"/>
      <c r="I86" s="114">
        <f>E86*H86</f>
        <v>0</v>
      </c>
      <c r="J86" s="111">
        <v>6.0000000000000001E-3</v>
      </c>
      <c r="K86" s="112">
        <f t="shared" si="4"/>
        <v>0.33</v>
      </c>
    </row>
    <row r="87" spans="1:11" x14ac:dyDescent="0.2">
      <c r="A87" s="115">
        <v>25</v>
      </c>
      <c r="B87" s="116" t="s">
        <v>202</v>
      </c>
      <c r="C87" s="108" t="s">
        <v>329</v>
      </c>
      <c r="D87" s="109" t="s">
        <v>142</v>
      </c>
      <c r="E87" s="110">
        <v>23</v>
      </c>
      <c r="G87" s="114"/>
      <c r="H87" s="113"/>
      <c r="I87" s="114">
        <f>E87*H87</f>
        <v>0</v>
      </c>
      <c r="J87" s="111">
        <v>4.0000000000000001E-3</v>
      </c>
      <c r="K87" s="112">
        <f t="shared" si="4"/>
        <v>9.1999999999999998E-2</v>
      </c>
    </row>
    <row r="88" spans="1:11" x14ac:dyDescent="0.2">
      <c r="A88" s="115">
        <v>26</v>
      </c>
      <c r="B88" s="116" t="s">
        <v>332</v>
      </c>
      <c r="C88" s="108" t="s">
        <v>333</v>
      </c>
      <c r="D88" s="109" t="s">
        <v>278</v>
      </c>
      <c r="E88" s="110">
        <v>13.36</v>
      </c>
      <c r="G88" s="114"/>
      <c r="H88" s="113"/>
      <c r="I88" s="114">
        <f>E88*H88</f>
        <v>0</v>
      </c>
      <c r="J88" s="111">
        <v>0</v>
      </c>
      <c r="K88" s="112">
        <f t="shared" si="4"/>
        <v>0</v>
      </c>
    </row>
    <row r="89" spans="1:11" x14ac:dyDescent="0.2">
      <c r="C89" s="120" t="str">
        <f>CONCATENATE(B58," celkem")</f>
        <v>762 celkem</v>
      </c>
      <c r="G89" s="122">
        <f>SUBTOTAL(9,G60:G88)</f>
        <v>0</v>
      </c>
      <c r="I89" s="122">
        <f>SUBTOTAL(9,I60:I88)</f>
        <v>0</v>
      </c>
      <c r="K89" s="121">
        <f>SUBTOTAL(9,K60:K88)</f>
        <v>13.359720000000001</v>
      </c>
    </row>
    <row r="91" spans="1:11" ht="15" x14ac:dyDescent="0.25">
      <c r="B91" s="104" t="s">
        <v>334</v>
      </c>
      <c r="C91" s="105" t="s">
        <v>335</v>
      </c>
    </row>
    <row r="93" spans="1:11" x14ac:dyDescent="0.2">
      <c r="A93" s="115">
        <v>1</v>
      </c>
      <c r="B93" s="116" t="s">
        <v>336</v>
      </c>
      <c r="C93" s="108" t="s">
        <v>337</v>
      </c>
      <c r="D93" s="109" t="s">
        <v>142</v>
      </c>
      <c r="E93" s="110">
        <v>80</v>
      </c>
      <c r="G93" s="114"/>
      <c r="H93" s="113"/>
      <c r="I93" s="114">
        <f t="shared" ref="I93:I106" si="6">E93*H93</f>
        <v>0</v>
      </c>
      <c r="J93" s="111">
        <v>3.3E-3</v>
      </c>
      <c r="K93" s="112">
        <f t="shared" ref="K93:K106" si="7">E93*J93</f>
        <v>0.26400000000000001</v>
      </c>
    </row>
    <row r="94" spans="1:11" x14ac:dyDescent="0.2">
      <c r="A94" s="115">
        <v>2</v>
      </c>
      <c r="B94" s="116" t="s">
        <v>340</v>
      </c>
      <c r="C94" s="108" t="s">
        <v>341</v>
      </c>
      <c r="D94" s="109" t="s">
        <v>115</v>
      </c>
      <c r="E94" s="110">
        <v>5</v>
      </c>
      <c r="G94" s="114"/>
      <c r="H94" s="113"/>
      <c r="I94" s="114">
        <f t="shared" si="6"/>
        <v>0</v>
      </c>
      <c r="J94" s="111">
        <v>3.4499999999999999E-3</v>
      </c>
      <c r="K94" s="112">
        <f t="shared" si="7"/>
        <v>1.7250000000000001E-2</v>
      </c>
    </row>
    <row r="95" spans="1:11" x14ac:dyDescent="0.2">
      <c r="A95" s="115">
        <v>3</v>
      </c>
      <c r="B95" s="116" t="s">
        <v>343</v>
      </c>
      <c r="C95" s="108" t="s">
        <v>344</v>
      </c>
      <c r="D95" s="109" t="s">
        <v>142</v>
      </c>
      <c r="E95" s="110">
        <v>46</v>
      </c>
      <c r="G95" s="114"/>
      <c r="H95" s="113"/>
      <c r="I95" s="114">
        <f t="shared" si="6"/>
        <v>0</v>
      </c>
      <c r="J95" s="111">
        <v>3.2000000000000002E-3</v>
      </c>
      <c r="K95" s="112">
        <f t="shared" si="7"/>
        <v>0.1472</v>
      </c>
    </row>
    <row r="96" spans="1:11" x14ac:dyDescent="0.2">
      <c r="A96" s="115">
        <v>4</v>
      </c>
      <c r="B96" s="116" t="s">
        <v>347</v>
      </c>
      <c r="C96" s="108" t="s">
        <v>348</v>
      </c>
      <c r="D96" s="109" t="s">
        <v>108</v>
      </c>
      <c r="E96" s="110">
        <v>7.8</v>
      </c>
      <c r="G96" s="114"/>
      <c r="H96" s="113"/>
      <c r="I96" s="114">
        <f t="shared" si="6"/>
        <v>0</v>
      </c>
      <c r="J96" s="111">
        <v>8.1799999999999998E-3</v>
      </c>
      <c r="K96" s="112">
        <f t="shared" si="7"/>
        <v>6.3804E-2</v>
      </c>
    </row>
    <row r="97" spans="1:11" x14ac:dyDescent="0.2">
      <c r="A97" s="115">
        <v>5</v>
      </c>
      <c r="B97" s="116" t="s">
        <v>354</v>
      </c>
      <c r="C97" s="108" t="s">
        <v>355</v>
      </c>
      <c r="D97" s="109" t="s">
        <v>115</v>
      </c>
      <c r="E97" s="110">
        <v>7</v>
      </c>
      <c r="G97" s="114"/>
      <c r="H97" s="113"/>
      <c r="I97" s="114">
        <f t="shared" si="6"/>
        <v>0</v>
      </c>
      <c r="J97" s="111">
        <v>1.4999999999999999E-2</v>
      </c>
      <c r="K97" s="112">
        <f t="shared" si="7"/>
        <v>0.105</v>
      </c>
    </row>
    <row r="98" spans="1:11" x14ac:dyDescent="0.2">
      <c r="A98" s="115">
        <v>6</v>
      </c>
      <c r="B98" s="116" t="s">
        <v>358</v>
      </c>
      <c r="C98" s="108" t="s">
        <v>359</v>
      </c>
      <c r="D98" s="109" t="s">
        <v>108</v>
      </c>
      <c r="E98" s="110">
        <v>82</v>
      </c>
      <c r="G98" s="114"/>
      <c r="H98" s="113"/>
      <c r="I98" s="114">
        <f t="shared" si="6"/>
        <v>0</v>
      </c>
      <c r="J98" s="111">
        <v>7.77E-3</v>
      </c>
      <c r="K98" s="112">
        <f t="shared" si="7"/>
        <v>0.63714000000000004</v>
      </c>
    </row>
    <row r="99" spans="1:11" x14ac:dyDescent="0.2">
      <c r="A99" s="115">
        <v>7</v>
      </c>
      <c r="B99" s="116" t="s">
        <v>366</v>
      </c>
      <c r="C99" s="108" t="s">
        <v>367</v>
      </c>
      <c r="D99" s="109" t="s">
        <v>142</v>
      </c>
      <c r="E99" s="110">
        <v>12</v>
      </c>
      <c r="G99" s="114"/>
      <c r="H99" s="113"/>
      <c r="I99" s="114">
        <f t="shared" si="6"/>
        <v>0</v>
      </c>
      <c r="J99" s="111">
        <v>3.0999999999999999E-3</v>
      </c>
      <c r="K99" s="112">
        <f t="shared" si="7"/>
        <v>3.7199999999999997E-2</v>
      </c>
    </row>
    <row r="100" spans="1:11" x14ac:dyDescent="0.2">
      <c r="A100" s="115">
        <v>8</v>
      </c>
      <c r="B100" s="116" t="s">
        <v>370</v>
      </c>
      <c r="C100" s="108" t="s">
        <v>371</v>
      </c>
      <c r="D100" s="109" t="s">
        <v>142</v>
      </c>
      <c r="E100" s="110">
        <v>4</v>
      </c>
      <c r="G100" s="114"/>
      <c r="H100" s="113"/>
      <c r="I100" s="114">
        <f t="shared" si="6"/>
        <v>0</v>
      </c>
      <c r="J100" s="111">
        <v>4.3E-3</v>
      </c>
      <c r="K100" s="112">
        <f t="shared" si="7"/>
        <v>1.72E-2</v>
      </c>
    </row>
    <row r="101" spans="1:11" x14ac:dyDescent="0.2">
      <c r="A101" s="115">
        <v>9</v>
      </c>
      <c r="B101" s="116" t="s">
        <v>373</v>
      </c>
      <c r="C101" s="108" t="s">
        <v>374</v>
      </c>
      <c r="D101" s="109" t="s">
        <v>142</v>
      </c>
      <c r="E101" s="110">
        <v>20</v>
      </c>
      <c r="G101" s="114"/>
      <c r="H101" s="113"/>
      <c r="I101" s="114">
        <f t="shared" si="6"/>
        <v>0</v>
      </c>
      <c r="J101" s="111">
        <v>1.16E-3</v>
      </c>
      <c r="K101" s="112">
        <f t="shared" si="7"/>
        <v>2.3199999999999998E-2</v>
      </c>
    </row>
    <row r="102" spans="1:11" x14ac:dyDescent="0.2">
      <c r="A102" s="115">
        <v>10</v>
      </c>
      <c r="B102" s="116" t="s">
        <v>377</v>
      </c>
      <c r="C102" s="108" t="s">
        <v>378</v>
      </c>
      <c r="D102" s="109" t="s">
        <v>142</v>
      </c>
      <c r="E102" s="110">
        <v>8</v>
      </c>
      <c r="G102" s="114"/>
      <c r="H102" s="113"/>
      <c r="I102" s="114">
        <f t="shared" si="6"/>
        <v>0</v>
      </c>
      <c r="J102" s="111">
        <v>5.64E-3</v>
      </c>
      <c r="K102" s="112">
        <f t="shared" si="7"/>
        <v>4.512E-2</v>
      </c>
    </row>
    <row r="103" spans="1:11" x14ac:dyDescent="0.2">
      <c r="A103" s="115">
        <v>11</v>
      </c>
      <c r="B103" s="116" t="s">
        <v>381</v>
      </c>
      <c r="C103" s="108" t="s">
        <v>382</v>
      </c>
      <c r="D103" s="109" t="s">
        <v>142</v>
      </c>
      <c r="E103" s="110">
        <v>8</v>
      </c>
      <c r="G103" s="114"/>
      <c r="H103" s="113"/>
      <c r="I103" s="114">
        <f t="shared" si="6"/>
        <v>0</v>
      </c>
      <c r="J103" s="111">
        <v>1.6000000000000001E-3</v>
      </c>
      <c r="K103" s="112">
        <f t="shared" si="7"/>
        <v>1.2800000000000001E-2</v>
      </c>
    </row>
    <row r="104" spans="1:11" x14ac:dyDescent="0.2">
      <c r="A104" s="115">
        <v>12</v>
      </c>
      <c r="B104" s="116" t="s">
        <v>385</v>
      </c>
      <c r="C104" s="108" t="s">
        <v>386</v>
      </c>
      <c r="D104" s="109" t="s">
        <v>115</v>
      </c>
      <c r="E104" s="110">
        <v>1</v>
      </c>
      <c r="G104" s="114"/>
      <c r="H104" s="113"/>
      <c r="I104" s="114">
        <f t="shared" si="6"/>
        <v>0</v>
      </c>
      <c r="J104" s="111">
        <v>0</v>
      </c>
      <c r="K104" s="112">
        <f t="shared" si="7"/>
        <v>0</v>
      </c>
    </row>
    <row r="105" spans="1:11" x14ac:dyDescent="0.2">
      <c r="A105" s="115">
        <v>13</v>
      </c>
      <c r="B105" s="116" t="s">
        <v>389</v>
      </c>
      <c r="C105" s="108" t="s">
        <v>390</v>
      </c>
      <c r="D105" s="109" t="s">
        <v>115</v>
      </c>
      <c r="E105" s="110">
        <v>2</v>
      </c>
      <c r="G105" s="114"/>
      <c r="H105" s="113"/>
      <c r="I105" s="114">
        <f t="shared" si="6"/>
        <v>0</v>
      </c>
      <c r="J105" s="111">
        <v>0</v>
      </c>
      <c r="K105" s="112">
        <f t="shared" si="7"/>
        <v>0</v>
      </c>
    </row>
    <row r="106" spans="1:11" x14ac:dyDescent="0.2">
      <c r="A106" s="115">
        <v>14</v>
      </c>
      <c r="B106" s="116" t="s">
        <v>393</v>
      </c>
      <c r="C106" s="108" t="s">
        <v>394</v>
      </c>
      <c r="D106" s="109" t="s">
        <v>278</v>
      </c>
      <c r="E106" s="110">
        <v>1.37</v>
      </c>
      <c r="G106" s="114"/>
      <c r="H106" s="113"/>
      <c r="I106" s="114">
        <f t="shared" si="6"/>
        <v>0</v>
      </c>
      <c r="J106" s="111">
        <v>0</v>
      </c>
      <c r="K106" s="112">
        <f t="shared" si="7"/>
        <v>0</v>
      </c>
    </row>
    <row r="107" spans="1:11" x14ac:dyDescent="0.2">
      <c r="C107" s="120" t="str">
        <f>CONCATENATE(B91," celkem")</f>
        <v>764 celkem</v>
      </c>
      <c r="G107" s="122">
        <f>SUBTOTAL(9,G93:G106)</f>
        <v>0</v>
      </c>
      <c r="I107" s="122">
        <f>SUBTOTAL(9,I93:I106)</f>
        <v>0</v>
      </c>
      <c r="K107" s="121">
        <f>SUBTOTAL(9,K93:K106)</f>
        <v>1.3699139999999999</v>
      </c>
    </row>
    <row r="109" spans="1:11" ht="15" x14ac:dyDescent="0.25">
      <c r="B109" s="104" t="s">
        <v>395</v>
      </c>
      <c r="C109" s="105" t="s">
        <v>396</v>
      </c>
    </row>
    <row r="111" spans="1:11" x14ac:dyDescent="0.2">
      <c r="A111" s="115">
        <v>1</v>
      </c>
      <c r="B111" s="116" t="s">
        <v>397</v>
      </c>
      <c r="C111" s="108" t="s">
        <v>398</v>
      </c>
      <c r="D111" s="109" t="s">
        <v>108</v>
      </c>
      <c r="E111" s="110">
        <v>593.20000000000005</v>
      </c>
      <c r="G111" s="114"/>
      <c r="H111" s="113"/>
      <c r="I111" s="114">
        <f t="shared" ref="I111:I119" si="8">E111*H111</f>
        <v>0</v>
      </c>
      <c r="J111" s="111">
        <v>1.54E-2</v>
      </c>
      <c r="K111" s="126" t="str">
        <f>FIXED(E111*J111,3,TRUE)</f>
        <v>9,135</v>
      </c>
    </row>
    <row r="112" spans="1:11" x14ac:dyDescent="0.2">
      <c r="A112" s="115">
        <v>2</v>
      </c>
      <c r="B112" s="116" t="s">
        <v>399</v>
      </c>
      <c r="C112" s="108" t="s">
        <v>400</v>
      </c>
      <c r="D112" s="109" t="s">
        <v>108</v>
      </c>
      <c r="E112" s="110">
        <v>60</v>
      </c>
      <c r="G112" s="114"/>
      <c r="H112" s="113"/>
      <c r="I112" s="114">
        <f t="shared" si="8"/>
        <v>0</v>
      </c>
      <c r="J112" s="111">
        <v>0</v>
      </c>
      <c r="K112" s="112">
        <f t="shared" ref="K112:K119" si="9">E112*J112</f>
        <v>0</v>
      </c>
    </row>
    <row r="113" spans="1:11" x14ac:dyDescent="0.2">
      <c r="A113" s="115">
        <v>3</v>
      </c>
      <c r="B113" s="116" t="s">
        <v>276</v>
      </c>
      <c r="C113" s="108" t="s">
        <v>277</v>
      </c>
      <c r="D113" s="109" t="s">
        <v>278</v>
      </c>
      <c r="E113" s="110">
        <v>9.1349999999999998</v>
      </c>
      <c r="G113" s="114"/>
      <c r="H113" s="113"/>
      <c r="I113" s="114">
        <f t="shared" si="8"/>
        <v>0</v>
      </c>
      <c r="J113" s="111">
        <v>0</v>
      </c>
      <c r="K113" s="112">
        <f t="shared" si="9"/>
        <v>0</v>
      </c>
    </row>
    <row r="114" spans="1:11" x14ac:dyDescent="0.2">
      <c r="A114" s="115">
        <v>4</v>
      </c>
      <c r="B114" s="116" t="s">
        <v>397</v>
      </c>
      <c r="C114" s="108" t="s">
        <v>402</v>
      </c>
      <c r="D114" s="109" t="s">
        <v>108</v>
      </c>
      <c r="E114" s="110">
        <v>593.20000000000005</v>
      </c>
      <c r="G114" s="114"/>
      <c r="H114" s="113"/>
      <c r="I114" s="114">
        <f t="shared" si="8"/>
        <v>0</v>
      </c>
      <c r="J114" s="111">
        <v>2.1000000000000001E-2</v>
      </c>
      <c r="K114" s="112">
        <f t="shared" si="9"/>
        <v>12.457200000000002</v>
      </c>
    </row>
    <row r="115" spans="1:11" x14ac:dyDescent="0.2">
      <c r="A115" s="115">
        <v>5</v>
      </c>
      <c r="B115" s="116" t="s">
        <v>397</v>
      </c>
      <c r="C115" s="108" t="s">
        <v>403</v>
      </c>
      <c r="D115" s="109" t="s">
        <v>108</v>
      </c>
      <c r="E115" s="110">
        <v>169.6</v>
      </c>
      <c r="G115" s="114"/>
      <c r="H115" s="113"/>
      <c r="I115" s="114">
        <f t="shared" si="8"/>
        <v>0</v>
      </c>
      <c r="J115" s="111">
        <v>2.1000000000000001E-2</v>
      </c>
      <c r="K115" s="112">
        <f t="shared" si="9"/>
        <v>3.5616000000000003</v>
      </c>
    </row>
    <row r="116" spans="1:11" x14ac:dyDescent="0.2">
      <c r="A116" s="115">
        <v>6</v>
      </c>
      <c r="B116" s="116" t="s">
        <v>399</v>
      </c>
      <c r="C116" s="108" t="s">
        <v>421</v>
      </c>
      <c r="D116" s="109" t="s">
        <v>108</v>
      </c>
      <c r="E116" s="110">
        <v>60</v>
      </c>
      <c r="G116" s="114"/>
      <c r="H116" s="113"/>
      <c r="I116" s="114">
        <f t="shared" si="8"/>
        <v>0</v>
      </c>
      <c r="J116" s="111">
        <v>0</v>
      </c>
      <c r="K116" s="112">
        <f t="shared" si="9"/>
        <v>0</v>
      </c>
    </row>
    <row r="117" spans="1:11" x14ac:dyDescent="0.2">
      <c r="A117" s="115">
        <v>7</v>
      </c>
      <c r="B117" s="116" t="s">
        <v>399</v>
      </c>
      <c r="C117" s="108" t="s">
        <v>423</v>
      </c>
      <c r="D117" s="109" t="s">
        <v>108</v>
      </c>
      <c r="E117" s="110">
        <v>762.8</v>
      </c>
      <c r="G117" s="114"/>
      <c r="H117" s="113"/>
      <c r="I117" s="114">
        <f t="shared" si="8"/>
        <v>0</v>
      </c>
      <c r="J117" s="111">
        <v>2.9999999999999997E-4</v>
      </c>
      <c r="K117" s="112">
        <f t="shared" si="9"/>
        <v>0.22883999999999996</v>
      </c>
    </row>
    <row r="118" spans="1:11" x14ac:dyDescent="0.2">
      <c r="A118" s="115">
        <v>8</v>
      </c>
      <c r="B118" s="116" t="s">
        <v>399</v>
      </c>
      <c r="C118" s="108" t="s">
        <v>429</v>
      </c>
      <c r="D118" s="109" t="s">
        <v>115</v>
      </c>
      <c r="E118" s="110">
        <v>11</v>
      </c>
      <c r="G118" s="114"/>
      <c r="H118" s="113"/>
      <c r="I118" s="114">
        <f t="shared" si="8"/>
        <v>0</v>
      </c>
      <c r="J118" s="111">
        <v>1E-3</v>
      </c>
      <c r="K118" s="112">
        <f t="shared" si="9"/>
        <v>1.0999999999999999E-2</v>
      </c>
    </row>
    <row r="119" spans="1:11" x14ac:dyDescent="0.2">
      <c r="A119" s="115">
        <v>9</v>
      </c>
      <c r="B119" s="116" t="s">
        <v>431</v>
      </c>
      <c r="C119" s="108" t="s">
        <v>432</v>
      </c>
      <c r="D119" s="109" t="s">
        <v>278</v>
      </c>
      <c r="E119" s="110">
        <v>16.259</v>
      </c>
      <c r="G119" s="114"/>
      <c r="H119" s="113"/>
      <c r="I119" s="114">
        <f t="shared" si="8"/>
        <v>0</v>
      </c>
      <c r="J119" s="111">
        <v>0</v>
      </c>
      <c r="K119" s="112">
        <f t="shared" si="9"/>
        <v>0</v>
      </c>
    </row>
    <row r="120" spans="1:11" x14ac:dyDescent="0.2">
      <c r="C120" s="120" t="str">
        <f>CONCATENATE(B109," celkem")</f>
        <v>765 celkem</v>
      </c>
      <c r="G120" s="122">
        <f>SUBTOTAL(9,G111:G119)</f>
        <v>0</v>
      </c>
      <c r="I120" s="122">
        <f>SUBTOTAL(9,I111:I119)</f>
        <v>0</v>
      </c>
      <c r="K120" s="121">
        <f>SUBTOTAL(9,K111:K119)</f>
        <v>16.258640000000003</v>
      </c>
    </row>
    <row r="122" spans="1:11" ht="15" x14ac:dyDescent="0.25">
      <c r="B122" s="104" t="s">
        <v>433</v>
      </c>
      <c r="C122" s="105" t="s">
        <v>434</v>
      </c>
    </row>
    <row r="124" spans="1:11" x14ac:dyDescent="0.2">
      <c r="A124" s="115">
        <v>1</v>
      </c>
      <c r="B124" s="116" t="s">
        <v>435</v>
      </c>
      <c r="C124" s="108" t="s">
        <v>436</v>
      </c>
      <c r="D124" s="109" t="s">
        <v>115</v>
      </c>
      <c r="E124" s="110">
        <v>1</v>
      </c>
      <c r="G124" s="114"/>
      <c r="H124" s="113"/>
      <c r="I124" s="114">
        <f t="shared" ref="I124:I129" si="10">E124*H124</f>
        <v>0</v>
      </c>
      <c r="J124" s="111">
        <v>0</v>
      </c>
      <c r="K124" s="126" t="str">
        <f t="shared" ref="K124:K129" si="11">FIXED(E124*J124,3,TRUE)</f>
        <v>0,000</v>
      </c>
    </row>
    <row r="125" spans="1:11" x14ac:dyDescent="0.2">
      <c r="A125" s="115">
        <v>2</v>
      </c>
      <c r="B125" s="116" t="s">
        <v>435</v>
      </c>
      <c r="C125" s="108" t="s">
        <v>438</v>
      </c>
      <c r="D125" s="109" t="s">
        <v>115</v>
      </c>
      <c r="E125" s="110">
        <v>7</v>
      </c>
      <c r="G125" s="114"/>
      <c r="H125" s="113"/>
      <c r="I125" s="114">
        <f t="shared" si="10"/>
        <v>0</v>
      </c>
      <c r="J125" s="111">
        <v>0</v>
      </c>
      <c r="K125" s="126" t="str">
        <f t="shared" si="11"/>
        <v>0,000</v>
      </c>
    </row>
    <row r="126" spans="1:11" x14ac:dyDescent="0.2">
      <c r="A126" s="115">
        <v>3</v>
      </c>
      <c r="B126" s="116" t="s">
        <v>435</v>
      </c>
      <c r="C126" s="108" t="s">
        <v>440</v>
      </c>
      <c r="D126" s="109" t="s">
        <v>115</v>
      </c>
      <c r="E126" s="110">
        <v>1</v>
      </c>
      <c r="G126" s="114"/>
      <c r="H126" s="113"/>
      <c r="I126" s="114">
        <f t="shared" si="10"/>
        <v>0</v>
      </c>
      <c r="J126" s="111">
        <v>0</v>
      </c>
      <c r="K126" s="126" t="str">
        <f t="shared" si="11"/>
        <v>0,000</v>
      </c>
    </row>
    <row r="127" spans="1:11" x14ac:dyDescent="0.2">
      <c r="A127" s="115">
        <v>4</v>
      </c>
      <c r="B127" s="116" t="s">
        <v>435</v>
      </c>
      <c r="C127" s="108" t="s">
        <v>442</v>
      </c>
      <c r="D127" s="109" t="s">
        <v>115</v>
      </c>
      <c r="E127" s="110">
        <v>2</v>
      </c>
      <c r="G127" s="114"/>
      <c r="H127" s="113"/>
      <c r="I127" s="114">
        <f t="shared" si="10"/>
        <v>0</v>
      </c>
      <c r="J127" s="111">
        <v>0</v>
      </c>
      <c r="K127" s="126" t="str">
        <f t="shared" si="11"/>
        <v>0,000</v>
      </c>
    </row>
    <row r="128" spans="1:11" x14ac:dyDescent="0.2">
      <c r="A128" s="115">
        <v>5</v>
      </c>
      <c r="B128" s="116" t="s">
        <v>435</v>
      </c>
      <c r="C128" s="108" t="s">
        <v>444</v>
      </c>
      <c r="D128" s="109" t="s">
        <v>115</v>
      </c>
      <c r="E128" s="110">
        <v>4</v>
      </c>
      <c r="G128" s="114"/>
      <c r="H128" s="113"/>
      <c r="I128" s="114">
        <f t="shared" si="10"/>
        <v>0</v>
      </c>
      <c r="J128" s="111">
        <v>0</v>
      </c>
      <c r="K128" s="126" t="str">
        <f t="shared" si="11"/>
        <v>0,000</v>
      </c>
    </row>
    <row r="129" spans="1:11" x14ac:dyDescent="0.2">
      <c r="A129" s="115">
        <v>6</v>
      </c>
      <c r="B129" s="116" t="s">
        <v>435</v>
      </c>
      <c r="C129" s="108" t="s">
        <v>446</v>
      </c>
      <c r="D129" s="109" t="s">
        <v>115</v>
      </c>
      <c r="E129" s="110">
        <v>15</v>
      </c>
      <c r="G129" s="114"/>
      <c r="H129" s="113"/>
      <c r="I129" s="114">
        <f t="shared" si="10"/>
        <v>0</v>
      </c>
      <c r="J129" s="111">
        <v>0</v>
      </c>
      <c r="K129" s="126" t="str">
        <f t="shared" si="11"/>
        <v>0,000</v>
      </c>
    </row>
    <row r="130" spans="1:11" x14ac:dyDescent="0.2">
      <c r="C130" s="120" t="str">
        <f>CONCATENATE(B122," celkem")</f>
        <v>767 celkem</v>
      </c>
      <c r="G130" s="122">
        <f>SUBTOTAL(9,G124:G129)</f>
        <v>0</v>
      </c>
      <c r="I130" s="122">
        <f>SUBTOTAL(9,I124:I129)</f>
        <v>0</v>
      </c>
      <c r="K130" s="121">
        <f>SUBTOTAL(9,K124:K129)</f>
        <v>0</v>
      </c>
    </row>
    <row r="132" spans="1:11" ht="15" x14ac:dyDescent="0.25">
      <c r="B132" s="104" t="s">
        <v>448</v>
      </c>
      <c r="C132" s="105" t="s">
        <v>449</v>
      </c>
    </row>
    <row r="134" spans="1:11" x14ac:dyDescent="0.2">
      <c r="A134" s="115">
        <v>1</v>
      </c>
      <c r="B134" s="116" t="s">
        <v>450</v>
      </c>
      <c r="C134" s="108" t="s">
        <v>451</v>
      </c>
      <c r="D134" s="109" t="s">
        <v>108</v>
      </c>
      <c r="E134" s="110">
        <v>1962.32</v>
      </c>
      <c r="G134" s="114"/>
      <c r="H134" s="113"/>
      <c r="I134" s="114">
        <f>E134*H134</f>
        <v>0</v>
      </c>
      <c r="J134" s="111">
        <v>0</v>
      </c>
      <c r="K134" s="112">
        <f>E134*J134</f>
        <v>0</v>
      </c>
    </row>
    <row r="135" spans="1:11" x14ac:dyDescent="0.2">
      <c r="A135" s="115">
        <v>2</v>
      </c>
      <c r="B135" s="116" t="s">
        <v>450</v>
      </c>
      <c r="C135" s="108" t="s">
        <v>453</v>
      </c>
      <c r="D135" s="109" t="s">
        <v>108</v>
      </c>
      <c r="E135" s="110">
        <v>196.232</v>
      </c>
      <c r="G135" s="114"/>
      <c r="H135" s="113"/>
      <c r="I135" s="114">
        <f>E135*H135</f>
        <v>0</v>
      </c>
      <c r="J135" s="111">
        <v>0</v>
      </c>
      <c r="K135" s="112">
        <f>E135*J135</f>
        <v>0</v>
      </c>
    </row>
    <row r="136" spans="1:11" x14ac:dyDescent="0.2">
      <c r="A136" s="115">
        <v>3</v>
      </c>
      <c r="B136" s="116" t="s">
        <v>450</v>
      </c>
      <c r="C136" s="108" t="s">
        <v>456</v>
      </c>
      <c r="D136" s="109" t="s">
        <v>108</v>
      </c>
      <c r="E136" s="110">
        <v>18</v>
      </c>
      <c r="G136" s="114"/>
      <c r="H136" s="113"/>
      <c r="I136" s="114">
        <f>E136*H136</f>
        <v>0</v>
      </c>
      <c r="J136" s="111">
        <v>0</v>
      </c>
      <c r="K136" s="112">
        <f>E136*J136</f>
        <v>0</v>
      </c>
    </row>
    <row r="137" spans="1:11" x14ac:dyDescent="0.2">
      <c r="A137" s="115">
        <v>4</v>
      </c>
      <c r="B137" s="116" t="s">
        <v>459</v>
      </c>
      <c r="C137" s="108" t="s">
        <v>460</v>
      </c>
      <c r="D137" s="109" t="s">
        <v>108</v>
      </c>
      <c r="E137" s="110">
        <v>300</v>
      </c>
      <c r="G137" s="114"/>
      <c r="H137" s="113"/>
      <c r="I137" s="114">
        <f>E137*H137</f>
        <v>0</v>
      </c>
      <c r="J137" s="111">
        <v>0</v>
      </c>
      <c r="K137" s="112">
        <f>E137*J137</f>
        <v>0</v>
      </c>
    </row>
    <row r="138" spans="1:11" x14ac:dyDescent="0.2">
      <c r="A138" s="115">
        <v>5</v>
      </c>
      <c r="B138" s="116" t="s">
        <v>459</v>
      </c>
      <c r="C138" s="108" t="s">
        <v>464</v>
      </c>
      <c r="D138" s="109" t="s">
        <v>108</v>
      </c>
      <c r="E138" s="110">
        <v>1125</v>
      </c>
      <c r="G138" s="114"/>
      <c r="H138" s="113"/>
      <c r="I138" s="114">
        <f>E138*H138</f>
        <v>0</v>
      </c>
      <c r="J138" s="111">
        <v>0</v>
      </c>
      <c r="K138" s="112">
        <f>E138*J138</f>
        <v>0</v>
      </c>
    </row>
    <row r="139" spans="1:11" x14ac:dyDescent="0.2">
      <c r="C139" s="120" t="str">
        <f>CONCATENATE(B132," celkem")</f>
        <v>783 celkem</v>
      </c>
      <c r="G139" s="122">
        <f>SUBTOTAL(9,G134:G138)</f>
        <v>0</v>
      </c>
      <c r="I139" s="122">
        <f>SUBTOTAL(9,I134:I138)</f>
        <v>0</v>
      </c>
      <c r="K139" s="121">
        <f>SUBTOTAL(9,K134:K138)</f>
        <v>0</v>
      </c>
    </row>
    <row r="141" spans="1:11" ht="15" x14ac:dyDescent="0.25">
      <c r="B141" s="104" t="s">
        <v>471</v>
      </c>
      <c r="C141" s="105" t="s">
        <v>472</v>
      </c>
    </row>
    <row r="143" spans="1:11" x14ac:dyDescent="0.2">
      <c r="A143" s="115">
        <v>1</v>
      </c>
      <c r="B143" s="116" t="s">
        <v>473</v>
      </c>
      <c r="C143" s="108" t="s">
        <v>474</v>
      </c>
      <c r="D143" s="109" t="s">
        <v>108</v>
      </c>
      <c r="E143" s="110">
        <v>118.68</v>
      </c>
      <c r="G143" s="114"/>
      <c r="H143" s="113"/>
      <c r="I143" s="114">
        <f>E143*H143</f>
        <v>0</v>
      </c>
      <c r="J143" s="111">
        <v>0</v>
      </c>
      <c r="K143" s="112">
        <f>E143*J143</f>
        <v>0</v>
      </c>
    </row>
    <row r="144" spans="1:11" x14ac:dyDescent="0.2">
      <c r="A144" s="115">
        <v>2</v>
      </c>
      <c r="B144" s="116" t="s">
        <v>479</v>
      </c>
      <c r="C144" s="108" t="s">
        <v>480</v>
      </c>
      <c r="D144" s="109" t="s">
        <v>108</v>
      </c>
      <c r="E144" s="110">
        <v>118.68</v>
      </c>
      <c r="G144" s="114"/>
      <c r="H144" s="113"/>
      <c r="I144" s="114">
        <f>E144*H144</f>
        <v>0</v>
      </c>
      <c r="J144" s="111">
        <v>4.0000000000000002E-4</v>
      </c>
      <c r="K144" s="112">
        <f>E144*J144</f>
        <v>4.7472000000000007E-2</v>
      </c>
    </row>
    <row r="145" spans="1:11" x14ac:dyDescent="0.2">
      <c r="C145" s="120" t="str">
        <f>CONCATENATE(B141," celkem")</f>
        <v>784 celkem</v>
      </c>
      <c r="G145" s="122">
        <f>SUBTOTAL(9,G143:G144)</f>
        <v>0</v>
      </c>
      <c r="I145" s="122">
        <f>SUBTOTAL(9,I143:I144)</f>
        <v>0</v>
      </c>
      <c r="K145" s="121">
        <f>SUBTOTAL(9,K143:K144)</f>
        <v>4.7472000000000007E-2</v>
      </c>
    </row>
    <row r="147" spans="1:11" ht="15" x14ac:dyDescent="0.25">
      <c r="B147" s="104" t="s">
        <v>482</v>
      </c>
      <c r="C147" s="105" t="s">
        <v>483</v>
      </c>
    </row>
    <row r="149" spans="1:11" x14ac:dyDescent="0.2">
      <c r="A149" s="115">
        <v>1</v>
      </c>
      <c r="B149" s="116" t="s">
        <v>484</v>
      </c>
      <c r="C149" s="108" t="s">
        <v>485</v>
      </c>
      <c r="D149" s="109" t="s">
        <v>108</v>
      </c>
      <c r="E149" s="110">
        <v>1542.3</v>
      </c>
      <c r="G149" s="114"/>
      <c r="H149" s="113"/>
      <c r="I149" s="114">
        <f>E149*H149</f>
        <v>0</v>
      </c>
      <c r="J149" s="111">
        <v>0</v>
      </c>
      <c r="K149" s="112">
        <f>E149*J149</f>
        <v>0</v>
      </c>
    </row>
    <row r="150" spans="1:11" x14ac:dyDescent="0.2">
      <c r="A150" s="115">
        <v>2</v>
      </c>
      <c r="B150" s="116" t="s">
        <v>484</v>
      </c>
      <c r="C150" s="108" t="s">
        <v>490</v>
      </c>
      <c r="D150" s="109" t="s">
        <v>85</v>
      </c>
      <c r="E150" s="110">
        <v>60</v>
      </c>
      <c r="G150" s="114"/>
      <c r="H150" s="113"/>
      <c r="I150" s="114">
        <f>E150*H150</f>
        <v>0</v>
      </c>
      <c r="J150" s="111">
        <v>0</v>
      </c>
      <c r="K150" s="112">
        <f>E150*J150</f>
        <v>0</v>
      </c>
    </row>
    <row r="151" spans="1:11" x14ac:dyDescent="0.2">
      <c r="C151" s="120" t="str">
        <f>CONCATENATE(B147," celkem")</f>
        <v>9 celkem</v>
      </c>
      <c r="G151" s="122">
        <f>SUBTOTAL(9,G149:G150)</f>
        <v>0</v>
      </c>
      <c r="I151" s="122">
        <f>SUBTOTAL(9,I149:I150)</f>
        <v>0</v>
      </c>
      <c r="K151" s="121">
        <f>SUBTOTAL(9,K149:K150)</f>
        <v>0</v>
      </c>
    </row>
    <row r="153" spans="1:11" ht="15" x14ac:dyDescent="0.25">
      <c r="B153" s="104" t="s">
        <v>491</v>
      </c>
      <c r="C153" s="105" t="s">
        <v>492</v>
      </c>
    </row>
    <row r="155" spans="1:11" x14ac:dyDescent="0.2">
      <c r="A155" s="115">
        <v>1</v>
      </c>
      <c r="B155" s="116" t="s">
        <v>493</v>
      </c>
      <c r="C155" s="108" t="s">
        <v>494</v>
      </c>
      <c r="D155" s="109" t="s">
        <v>97</v>
      </c>
      <c r="E155" s="110">
        <v>496</v>
      </c>
      <c r="G155" s="114"/>
      <c r="H155" s="113"/>
      <c r="I155" s="114">
        <f t="shared" ref="I155:I169" si="12">E155*H155</f>
        <v>0</v>
      </c>
      <c r="J155" s="111">
        <v>0</v>
      </c>
      <c r="K155" s="112">
        <f t="shared" ref="K155:K169" si="13">E155*J155</f>
        <v>0</v>
      </c>
    </row>
    <row r="156" spans="1:11" x14ac:dyDescent="0.2">
      <c r="A156" s="115">
        <v>2</v>
      </c>
      <c r="B156" s="116" t="s">
        <v>498</v>
      </c>
      <c r="C156" s="108" t="s">
        <v>499</v>
      </c>
      <c r="D156" s="109" t="s">
        <v>97</v>
      </c>
      <c r="E156" s="110">
        <v>4960</v>
      </c>
      <c r="G156" s="114"/>
      <c r="H156" s="113"/>
      <c r="I156" s="114">
        <f t="shared" si="12"/>
        <v>0</v>
      </c>
      <c r="J156" s="111">
        <v>0</v>
      </c>
      <c r="K156" s="112">
        <f t="shared" si="13"/>
        <v>0</v>
      </c>
    </row>
    <row r="157" spans="1:11" x14ac:dyDescent="0.2">
      <c r="A157" s="115">
        <v>3</v>
      </c>
      <c r="B157" s="116" t="s">
        <v>502</v>
      </c>
      <c r="C157" s="108" t="s">
        <v>503</v>
      </c>
      <c r="D157" s="109" t="s">
        <v>97</v>
      </c>
      <c r="E157" s="110">
        <v>496</v>
      </c>
      <c r="G157" s="114"/>
      <c r="H157" s="113"/>
      <c r="I157" s="114">
        <f t="shared" si="12"/>
        <v>0</v>
      </c>
      <c r="J157" s="111">
        <v>0</v>
      </c>
      <c r="K157" s="112">
        <f t="shared" si="13"/>
        <v>0</v>
      </c>
    </row>
    <row r="158" spans="1:11" x14ac:dyDescent="0.2">
      <c r="A158" s="115">
        <v>4</v>
      </c>
      <c r="B158" s="116" t="s">
        <v>505</v>
      </c>
      <c r="C158" s="108" t="s">
        <v>506</v>
      </c>
      <c r="D158" s="109" t="s">
        <v>108</v>
      </c>
      <c r="E158" s="110">
        <v>891.3</v>
      </c>
      <c r="G158" s="114"/>
      <c r="H158" s="113"/>
      <c r="I158" s="114">
        <f t="shared" si="12"/>
        <v>0</v>
      </c>
      <c r="J158" s="111">
        <v>0</v>
      </c>
      <c r="K158" s="112">
        <f t="shared" si="13"/>
        <v>0</v>
      </c>
    </row>
    <row r="159" spans="1:11" x14ac:dyDescent="0.2">
      <c r="A159" s="115">
        <v>5</v>
      </c>
      <c r="B159" s="116" t="s">
        <v>511</v>
      </c>
      <c r="C159" s="108" t="s">
        <v>512</v>
      </c>
      <c r="D159" s="109" t="s">
        <v>108</v>
      </c>
      <c r="E159" s="110">
        <v>26739</v>
      </c>
      <c r="G159" s="114"/>
      <c r="H159" s="113"/>
      <c r="I159" s="114">
        <f t="shared" si="12"/>
        <v>0</v>
      </c>
      <c r="J159" s="111">
        <v>0</v>
      </c>
      <c r="K159" s="112">
        <f t="shared" si="13"/>
        <v>0</v>
      </c>
    </row>
    <row r="160" spans="1:11" x14ac:dyDescent="0.2">
      <c r="A160" s="115">
        <v>6</v>
      </c>
      <c r="B160" s="116" t="s">
        <v>515</v>
      </c>
      <c r="C160" s="108" t="s">
        <v>516</v>
      </c>
      <c r="D160" s="109" t="s">
        <v>108</v>
      </c>
      <c r="E160" s="110">
        <v>891.3</v>
      </c>
      <c r="G160" s="114"/>
      <c r="H160" s="113"/>
      <c r="I160" s="114">
        <f t="shared" si="12"/>
        <v>0</v>
      </c>
      <c r="J160" s="111">
        <v>0</v>
      </c>
      <c r="K160" s="112">
        <f t="shared" si="13"/>
        <v>0</v>
      </c>
    </row>
    <row r="161" spans="1:11" x14ac:dyDescent="0.2">
      <c r="A161" s="115">
        <v>7</v>
      </c>
      <c r="B161" s="116" t="s">
        <v>518</v>
      </c>
      <c r="C161" s="108" t="s">
        <v>519</v>
      </c>
      <c r="D161" s="109" t="s">
        <v>142</v>
      </c>
      <c r="E161" s="110">
        <v>93.7</v>
      </c>
      <c r="G161" s="114"/>
      <c r="H161" s="113"/>
      <c r="I161" s="114">
        <f t="shared" si="12"/>
        <v>0</v>
      </c>
      <c r="J161" s="111">
        <v>0</v>
      </c>
      <c r="K161" s="112">
        <f t="shared" si="13"/>
        <v>0</v>
      </c>
    </row>
    <row r="162" spans="1:11" x14ac:dyDescent="0.2">
      <c r="A162" s="115">
        <v>8</v>
      </c>
      <c r="B162" s="116" t="s">
        <v>522</v>
      </c>
      <c r="C162" s="108" t="s">
        <v>523</v>
      </c>
      <c r="D162" s="109" t="s">
        <v>142</v>
      </c>
      <c r="E162" s="110">
        <v>2811</v>
      </c>
      <c r="G162" s="114"/>
      <c r="H162" s="113"/>
      <c r="I162" s="114">
        <f t="shared" si="12"/>
        <v>0</v>
      </c>
      <c r="J162" s="111">
        <v>0</v>
      </c>
      <c r="K162" s="112">
        <f t="shared" si="13"/>
        <v>0</v>
      </c>
    </row>
    <row r="163" spans="1:11" x14ac:dyDescent="0.2">
      <c r="A163" s="115">
        <v>9</v>
      </c>
      <c r="B163" s="116" t="s">
        <v>525</v>
      </c>
      <c r="C163" s="108" t="s">
        <v>526</v>
      </c>
      <c r="D163" s="109" t="s">
        <v>142</v>
      </c>
      <c r="E163" s="110">
        <v>93.7</v>
      </c>
      <c r="G163" s="114"/>
      <c r="H163" s="113"/>
      <c r="I163" s="114">
        <f t="shared" si="12"/>
        <v>0</v>
      </c>
      <c r="J163" s="111">
        <v>0</v>
      </c>
      <c r="K163" s="112">
        <f t="shared" si="13"/>
        <v>0</v>
      </c>
    </row>
    <row r="164" spans="1:11" x14ac:dyDescent="0.2">
      <c r="A164" s="115">
        <v>10</v>
      </c>
      <c r="B164" s="116" t="s">
        <v>528</v>
      </c>
      <c r="C164" s="108" t="s">
        <v>529</v>
      </c>
      <c r="D164" s="109" t="s">
        <v>108</v>
      </c>
      <c r="E164" s="110">
        <v>329.1</v>
      </c>
      <c r="G164" s="114"/>
      <c r="H164" s="113"/>
      <c r="I164" s="114">
        <f t="shared" si="12"/>
        <v>0</v>
      </c>
      <c r="J164" s="111">
        <v>0</v>
      </c>
      <c r="K164" s="112">
        <f t="shared" si="13"/>
        <v>0</v>
      </c>
    </row>
    <row r="165" spans="1:11" x14ac:dyDescent="0.2">
      <c r="A165" s="115">
        <v>11</v>
      </c>
      <c r="B165" s="116" t="s">
        <v>532</v>
      </c>
      <c r="C165" s="108" t="s">
        <v>533</v>
      </c>
      <c r="D165" s="109" t="s">
        <v>108</v>
      </c>
      <c r="E165" s="110">
        <v>9873</v>
      </c>
      <c r="G165" s="114"/>
      <c r="H165" s="113"/>
      <c r="I165" s="114">
        <f t="shared" si="12"/>
        <v>0</v>
      </c>
      <c r="J165" s="111">
        <v>0</v>
      </c>
      <c r="K165" s="112">
        <f t="shared" si="13"/>
        <v>0</v>
      </c>
    </row>
    <row r="166" spans="1:11" x14ac:dyDescent="0.2">
      <c r="A166" s="115">
        <v>12</v>
      </c>
      <c r="B166" s="116" t="s">
        <v>535</v>
      </c>
      <c r="C166" s="108" t="s">
        <v>536</v>
      </c>
      <c r="D166" s="109" t="s">
        <v>108</v>
      </c>
      <c r="E166" s="110">
        <v>329.1</v>
      </c>
      <c r="G166" s="114"/>
      <c r="H166" s="113"/>
      <c r="I166" s="114">
        <f t="shared" si="12"/>
        <v>0</v>
      </c>
      <c r="J166" s="111">
        <v>0</v>
      </c>
      <c r="K166" s="112">
        <f t="shared" si="13"/>
        <v>0</v>
      </c>
    </row>
    <row r="167" spans="1:11" x14ac:dyDescent="0.2">
      <c r="A167" s="115">
        <v>13</v>
      </c>
      <c r="B167" s="116" t="s">
        <v>538</v>
      </c>
      <c r="C167" s="108" t="s">
        <v>539</v>
      </c>
      <c r="D167" s="109" t="s">
        <v>108</v>
      </c>
      <c r="E167" s="110">
        <v>891.3</v>
      </c>
      <c r="G167" s="114"/>
      <c r="H167" s="113"/>
      <c r="I167" s="114">
        <f t="shared" si="12"/>
        <v>0</v>
      </c>
      <c r="J167" s="111">
        <v>0</v>
      </c>
      <c r="K167" s="112">
        <f t="shared" si="13"/>
        <v>0</v>
      </c>
    </row>
    <row r="168" spans="1:11" x14ac:dyDescent="0.2">
      <c r="A168" s="115">
        <v>14</v>
      </c>
      <c r="B168" s="116" t="s">
        <v>540</v>
      </c>
      <c r="C168" s="108" t="s">
        <v>541</v>
      </c>
      <c r="D168" s="109" t="s">
        <v>108</v>
      </c>
      <c r="E168" s="110">
        <v>26739</v>
      </c>
      <c r="G168" s="114"/>
      <c r="H168" s="113"/>
      <c r="I168" s="114">
        <f t="shared" si="12"/>
        <v>0</v>
      </c>
      <c r="J168" s="111">
        <v>0</v>
      </c>
      <c r="K168" s="112">
        <f t="shared" si="13"/>
        <v>0</v>
      </c>
    </row>
    <row r="169" spans="1:11" x14ac:dyDescent="0.2">
      <c r="A169" s="115">
        <v>15</v>
      </c>
      <c r="B169" s="116" t="s">
        <v>542</v>
      </c>
      <c r="C169" s="108" t="s">
        <v>543</v>
      </c>
      <c r="D169" s="109" t="s">
        <v>108</v>
      </c>
      <c r="E169" s="110">
        <v>891.3</v>
      </c>
      <c r="G169" s="114"/>
      <c r="H169" s="113"/>
      <c r="I169" s="114">
        <f t="shared" si="12"/>
        <v>0</v>
      </c>
      <c r="J169" s="111">
        <v>0</v>
      </c>
      <c r="K169" s="112">
        <f t="shared" si="13"/>
        <v>0</v>
      </c>
    </row>
    <row r="170" spans="1:11" x14ac:dyDescent="0.2">
      <c r="C170" s="120" t="str">
        <f>CONCATENATE(B153," celkem")</f>
        <v>94 celkem</v>
      </c>
      <c r="G170" s="122">
        <f>SUBTOTAL(9,G155:G169)</f>
        <v>0</v>
      </c>
      <c r="I170" s="122">
        <f>SUBTOTAL(9,I155:I169)</f>
        <v>0</v>
      </c>
      <c r="K170" s="121">
        <f>SUBTOTAL(9,K155:K169)</f>
        <v>0</v>
      </c>
    </row>
    <row r="172" spans="1:11" ht="15" x14ac:dyDescent="0.25">
      <c r="B172" s="104" t="s">
        <v>545</v>
      </c>
      <c r="C172" s="105" t="s">
        <v>546</v>
      </c>
    </row>
    <row r="174" spans="1:11" x14ac:dyDescent="0.2">
      <c r="A174" s="115">
        <v>1</v>
      </c>
      <c r="B174" s="116" t="s">
        <v>547</v>
      </c>
      <c r="C174" s="108" t="s">
        <v>548</v>
      </c>
      <c r="D174" s="109" t="s">
        <v>108</v>
      </c>
      <c r="E174" s="110">
        <v>4</v>
      </c>
      <c r="G174" s="114"/>
      <c r="H174" s="113"/>
      <c r="I174" s="114">
        <f t="shared" ref="I174:I189" si="14">E174*H174</f>
        <v>0</v>
      </c>
      <c r="J174" s="111">
        <v>1.4999999999999999E-2</v>
      </c>
      <c r="K174" s="126" t="str">
        <f t="shared" ref="K174:K189" si="15">FIXED(E174*J174,3,TRUE)</f>
        <v>0,060</v>
      </c>
    </row>
    <row r="175" spans="1:11" x14ac:dyDescent="0.2">
      <c r="A175" s="115">
        <v>2</v>
      </c>
      <c r="B175" s="116" t="s">
        <v>547</v>
      </c>
      <c r="C175" s="108" t="s">
        <v>551</v>
      </c>
      <c r="D175" s="109" t="s">
        <v>142</v>
      </c>
      <c r="E175" s="110">
        <v>190</v>
      </c>
      <c r="G175" s="114"/>
      <c r="H175" s="113"/>
      <c r="I175" s="114">
        <f t="shared" si="14"/>
        <v>0</v>
      </c>
      <c r="J175" s="111">
        <v>3.0000000000000001E-3</v>
      </c>
      <c r="K175" s="126" t="str">
        <f t="shared" si="15"/>
        <v>0,570</v>
      </c>
    </row>
    <row r="176" spans="1:11" x14ac:dyDescent="0.2">
      <c r="A176" s="115">
        <v>3</v>
      </c>
      <c r="B176" s="116" t="s">
        <v>547</v>
      </c>
      <c r="C176" s="108" t="s">
        <v>553</v>
      </c>
      <c r="D176" s="109" t="s">
        <v>108</v>
      </c>
      <c r="E176" s="110">
        <v>80</v>
      </c>
      <c r="G176" s="114"/>
      <c r="H176" s="113"/>
      <c r="I176" s="114">
        <f t="shared" si="14"/>
        <v>0</v>
      </c>
      <c r="J176" s="111">
        <v>7.0000000000000001E-3</v>
      </c>
      <c r="K176" s="126" t="str">
        <f t="shared" si="15"/>
        <v>0,560</v>
      </c>
    </row>
    <row r="177" spans="1:11" x14ac:dyDescent="0.2">
      <c r="A177" s="115">
        <v>4</v>
      </c>
      <c r="B177" s="116" t="s">
        <v>547</v>
      </c>
      <c r="C177" s="108" t="s">
        <v>555</v>
      </c>
      <c r="D177" s="109" t="s">
        <v>115</v>
      </c>
      <c r="E177" s="110">
        <v>7</v>
      </c>
      <c r="G177" s="114"/>
      <c r="H177" s="113"/>
      <c r="I177" s="114">
        <f t="shared" si="14"/>
        <v>0</v>
      </c>
      <c r="J177" s="111">
        <v>0.02</v>
      </c>
      <c r="K177" s="126" t="str">
        <f t="shared" si="15"/>
        <v>0,140</v>
      </c>
    </row>
    <row r="178" spans="1:11" x14ac:dyDescent="0.2">
      <c r="A178" s="115">
        <v>5</v>
      </c>
      <c r="B178" s="116" t="s">
        <v>556</v>
      </c>
      <c r="C178" s="108" t="s">
        <v>557</v>
      </c>
      <c r="D178" s="109" t="s">
        <v>108</v>
      </c>
      <c r="E178" s="110">
        <v>2.52</v>
      </c>
      <c r="G178" s="114"/>
      <c r="H178" s="113"/>
      <c r="I178" s="114">
        <f t="shared" si="14"/>
        <v>0</v>
      </c>
      <c r="J178" s="111">
        <v>0.17599999999999999</v>
      </c>
      <c r="K178" s="126" t="str">
        <f t="shared" si="15"/>
        <v>0,444</v>
      </c>
    </row>
    <row r="179" spans="1:11" x14ac:dyDescent="0.2">
      <c r="A179" s="115">
        <v>6</v>
      </c>
      <c r="B179" s="116" t="s">
        <v>558</v>
      </c>
      <c r="C179" s="108" t="s">
        <v>559</v>
      </c>
      <c r="D179" s="109" t="s">
        <v>108</v>
      </c>
      <c r="E179" s="110">
        <v>79.38</v>
      </c>
      <c r="G179" s="114"/>
      <c r="H179" s="113"/>
      <c r="I179" s="114">
        <f t="shared" si="14"/>
        <v>0</v>
      </c>
      <c r="J179" s="111">
        <v>4.5999999999999999E-2</v>
      </c>
      <c r="K179" s="126" t="str">
        <f t="shared" si="15"/>
        <v>3,651</v>
      </c>
    </row>
    <row r="180" spans="1:11" x14ac:dyDescent="0.2">
      <c r="A180" s="115">
        <v>7</v>
      </c>
      <c r="B180" s="116" t="s">
        <v>560</v>
      </c>
      <c r="C180" s="108" t="s">
        <v>561</v>
      </c>
      <c r="D180" s="109" t="s">
        <v>115</v>
      </c>
      <c r="E180" s="110">
        <v>40</v>
      </c>
      <c r="G180" s="114"/>
      <c r="H180" s="113"/>
      <c r="I180" s="114">
        <f t="shared" si="14"/>
        <v>0</v>
      </c>
      <c r="J180" s="111">
        <v>4.8000000000000001E-2</v>
      </c>
      <c r="K180" s="126" t="str">
        <f t="shared" si="15"/>
        <v>1,920</v>
      </c>
    </row>
    <row r="181" spans="1:11" x14ac:dyDescent="0.2">
      <c r="A181" s="115">
        <v>8</v>
      </c>
      <c r="B181" s="116" t="s">
        <v>563</v>
      </c>
      <c r="C181" s="108" t="s">
        <v>564</v>
      </c>
      <c r="D181" s="109" t="s">
        <v>97</v>
      </c>
      <c r="E181" s="110">
        <v>4.8</v>
      </c>
      <c r="G181" s="114"/>
      <c r="H181" s="113"/>
      <c r="I181" s="114">
        <f t="shared" si="14"/>
        <v>0</v>
      </c>
      <c r="J181" s="111">
        <v>1.8</v>
      </c>
      <c r="K181" s="126" t="str">
        <f t="shared" si="15"/>
        <v>8,640</v>
      </c>
    </row>
    <row r="182" spans="1:11" x14ac:dyDescent="0.2">
      <c r="A182" s="115">
        <v>9</v>
      </c>
      <c r="B182" s="116" t="s">
        <v>566</v>
      </c>
      <c r="C182" s="108" t="s">
        <v>567</v>
      </c>
      <c r="D182" s="109" t="s">
        <v>278</v>
      </c>
      <c r="E182" s="110">
        <v>15.984999999999999</v>
      </c>
      <c r="G182" s="114"/>
      <c r="H182" s="113"/>
      <c r="I182" s="114">
        <f t="shared" si="14"/>
        <v>0</v>
      </c>
      <c r="J182" s="111">
        <v>0</v>
      </c>
      <c r="K182" s="126" t="str">
        <f t="shared" si="15"/>
        <v>0,000</v>
      </c>
    </row>
    <row r="183" spans="1:11" x14ac:dyDescent="0.2">
      <c r="A183" s="115">
        <v>10</v>
      </c>
      <c r="B183" s="116" t="s">
        <v>568</v>
      </c>
      <c r="C183" s="108" t="s">
        <v>569</v>
      </c>
      <c r="D183" s="109" t="s">
        <v>142</v>
      </c>
      <c r="E183" s="110">
        <v>9</v>
      </c>
      <c r="G183" s="114"/>
      <c r="H183" s="113"/>
      <c r="I183" s="114">
        <f t="shared" si="14"/>
        <v>0</v>
      </c>
      <c r="J183" s="111">
        <v>0</v>
      </c>
      <c r="K183" s="126" t="str">
        <f t="shared" si="15"/>
        <v>0,000</v>
      </c>
    </row>
    <row r="184" spans="1:11" x14ac:dyDescent="0.2">
      <c r="A184" s="115">
        <v>11</v>
      </c>
      <c r="B184" s="116" t="s">
        <v>571</v>
      </c>
      <c r="C184" s="108" t="s">
        <v>572</v>
      </c>
      <c r="D184" s="109" t="s">
        <v>142</v>
      </c>
      <c r="E184" s="110">
        <v>270</v>
      </c>
      <c r="G184" s="114"/>
      <c r="H184" s="113"/>
      <c r="I184" s="114">
        <f t="shared" si="14"/>
        <v>0</v>
      </c>
      <c r="J184" s="111">
        <v>0</v>
      </c>
      <c r="K184" s="126" t="str">
        <f t="shared" si="15"/>
        <v>0,000</v>
      </c>
    </row>
    <row r="185" spans="1:11" x14ac:dyDescent="0.2">
      <c r="A185" s="115">
        <v>12</v>
      </c>
      <c r="B185" s="116" t="s">
        <v>574</v>
      </c>
      <c r="C185" s="108" t="s">
        <v>575</v>
      </c>
      <c r="D185" s="109" t="s">
        <v>278</v>
      </c>
      <c r="E185" s="110">
        <v>15.984999999999999</v>
      </c>
      <c r="G185" s="114"/>
      <c r="H185" s="113"/>
      <c r="I185" s="114">
        <f t="shared" si="14"/>
        <v>0</v>
      </c>
      <c r="J185" s="111">
        <v>0</v>
      </c>
      <c r="K185" s="126" t="str">
        <f t="shared" si="15"/>
        <v>0,000</v>
      </c>
    </row>
    <row r="186" spans="1:11" x14ac:dyDescent="0.2">
      <c r="A186" s="115">
        <v>13</v>
      </c>
      <c r="B186" s="116" t="s">
        <v>576</v>
      </c>
      <c r="C186" s="108" t="s">
        <v>577</v>
      </c>
      <c r="D186" s="109" t="s">
        <v>278</v>
      </c>
      <c r="E186" s="110">
        <v>319.7</v>
      </c>
      <c r="G186" s="114"/>
      <c r="H186" s="113"/>
      <c r="I186" s="114">
        <f t="shared" si="14"/>
        <v>0</v>
      </c>
      <c r="J186" s="111">
        <v>0</v>
      </c>
      <c r="K186" s="126" t="str">
        <f t="shared" si="15"/>
        <v>0,000</v>
      </c>
    </row>
    <row r="187" spans="1:11" x14ac:dyDescent="0.2">
      <c r="A187" s="115">
        <v>14</v>
      </c>
      <c r="B187" s="116" t="s">
        <v>578</v>
      </c>
      <c r="C187" s="108" t="s">
        <v>579</v>
      </c>
      <c r="D187" s="109" t="s">
        <v>278</v>
      </c>
      <c r="E187" s="110">
        <v>14.654999999999999</v>
      </c>
      <c r="G187" s="114"/>
      <c r="H187" s="113"/>
      <c r="I187" s="114">
        <f t="shared" si="14"/>
        <v>0</v>
      </c>
      <c r="J187" s="111">
        <v>0</v>
      </c>
      <c r="K187" s="126" t="str">
        <f t="shared" si="15"/>
        <v>0,000</v>
      </c>
    </row>
    <row r="188" spans="1:11" x14ac:dyDescent="0.2">
      <c r="A188" s="115">
        <v>15</v>
      </c>
      <c r="B188" s="116" t="s">
        <v>581</v>
      </c>
      <c r="C188" s="108" t="s">
        <v>582</v>
      </c>
      <c r="D188" s="109" t="s">
        <v>278</v>
      </c>
      <c r="E188" s="110">
        <v>0.06</v>
      </c>
      <c r="G188" s="114"/>
      <c r="H188" s="113"/>
      <c r="I188" s="114">
        <f t="shared" si="14"/>
        <v>0</v>
      </c>
      <c r="J188" s="111">
        <v>0</v>
      </c>
      <c r="K188" s="126" t="str">
        <f t="shared" si="15"/>
        <v>0,000</v>
      </c>
    </row>
    <row r="189" spans="1:11" x14ac:dyDescent="0.2">
      <c r="A189" s="115">
        <v>16</v>
      </c>
      <c r="B189" s="116" t="s">
        <v>584</v>
      </c>
      <c r="C189" s="108" t="s">
        <v>585</v>
      </c>
      <c r="D189" s="109" t="s">
        <v>278</v>
      </c>
      <c r="E189" s="110">
        <v>1.27</v>
      </c>
      <c r="G189" s="114"/>
      <c r="H189" s="113"/>
      <c r="I189" s="114">
        <f t="shared" si="14"/>
        <v>0</v>
      </c>
      <c r="J189" s="111">
        <v>0</v>
      </c>
      <c r="K189" s="126" t="str">
        <f t="shared" si="15"/>
        <v>0,000</v>
      </c>
    </row>
    <row r="190" spans="1:11" x14ac:dyDescent="0.2">
      <c r="C190" s="120" t="str">
        <f>CONCATENATE(B172," celkem")</f>
        <v>96 celkem</v>
      </c>
      <c r="G190" s="122">
        <f>SUBTOTAL(9,G174:G189)</f>
        <v>0</v>
      </c>
      <c r="I190" s="122">
        <f>SUBTOTAL(9,I174:I189)</f>
        <v>0</v>
      </c>
      <c r="K190" s="121">
        <f>SUBTOTAL(9,K174:K189)</f>
        <v>0</v>
      </c>
    </row>
    <row r="192" spans="1:11" ht="15" x14ac:dyDescent="0.25">
      <c r="B192" s="104" t="s">
        <v>587</v>
      </c>
      <c r="C192" s="105" t="s">
        <v>588</v>
      </c>
    </row>
    <row r="194" spans="1:11" x14ac:dyDescent="0.2">
      <c r="A194" s="115">
        <v>1</v>
      </c>
      <c r="B194" s="116" t="s">
        <v>589</v>
      </c>
      <c r="C194" s="108" t="s">
        <v>590</v>
      </c>
      <c r="D194" s="109" t="s">
        <v>278</v>
      </c>
      <c r="E194" s="110">
        <v>17.09</v>
      </c>
      <c r="G194" s="114"/>
      <c r="H194" s="113"/>
      <c r="I194" s="114">
        <f>E194*H194</f>
        <v>0</v>
      </c>
      <c r="J194" s="111">
        <v>0</v>
      </c>
      <c r="K194" s="112">
        <f>E194*J194</f>
        <v>0</v>
      </c>
    </row>
    <row r="195" spans="1:11" x14ac:dyDescent="0.2">
      <c r="C195" s="120" t="str">
        <f>CONCATENATE(B192," celkem")</f>
        <v>99 celkem</v>
      </c>
      <c r="G195" s="122">
        <f>SUBTOTAL(9,G194:G194)</f>
        <v>0</v>
      </c>
      <c r="I195" s="122">
        <f>SUBTOTAL(9,I194:I194)</f>
        <v>0</v>
      </c>
      <c r="K195" s="121">
        <f>SUBTOTAL(9,K194:K194)</f>
        <v>0</v>
      </c>
    </row>
  </sheetData>
  <mergeCells count="3">
    <mergeCell ref="F2:I2"/>
    <mergeCell ref="F3:I3"/>
    <mergeCell ref="F4:I4"/>
  </mergeCells>
  <phoneticPr fontId="0" type="noConversion"/>
  <printOptions horizontalCentered="1" verticalCentered="1" gridLines="1"/>
  <pageMargins left="0.78740157480314965" right="0.78740157480314965" top="0.98425196850393704" bottom="0.98425196850393704" header="0.51181102362204722" footer="0.51181102362204722"/>
  <pageSetup paperSize="9" scale="63" fitToHeight="0" orientation="landscape" horizontalDpi="300" verticalDpi="300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F28"/>
  <sheetViews>
    <sheetView view="pageBreakPreview" zoomScale="60" zoomScaleNormal="100" workbookViewId="0">
      <selection activeCell="B43" sqref="B43"/>
    </sheetView>
  </sheetViews>
  <sheetFormatPr defaultRowHeight="12.75" x14ac:dyDescent="0.2"/>
  <cols>
    <col min="1" max="1" width="12.42578125" customWidth="1"/>
    <col min="2" max="2" width="49.85546875" customWidth="1"/>
    <col min="3" max="3" width="13.28515625" customWidth="1"/>
    <col min="4" max="4" width="15.42578125" customWidth="1"/>
    <col min="5" max="5" width="14.7109375" customWidth="1"/>
    <col min="6" max="6" width="14.42578125" customWidth="1"/>
  </cols>
  <sheetData>
    <row r="1" spans="1:6" x14ac:dyDescent="0.2">
      <c r="B1" s="61" t="s">
        <v>31</v>
      </c>
      <c r="F1" s="41"/>
    </row>
    <row r="2" spans="1:6" x14ac:dyDescent="0.2">
      <c r="A2" s="36"/>
      <c r="B2" s="36"/>
      <c r="C2" s="36"/>
      <c r="D2" s="36"/>
      <c r="E2" s="36"/>
      <c r="F2" s="41"/>
    </row>
    <row r="3" spans="1:6" x14ac:dyDescent="0.2">
      <c r="A3" s="36" t="s">
        <v>16</v>
      </c>
      <c r="B3" s="131" t="str">
        <f>Rozpočet!C2</f>
        <v>NOVÉ MĚSTO NM, VRATISLAVOVO N. ČP.114 - MUZEUM</v>
      </c>
      <c r="C3" s="131"/>
      <c r="D3" s="131"/>
      <c r="E3" s="131"/>
      <c r="F3" s="41"/>
    </row>
    <row r="4" spans="1:6" x14ac:dyDescent="0.2">
      <c r="A4" s="36" t="s">
        <v>19</v>
      </c>
      <c r="B4" s="131" t="str">
        <f>Rozpočet!C3</f>
        <v>OPRAVA KROVU A VÝMĚNA KRYTINY - ZMĚNA Č.1</v>
      </c>
      <c r="C4" s="132"/>
      <c r="D4" s="132"/>
      <c r="E4" s="132"/>
      <c r="F4" s="41"/>
    </row>
    <row r="5" spans="1:6" x14ac:dyDescent="0.2">
      <c r="A5" s="36" t="s">
        <v>20</v>
      </c>
      <c r="B5" s="133">
        <v>42471</v>
      </c>
      <c r="C5" s="134"/>
      <c r="D5" s="134"/>
      <c r="E5" s="134"/>
      <c r="F5" s="41"/>
    </row>
    <row r="6" spans="1:6" ht="13.5" thickBot="1" x14ac:dyDescent="0.25">
      <c r="A6" s="36"/>
      <c r="B6" s="36"/>
      <c r="C6" s="36"/>
      <c r="D6" s="36"/>
      <c r="E6" s="36"/>
      <c r="F6" s="41"/>
    </row>
    <row r="7" spans="1:6" x14ac:dyDescent="0.2">
      <c r="A7" s="42" t="s">
        <v>21</v>
      </c>
      <c r="B7" s="43" t="s">
        <v>22</v>
      </c>
      <c r="C7" s="44" t="s">
        <v>18</v>
      </c>
      <c r="D7" s="44"/>
      <c r="E7" s="45"/>
      <c r="F7" s="46" t="s">
        <v>0</v>
      </c>
    </row>
    <row r="8" spans="1:6" ht="13.5" thickBot="1" x14ac:dyDescent="0.25">
      <c r="A8" s="47"/>
      <c r="B8" s="48"/>
      <c r="C8" s="49" t="s">
        <v>29</v>
      </c>
      <c r="D8" s="49" t="s">
        <v>30</v>
      </c>
      <c r="E8" s="50" t="s">
        <v>23</v>
      </c>
      <c r="F8" s="50"/>
    </row>
    <row r="9" spans="1:6" x14ac:dyDescent="0.2">
      <c r="A9" s="37"/>
      <c r="B9" s="38"/>
      <c r="C9" s="51"/>
      <c r="D9" s="51"/>
      <c r="E9" s="1"/>
      <c r="F9" s="39"/>
    </row>
    <row r="10" spans="1:6" x14ac:dyDescent="0.2">
      <c r="A10" s="123" t="str">
        <f>Rozpočet!B9</f>
        <v>11</v>
      </c>
      <c r="B10" s="124" t="str">
        <f>Rozpočet!C9</f>
        <v>Přípravné a přidružené práce</v>
      </c>
      <c r="C10" s="125">
        <f>Rozpočet!G15</f>
        <v>0</v>
      </c>
      <c r="D10" s="125">
        <f>Rozpočet!I15</f>
        <v>0</v>
      </c>
      <c r="E10" s="1">
        <f t="shared" ref="E10:E26" si="0">C10+D10</f>
        <v>0</v>
      </c>
      <c r="F10" s="39">
        <f>Rozpočet!K15</f>
        <v>0</v>
      </c>
    </row>
    <row r="11" spans="1:6" x14ac:dyDescent="0.2">
      <c r="A11" s="123" t="str">
        <f>Rozpočet!B17</f>
        <v>3</v>
      </c>
      <c r="B11" s="124" t="str">
        <f>Rozpočet!C17</f>
        <v>Svislé konstrukce</v>
      </c>
      <c r="C11" s="125">
        <f>Rozpočet!G28</f>
        <v>0</v>
      </c>
      <c r="D11" s="125">
        <f>Rozpočet!I28</f>
        <v>0</v>
      </c>
      <c r="E11" s="1">
        <f t="shared" si="0"/>
        <v>0</v>
      </c>
      <c r="F11" s="39">
        <f>Rozpočet!K28</f>
        <v>11.564460299999999</v>
      </c>
    </row>
    <row r="12" spans="1:6" x14ac:dyDescent="0.2">
      <c r="A12" s="123" t="str">
        <f>Rozpočet!B30</f>
        <v>4</v>
      </c>
      <c r="B12" s="124" t="str">
        <f>Rozpočet!C30</f>
        <v>Vodorovné konstrukce</v>
      </c>
      <c r="C12" s="125">
        <f>Rozpočet!G33</f>
        <v>0</v>
      </c>
      <c r="D12" s="125">
        <f>Rozpočet!I33</f>
        <v>0</v>
      </c>
      <c r="E12" s="1">
        <f t="shared" si="0"/>
        <v>0</v>
      </c>
      <c r="F12" s="39">
        <f>Rozpočet!K33</f>
        <v>3.2940000000000005</v>
      </c>
    </row>
    <row r="13" spans="1:6" x14ac:dyDescent="0.2">
      <c r="A13" s="123" t="str">
        <f>Rozpočet!B35</f>
        <v>61</v>
      </c>
      <c r="B13" s="124" t="str">
        <f>Rozpočet!C35</f>
        <v>Úprava povrchů vnitřní</v>
      </c>
      <c r="C13" s="125">
        <f>Rozpočet!G39</f>
        <v>0</v>
      </c>
      <c r="D13" s="125">
        <f>Rozpočet!I39</f>
        <v>0</v>
      </c>
      <c r="E13" s="1">
        <f t="shared" si="0"/>
        <v>0</v>
      </c>
      <c r="F13" s="39">
        <f>Rozpočet!K39</f>
        <v>1.3393439999999999</v>
      </c>
    </row>
    <row r="14" spans="1:6" x14ac:dyDescent="0.2">
      <c r="A14" s="123" t="str">
        <f>Rozpočet!B41</f>
        <v>62</v>
      </c>
      <c r="B14" s="124" t="str">
        <f>Rozpočet!C41</f>
        <v>Úprava povrchů vnější</v>
      </c>
      <c r="C14" s="125">
        <f>Rozpočet!G45</f>
        <v>0</v>
      </c>
      <c r="D14" s="125">
        <f>Rozpočet!I45</f>
        <v>0</v>
      </c>
      <c r="E14" s="1">
        <f t="shared" si="0"/>
        <v>0</v>
      </c>
      <c r="F14" s="39">
        <f>Rozpočet!K45</f>
        <v>0.89251999999999998</v>
      </c>
    </row>
    <row r="15" spans="1:6" x14ac:dyDescent="0.2">
      <c r="A15" s="123" t="str">
        <f>Rozpočet!B47</f>
        <v>721</v>
      </c>
      <c r="B15" s="124" t="str">
        <f>Rozpočet!C47</f>
        <v>ZTI - kanalizace</v>
      </c>
      <c r="C15" s="125">
        <f>Rozpočet!G50</f>
        <v>0</v>
      </c>
      <c r="D15" s="125">
        <f>Rozpočet!I50</f>
        <v>0</v>
      </c>
      <c r="E15" s="1">
        <f t="shared" si="0"/>
        <v>0</v>
      </c>
      <c r="F15" s="39">
        <f>Rozpočet!K50</f>
        <v>0</v>
      </c>
    </row>
    <row r="16" spans="1:6" x14ac:dyDescent="0.2">
      <c r="A16" s="123" t="str">
        <f>Rozpočet!B52</f>
        <v>74</v>
      </c>
      <c r="B16" s="124" t="str">
        <f>Rozpočet!C52</f>
        <v>Elektroinstalace, hromosvod</v>
      </c>
      <c r="C16" s="125">
        <f>Rozpočet!G56</f>
        <v>0</v>
      </c>
      <c r="D16" s="125">
        <f>Rozpočet!I56</f>
        <v>0</v>
      </c>
      <c r="E16" s="1">
        <f t="shared" si="0"/>
        <v>0</v>
      </c>
      <c r="F16" s="39">
        <f>Rozpočet!K56</f>
        <v>0</v>
      </c>
    </row>
    <row r="17" spans="1:6" x14ac:dyDescent="0.2">
      <c r="A17" s="123" t="str">
        <f>Rozpočet!B58</f>
        <v>762</v>
      </c>
      <c r="B17" s="124" t="str">
        <f>Rozpočet!C58</f>
        <v>Konstrukce tesařské</v>
      </c>
      <c r="C17" s="125">
        <f>Rozpočet!G89</f>
        <v>0</v>
      </c>
      <c r="D17" s="125">
        <f>Rozpočet!I89</f>
        <v>0</v>
      </c>
      <c r="E17" s="1">
        <f t="shared" si="0"/>
        <v>0</v>
      </c>
      <c r="F17" s="39">
        <f>Rozpočet!K89</f>
        <v>13.359720000000001</v>
      </c>
    </row>
    <row r="18" spans="1:6" x14ac:dyDescent="0.2">
      <c r="A18" s="123" t="str">
        <f>Rozpočet!B91</f>
        <v>764</v>
      </c>
      <c r="B18" s="124" t="str">
        <f>Rozpočet!C91</f>
        <v>Konstrukce klempířské</v>
      </c>
      <c r="C18" s="125">
        <f>Rozpočet!G107</f>
        <v>0</v>
      </c>
      <c r="D18" s="125">
        <f>Rozpočet!I107</f>
        <v>0</v>
      </c>
      <c r="E18" s="1">
        <f t="shared" si="0"/>
        <v>0</v>
      </c>
      <c r="F18" s="39">
        <f>Rozpočet!K107</f>
        <v>1.3699139999999999</v>
      </c>
    </row>
    <row r="19" spans="1:6" x14ac:dyDescent="0.2">
      <c r="A19" s="123" t="str">
        <f>Rozpočet!B109</f>
        <v>765</v>
      </c>
      <c r="B19" s="124" t="str">
        <f>Rozpočet!C109</f>
        <v>Krytiny střešní skládané</v>
      </c>
      <c r="C19" s="125">
        <f>Rozpočet!G120</f>
        <v>0</v>
      </c>
      <c r="D19" s="125">
        <f>Rozpočet!I120</f>
        <v>0</v>
      </c>
      <c r="E19" s="1">
        <f t="shared" si="0"/>
        <v>0</v>
      </c>
      <c r="F19" s="39">
        <f>Rozpočet!K120</f>
        <v>16.258640000000003</v>
      </c>
    </row>
    <row r="20" spans="1:6" x14ac:dyDescent="0.2">
      <c r="A20" s="123" t="str">
        <f>Rozpočet!B122</f>
        <v>767</v>
      </c>
      <c r="B20" s="124" t="str">
        <f>Rozpočet!C122</f>
        <v>Konstrukce zámečnické</v>
      </c>
      <c r="C20" s="125">
        <f>Rozpočet!G130</f>
        <v>0</v>
      </c>
      <c r="D20" s="125">
        <f>Rozpočet!I130</f>
        <v>0</v>
      </c>
      <c r="E20" s="1">
        <f t="shared" si="0"/>
        <v>0</v>
      </c>
      <c r="F20" s="39">
        <f>Rozpočet!K130</f>
        <v>0</v>
      </c>
    </row>
    <row r="21" spans="1:6" x14ac:dyDescent="0.2">
      <c r="A21" s="123" t="str">
        <f>Rozpočet!B132</f>
        <v>783</v>
      </c>
      <c r="B21" s="124" t="str">
        <f>Rozpočet!C132</f>
        <v>Nátěry</v>
      </c>
      <c r="C21" s="125">
        <f>Rozpočet!G139</f>
        <v>0</v>
      </c>
      <c r="D21" s="125">
        <f>Rozpočet!I139</f>
        <v>0</v>
      </c>
      <c r="E21" s="1">
        <f t="shared" si="0"/>
        <v>0</v>
      </c>
      <c r="F21" s="39">
        <f>Rozpočet!K139</f>
        <v>0</v>
      </c>
    </row>
    <row r="22" spans="1:6" x14ac:dyDescent="0.2">
      <c r="A22" s="123" t="str">
        <f>Rozpočet!B141</f>
        <v>784</v>
      </c>
      <c r="B22" s="124" t="str">
        <f>Rozpočet!C141</f>
        <v>Malby a tapety</v>
      </c>
      <c r="C22" s="125">
        <f>Rozpočet!G145</f>
        <v>0</v>
      </c>
      <c r="D22" s="125">
        <f>Rozpočet!I145</f>
        <v>0</v>
      </c>
      <c r="E22" s="1">
        <f t="shared" si="0"/>
        <v>0</v>
      </c>
      <c r="F22" s="39">
        <f>Rozpočet!K145</f>
        <v>4.7472000000000007E-2</v>
      </c>
    </row>
    <row r="23" spans="1:6" x14ac:dyDescent="0.2">
      <c r="A23" s="123" t="str">
        <f>Rozpočet!B147</f>
        <v>9</v>
      </c>
      <c r="B23" s="124" t="str">
        <f>Rozpočet!C147</f>
        <v>Ostatní konstrukce a práce HSV</v>
      </c>
      <c r="C23" s="125">
        <f>Rozpočet!G151</f>
        <v>0</v>
      </c>
      <c r="D23" s="125">
        <f>Rozpočet!I151</f>
        <v>0</v>
      </c>
      <c r="E23" s="1">
        <f t="shared" si="0"/>
        <v>0</v>
      </c>
      <c r="F23" s="39">
        <f>Rozpočet!K151</f>
        <v>0</v>
      </c>
    </row>
    <row r="24" spans="1:6" x14ac:dyDescent="0.2">
      <c r="A24" s="123" t="str">
        <f>Rozpočet!B153</f>
        <v>94</v>
      </c>
      <c r="B24" s="124" t="str">
        <f>Rozpočet!C153</f>
        <v>Lešení a stavební výtahy</v>
      </c>
      <c r="C24" s="125">
        <f>Rozpočet!G170</f>
        <v>0</v>
      </c>
      <c r="D24" s="125">
        <f>Rozpočet!I170</f>
        <v>0</v>
      </c>
      <c r="E24" s="1">
        <f t="shared" si="0"/>
        <v>0</v>
      </c>
      <c r="F24" s="39">
        <f>Rozpočet!K170</f>
        <v>0</v>
      </c>
    </row>
    <row r="25" spans="1:6" x14ac:dyDescent="0.2">
      <c r="A25" s="123" t="str">
        <f>Rozpočet!B172</f>
        <v>96</v>
      </c>
      <c r="B25" s="124" t="str">
        <f>Rozpočet!C172</f>
        <v>Bourání, demontáže</v>
      </c>
      <c r="C25" s="125">
        <f>Rozpočet!G190</f>
        <v>0</v>
      </c>
      <c r="D25" s="125">
        <f>Rozpočet!I190</f>
        <v>0</v>
      </c>
      <c r="E25" s="1">
        <f t="shared" si="0"/>
        <v>0</v>
      </c>
      <c r="F25" s="39">
        <f>Rozpočet!K190</f>
        <v>0</v>
      </c>
    </row>
    <row r="26" spans="1:6" x14ac:dyDescent="0.2">
      <c r="A26" s="123" t="str">
        <f>Rozpočet!B192</f>
        <v>99</v>
      </c>
      <c r="B26" s="124" t="str">
        <f>Rozpočet!C192</f>
        <v>Přesun hmot</v>
      </c>
      <c r="C26" s="125">
        <f>Rozpočet!G195</f>
        <v>0</v>
      </c>
      <c r="D26" s="125">
        <f>Rozpočet!I195</f>
        <v>0</v>
      </c>
      <c r="E26" s="1">
        <f t="shared" si="0"/>
        <v>0</v>
      </c>
      <c r="F26" s="39">
        <f>Rozpočet!K195</f>
        <v>0</v>
      </c>
    </row>
    <row r="27" spans="1:6" ht="13.5" thickBot="1" x14ac:dyDescent="0.25">
      <c r="A27" s="40"/>
      <c r="B27" s="52"/>
      <c r="C27" s="52"/>
      <c r="D27" s="52"/>
      <c r="E27" s="1"/>
      <c r="F27" s="39"/>
    </row>
    <row r="28" spans="1:6" ht="13.5" thickTop="1" x14ac:dyDescent="0.2">
      <c r="A28" s="53"/>
      <c r="B28" s="54" t="s">
        <v>23</v>
      </c>
      <c r="C28" s="55">
        <f>SUM(C9:C27)</f>
        <v>0</v>
      </c>
      <c r="D28" s="56">
        <f>SUM(D9:D27)</f>
        <v>0</v>
      </c>
      <c r="E28" s="55">
        <f>SUM(E9:E27)</f>
        <v>0</v>
      </c>
      <c r="F28" s="56">
        <f>SUM(F9:F27)</f>
        <v>48.126070300000009</v>
      </c>
    </row>
  </sheetData>
  <mergeCells count="3">
    <mergeCell ref="B3:E3"/>
    <mergeCell ref="B4:E4"/>
    <mergeCell ref="B5:E5"/>
  </mergeCells>
  <phoneticPr fontId="0" type="noConversion"/>
  <printOptions horizontalCentered="1" verticalCentered="1" gridLines="1"/>
  <pageMargins left="0.78740157480314965" right="0.78740157480314965" top="0.98425196850393704" bottom="0.98425196850393704" header="0.51181102362204722" footer="0.51181102362204722"/>
  <pageSetup paperSize="9" fitToHeight="0" orientation="landscape" horizontalDpi="200" verticalDpi="200" r:id="rId1"/>
  <headerFooter alignWithMargins="0"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K604"/>
  <sheetViews>
    <sheetView tabSelected="1" view="pageBreakPreview" topLeftCell="A46" zoomScale="60" zoomScaleNormal="100" workbookViewId="0">
      <selection activeCell="O33" sqref="O33"/>
    </sheetView>
  </sheetViews>
  <sheetFormatPr defaultRowHeight="12.75" x14ac:dyDescent="0.2"/>
  <cols>
    <col min="1" max="1" width="5.28515625" customWidth="1"/>
    <col min="2" max="2" width="12.5703125" customWidth="1"/>
    <col min="3" max="3" width="84.85546875" customWidth="1"/>
    <col min="5" max="5" width="13.42578125" customWidth="1"/>
    <col min="6" max="6" width="15.28515625" customWidth="1"/>
    <col min="7" max="7" width="13" customWidth="1"/>
    <col min="8" max="8" width="13.85546875" customWidth="1"/>
    <col min="9" max="9" width="13.7109375" customWidth="1"/>
    <col min="10" max="10" width="12.7109375" customWidth="1"/>
    <col min="11" max="11" width="12" customWidth="1"/>
  </cols>
  <sheetData>
    <row r="1" spans="1:11" x14ac:dyDescent="0.2">
      <c r="C1" s="62" t="s">
        <v>32</v>
      </c>
    </row>
    <row r="2" spans="1:11" x14ac:dyDescent="0.2">
      <c r="A2" s="5" t="s">
        <v>25</v>
      </c>
      <c r="B2" s="5"/>
      <c r="C2" s="6" t="str">
        <f>+Rozpočet!C2</f>
        <v>NOVÉ MĚSTO NM, VRATISLAVOVO N. ČP.114 - MUZEUM</v>
      </c>
      <c r="D2" s="7"/>
      <c r="E2" s="7"/>
      <c r="F2" s="127"/>
      <c r="G2" s="127"/>
      <c r="H2" s="127"/>
      <c r="I2" s="127"/>
      <c r="J2" s="6"/>
      <c r="K2" s="8"/>
    </row>
    <row r="3" spans="1:11" x14ac:dyDescent="0.2">
      <c r="A3" s="5" t="s">
        <v>24</v>
      </c>
      <c r="B3" s="5"/>
      <c r="C3" s="9" t="str">
        <f>+Rozpočet!C3</f>
        <v>OPRAVA KROVU A VÝMĚNA KRYTINY - ZMĚNA Č.1</v>
      </c>
      <c r="D3" s="7"/>
      <c r="E3" s="7"/>
      <c r="F3" s="128"/>
      <c r="G3" s="128"/>
      <c r="H3" s="128"/>
      <c r="I3" s="128"/>
      <c r="J3" s="6"/>
      <c r="K3" s="8"/>
    </row>
    <row r="4" spans="1:11" ht="13.5" thickBot="1" x14ac:dyDescent="0.25">
      <c r="A4" s="5" t="s">
        <v>1</v>
      </c>
      <c r="B4" s="5"/>
      <c r="C4" s="10">
        <f>+Rozpočet!C4</f>
        <v>42471</v>
      </c>
      <c r="D4" s="5"/>
      <c r="E4" s="5"/>
      <c r="J4" s="11"/>
      <c r="K4" s="12"/>
    </row>
    <row r="5" spans="1:11" x14ac:dyDescent="0.2">
      <c r="A5" s="13" t="s">
        <v>2</v>
      </c>
      <c r="B5" s="14"/>
      <c r="C5" s="14"/>
      <c r="D5" s="15"/>
      <c r="E5" s="15"/>
      <c r="F5" s="18" t="s">
        <v>3</v>
      </c>
      <c r="G5" s="18"/>
      <c r="H5" s="18"/>
      <c r="I5" s="19"/>
      <c r="J5" s="16"/>
      <c r="K5" s="17"/>
    </row>
    <row r="6" spans="1:11" x14ac:dyDescent="0.2">
      <c r="A6" s="20" t="s">
        <v>4</v>
      </c>
      <c r="B6" s="21" t="s">
        <v>5</v>
      </c>
      <c r="C6" s="21"/>
      <c r="D6" s="58" t="s">
        <v>26</v>
      </c>
      <c r="E6" s="59" t="s">
        <v>27</v>
      </c>
      <c r="F6" s="23" t="s">
        <v>8</v>
      </c>
      <c r="G6" s="24"/>
      <c r="H6" s="23" t="s">
        <v>9</v>
      </c>
      <c r="I6" s="25"/>
      <c r="J6" s="57" t="s">
        <v>28</v>
      </c>
      <c r="K6" s="22" t="s">
        <v>7</v>
      </c>
    </row>
    <row r="7" spans="1:11" x14ac:dyDescent="0.2">
      <c r="A7" s="26" t="s">
        <v>10</v>
      </c>
      <c r="B7" s="27" t="s">
        <v>11</v>
      </c>
      <c r="C7" s="27" t="s">
        <v>12</v>
      </c>
      <c r="D7" s="27" t="s">
        <v>13</v>
      </c>
      <c r="E7" s="60"/>
      <c r="F7" s="27" t="s">
        <v>6</v>
      </c>
      <c r="G7" s="27" t="s">
        <v>17</v>
      </c>
      <c r="H7" s="27" t="s">
        <v>6</v>
      </c>
      <c r="I7" s="30" t="s">
        <v>17</v>
      </c>
      <c r="J7" s="28" t="s">
        <v>14</v>
      </c>
      <c r="K7" s="29" t="s">
        <v>14</v>
      </c>
    </row>
    <row r="8" spans="1:11" ht="13.5" thickBot="1" x14ac:dyDescent="0.25">
      <c r="A8" s="31"/>
      <c r="B8" s="32">
        <v>1</v>
      </c>
      <c r="C8" s="32">
        <v>2</v>
      </c>
      <c r="D8" s="33">
        <v>3</v>
      </c>
      <c r="E8" s="33">
        <v>4</v>
      </c>
      <c r="F8" s="34">
        <v>5</v>
      </c>
      <c r="G8" s="34">
        <v>6</v>
      </c>
      <c r="H8" s="34">
        <v>7</v>
      </c>
      <c r="I8" s="35">
        <v>8</v>
      </c>
      <c r="J8" s="34">
        <v>9</v>
      </c>
      <c r="K8" s="34">
        <v>10</v>
      </c>
    </row>
    <row r="9" spans="1:11" x14ac:dyDescent="0.2">
      <c r="J9" s="63"/>
      <c r="K9" s="63"/>
    </row>
    <row r="10" spans="1:11" ht="15" x14ac:dyDescent="0.25">
      <c r="B10" s="105" t="s">
        <v>81</v>
      </c>
      <c r="C10" s="105" t="s">
        <v>82</v>
      </c>
    </row>
    <row r="12" spans="1:11" x14ac:dyDescent="0.2">
      <c r="A12" s="106">
        <v>1</v>
      </c>
      <c r="B12" s="107" t="s">
        <v>83</v>
      </c>
      <c r="C12" s="108" t="s">
        <v>84</v>
      </c>
      <c r="D12" s="109" t="s">
        <v>85</v>
      </c>
      <c r="E12" s="110">
        <v>30</v>
      </c>
      <c r="G12" s="114"/>
      <c r="H12" s="113"/>
      <c r="I12" s="114">
        <f>E12*H12</f>
        <v>0</v>
      </c>
      <c r="J12" s="111">
        <v>0</v>
      </c>
      <c r="K12" s="112">
        <f>E12*J12</f>
        <v>0</v>
      </c>
    </row>
    <row r="13" spans="1:11" x14ac:dyDescent="0.2">
      <c r="C13" s="117" t="s">
        <v>86</v>
      </c>
      <c r="E13" s="110">
        <v>30</v>
      </c>
      <c r="G13" s="114"/>
      <c r="I13" s="114"/>
      <c r="K13" s="112"/>
    </row>
    <row r="14" spans="1:11" x14ac:dyDescent="0.2">
      <c r="A14" s="118" t="s">
        <v>87</v>
      </c>
      <c r="B14" s="119">
        <v>28300000</v>
      </c>
      <c r="C14" s="108" t="s">
        <v>88</v>
      </c>
      <c r="D14" s="109" t="s">
        <v>17</v>
      </c>
      <c r="E14" s="110">
        <v>1</v>
      </c>
      <c r="F14" s="113"/>
      <c r="G14" s="114">
        <f>E14*F14</f>
        <v>0</v>
      </c>
      <c r="I14" s="114"/>
      <c r="J14" s="111">
        <v>0</v>
      </c>
      <c r="K14" s="112">
        <f>E14*J14</f>
        <v>0</v>
      </c>
    </row>
    <row r="15" spans="1:11" x14ac:dyDescent="0.2">
      <c r="A15" s="106">
        <v>2</v>
      </c>
      <c r="B15" s="107" t="s">
        <v>83</v>
      </c>
      <c r="C15" s="108" t="s">
        <v>89</v>
      </c>
      <c r="D15" s="109" t="s">
        <v>85</v>
      </c>
      <c r="E15" s="110">
        <v>5</v>
      </c>
      <c r="G15" s="114"/>
      <c r="H15" s="113"/>
      <c r="I15" s="114">
        <f>E15*H15</f>
        <v>0</v>
      </c>
      <c r="J15" s="111">
        <v>0</v>
      </c>
      <c r="K15" s="112">
        <f>E15*J15</f>
        <v>0</v>
      </c>
    </row>
    <row r="16" spans="1:11" x14ac:dyDescent="0.2">
      <c r="C16" s="117" t="s">
        <v>90</v>
      </c>
      <c r="E16" s="110">
        <v>5</v>
      </c>
      <c r="G16" s="114"/>
      <c r="I16" s="114"/>
      <c r="K16" s="112"/>
    </row>
    <row r="17" spans="1:11" x14ac:dyDescent="0.2">
      <c r="A17" s="106">
        <v>3</v>
      </c>
      <c r="B17" s="107" t="s">
        <v>83</v>
      </c>
      <c r="C17" s="108" t="s">
        <v>91</v>
      </c>
      <c r="D17" s="109" t="s">
        <v>85</v>
      </c>
      <c r="E17" s="110">
        <v>3</v>
      </c>
      <c r="G17" s="114"/>
      <c r="H17" s="113"/>
      <c r="I17" s="114">
        <f>E17*H17</f>
        <v>0</v>
      </c>
      <c r="J17" s="111">
        <v>0</v>
      </c>
      <c r="K17" s="112">
        <f>E17*J17</f>
        <v>0</v>
      </c>
    </row>
    <row r="18" spans="1:11" x14ac:dyDescent="0.2">
      <c r="C18" s="117" t="s">
        <v>92</v>
      </c>
      <c r="E18" s="110">
        <v>3</v>
      </c>
      <c r="G18" s="114"/>
      <c r="I18" s="114"/>
      <c r="K18" s="112"/>
    </row>
    <row r="20" spans="1:11" ht="15" x14ac:dyDescent="0.25">
      <c r="B20" s="105" t="s">
        <v>93</v>
      </c>
      <c r="C20" s="105" t="s">
        <v>94</v>
      </c>
    </row>
    <row r="22" spans="1:11" x14ac:dyDescent="0.2">
      <c r="A22" s="106">
        <v>1</v>
      </c>
      <c r="B22" s="107" t="s">
        <v>95</v>
      </c>
      <c r="C22" s="108" t="s">
        <v>96</v>
      </c>
      <c r="D22" s="109" t="s">
        <v>97</v>
      </c>
      <c r="E22" s="110">
        <v>0.59399999999999997</v>
      </c>
      <c r="G22" s="114"/>
      <c r="H22" s="113"/>
      <c r="I22" s="114">
        <f>E22*H22</f>
        <v>0</v>
      </c>
      <c r="J22" s="111">
        <v>1.8702000000000001</v>
      </c>
      <c r="K22" s="112">
        <f>E22*J22</f>
        <v>1.1108988</v>
      </c>
    </row>
    <row r="23" spans="1:11" x14ac:dyDescent="0.2">
      <c r="C23" s="117" t="s">
        <v>98</v>
      </c>
      <c r="E23" s="110">
        <v>0</v>
      </c>
      <c r="G23" s="114"/>
      <c r="I23" s="114"/>
      <c r="K23" s="112"/>
    </row>
    <row r="24" spans="1:11" x14ac:dyDescent="0.2">
      <c r="C24" s="117" t="s">
        <v>99</v>
      </c>
      <c r="E24" s="110">
        <v>0</v>
      </c>
      <c r="G24" s="114"/>
      <c r="I24" s="114"/>
      <c r="K24" s="112"/>
    </row>
    <row r="25" spans="1:11" x14ac:dyDescent="0.2">
      <c r="C25" s="117" t="s">
        <v>100</v>
      </c>
      <c r="E25" s="110">
        <v>0</v>
      </c>
      <c r="G25" s="114"/>
      <c r="I25" s="114"/>
      <c r="K25" s="112"/>
    </row>
    <row r="26" spans="1:11" x14ac:dyDescent="0.2">
      <c r="C26" s="117" t="s">
        <v>101</v>
      </c>
      <c r="E26" s="110">
        <v>0.189</v>
      </c>
      <c r="G26" s="114"/>
      <c r="I26" s="114"/>
      <c r="K26" s="112"/>
    </row>
    <row r="27" spans="1:11" x14ac:dyDescent="0.2">
      <c r="C27" s="117" t="s">
        <v>102</v>
      </c>
      <c r="E27" s="110">
        <v>0</v>
      </c>
      <c r="G27" s="114"/>
      <c r="I27" s="114"/>
      <c r="K27" s="112"/>
    </row>
    <row r="28" spans="1:11" x14ac:dyDescent="0.2">
      <c r="C28" s="117" t="s">
        <v>103</v>
      </c>
      <c r="E28" s="110">
        <v>0.21</v>
      </c>
      <c r="G28" s="114"/>
      <c r="I28" s="114"/>
      <c r="K28" s="112"/>
    </row>
    <row r="29" spans="1:11" x14ac:dyDescent="0.2">
      <c r="C29" s="117" t="s">
        <v>104</v>
      </c>
      <c r="E29" s="110">
        <v>0</v>
      </c>
      <c r="G29" s="114"/>
      <c r="I29" s="114"/>
      <c r="K29" s="112"/>
    </row>
    <row r="30" spans="1:11" x14ac:dyDescent="0.2">
      <c r="C30" s="117" t="s">
        <v>105</v>
      </c>
      <c r="E30" s="110">
        <v>0.19500000000000001</v>
      </c>
      <c r="G30" s="114"/>
      <c r="I30" s="114"/>
      <c r="K30" s="112"/>
    </row>
    <row r="31" spans="1:11" x14ac:dyDescent="0.2">
      <c r="A31" s="106">
        <v>2</v>
      </c>
      <c r="B31" s="107" t="s">
        <v>106</v>
      </c>
      <c r="C31" s="108" t="s">
        <v>107</v>
      </c>
      <c r="D31" s="109" t="s">
        <v>108</v>
      </c>
      <c r="E31" s="110">
        <v>2.52</v>
      </c>
      <c r="G31" s="114"/>
      <c r="H31" s="113"/>
      <c r="I31" s="114">
        <f>E31*H31</f>
        <v>0</v>
      </c>
      <c r="J31" s="111">
        <v>0.2117</v>
      </c>
      <c r="K31" s="112">
        <f>E31*J31</f>
        <v>0.53348399999999996</v>
      </c>
    </row>
    <row r="32" spans="1:11" x14ac:dyDescent="0.2">
      <c r="C32" s="117" t="s">
        <v>109</v>
      </c>
      <c r="E32" s="110">
        <v>0</v>
      </c>
      <c r="G32" s="114"/>
      <c r="I32" s="114"/>
      <c r="K32" s="112"/>
    </row>
    <row r="33" spans="1:11" x14ac:dyDescent="0.2">
      <c r="C33" s="117" t="s">
        <v>110</v>
      </c>
      <c r="E33" s="110">
        <v>0</v>
      </c>
      <c r="G33" s="114"/>
      <c r="I33" s="114"/>
      <c r="K33" s="112"/>
    </row>
    <row r="34" spans="1:11" x14ac:dyDescent="0.2">
      <c r="C34" s="117" t="s">
        <v>100</v>
      </c>
      <c r="E34" s="110">
        <v>0</v>
      </c>
      <c r="G34" s="114"/>
      <c r="I34" s="114"/>
      <c r="K34" s="112"/>
    </row>
    <row r="35" spans="1:11" x14ac:dyDescent="0.2">
      <c r="C35" s="117" t="s">
        <v>111</v>
      </c>
      <c r="E35" s="110">
        <v>0.8</v>
      </c>
      <c r="G35" s="114"/>
      <c r="I35" s="114"/>
      <c r="K35" s="112"/>
    </row>
    <row r="36" spans="1:11" x14ac:dyDescent="0.2">
      <c r="C36" s="117" t="s">
        <v>102</v>
      </c>
      <c r="E36" s="110">
        <v>0</v>
      </c>
      <c r="G36" s="114"/>
      <c r="I36" s="114"/>
      <c r="K36" s="112"/>
    </row>
    <row r="37" spans="1:11" x14ac:dyDescent="0.2">
      <c r="C37" s="117" t="s">
        <v>112</v>
      </c>
      <c r="E37" s="110">
        <v>0.88</v>
      </c>
      <c r="G37" s="114"/>
      <c r="I37" s="114"/>
      <c r="K37" s="112"/>
    </row>
    <row r="38" spans="1:11" x14ac:dyDescent="0.2">
      <c r="C38" s="117" t="s">
        <v>104</v>
      </c>
      <c r="E38" s="110">
        <v>0</v>
      </c>
      <c r="G38" s="114"/>
      <c r="I38" s="114"/>
      <c r="K38" s="112"/>
    </row>
    <row r="39" spans="1:11" x14ac:dyDescent="0.2">
      <c r="C39" s="117" t="s">
        <v>113</v>
      </c>
      <c r="E39" s="110">
        <v>0.84</v>
      </c>
      <c r="G39" s="114"/>
      <c r="I39" s="114"/>
      <c r="K39" s="112"/>
    </row>
    <row r="40" spans="1:11" x14ac:dyDescent="0.2">
      <c r="A40" s="106">
        <v>3</v>
      </c>
      <c r="B40" s="107" t="s">
        <v>95</v>
      </c>
      <c r="C40" s="108" t="s">
        <v>114</v>
      </c>
      <c r="D40" s="109" t="s">
        <v>115</v>
      </c>
      <c r="E40" s="110">
        <v>40</v>
      </c>
      <c r="G40" s="114"/>
      <c r="H40" s="113"/>
      <c r="I40" s="114">
        <f>E40*H40</f>
        <v>0</v>
      </c>
      <c r="J40" s="111">
        <v>1.4999999999999999E-2</v>
      </c>
      <c r="K40" s="112">
        <f>E40*J40</f>
        <v>0.6</v>
      </c>
    </row>
    <row r="41" spans="1:11" x14ac:dyDescent="0.2">
      <c r="C41" s="117" t="s">
        <v>116</v>
      </c>
      <c r="E41" s="110">
        <v>0</v>
      </c>
      <c r="G41" s="114"/>
      <c r="I41" s="114"/>
      <c r="K41" s="112"/>
    </row>
    <row r="42" spans="1:11" x14ac:dyDescent="0.2">
      <c r="C42" s="117" t="s">
        <v>117</v>
      </c>
      <c r="E42" s="110">
        <v>0</v>
      </c>
      <c r="G42" s="114"/>
      <c r="I42" s="114"/>
      <c r="K42" s="112"/>
    </row>
    <row r="43" spans="1:11" x14ac:dyDescent="0.2">
      <c r="C43" s="117" t="s">
        <v>118</v>
      </c>
      <c r="E43" s="110">
        <v>0</v>
      </c>
      <c r="G43" s="114"/>
      <c r="I43" s="114"/>
      <c r="K43" s="112"/>
    </row>
    <row r="44" spans="1:11" x14ac:dyDescent="0.2">
      <c r="C44" s="117" t="s">
        <v>119</v>
      </c>
      <c r="E44" s="110">
        <v>0</v>
      </c>
      <c r="G44" s="114"/>
      <c r="I44" s="114"/>
      <c r="K44" s="112"/>
    </row>
    <row r="45" spans="1:11" x14ac:dyDescent="0.2">
      <c r="C45" s="117" t="s">
        <v>120</v>
      </c>
      <c r="E45" s="110">
        <v>40</v>
      </c>
      <c r="G45" s="114"/>
      <c r="I45" s="114"/>
      <c r="K45" s="112"/>
    </row>
    <row r="46" spans="1:11" x14ac:dyDescent="0.2">
      <c r="A46" s="106">
        <v>4</v>
      </c>
      <c r="B46" s="107" t="s">
        <v>121</v>
      </c>
      <c r="C46" s="108" t="s">
        <v>122</v>
      </c>
      <c r="D46" s="109" t="s">
        <v>97</v>
      </c>
      <c r="E46" s="110">
        <v>0.36</v>
      </c>
      <c r="G46" s="114"/>
      <c r="H46" s="113"/>
      <c r="I46" s="114">
        <f>E46*H46</f>
        <v>0</v>
      </c>
      <c r="J46" s="111">
        <v>1.7544999999999999</v>
      </c>
      <c r="K46" s="112">
        <f>E46*J46</f>
        <v>0.63161999999999996</v>
      </c>
    </row>
    <row r="47" spans="1:11" x14ac:dyDescent="0.2">
      <c r="C47" s="117" t="s">
        <v>123</v>
      </c>
      <c r="E47" s="110">
        <v>0</v>
      </c>
      <c r="G47" s="114"/>
      <c r="I47" s="114"/>
      <c r="K47" s="112"/>
    </row>
    <row r="48" spans="1:11" x14ac:dyDescent="0.2">
      <c r="C48" s="117" t="s">
        <v>124</v>
      </c>
      <c r="E48" s="110">
        <v>0</v>
      </c>
      <c r="G48" s="114"/>
      <c r="I48" s="114"/>
      <c r="K48" s="112"/>
    </row>
    <row r="49" spans="1:11" x14ac:dyDescent="0.2">
      <c r="C49" s="117" t="s">
        <v>125</v>
      </c>
      <c r="E49" s="110">
        <v>0</v>
      </c>
      <c r="G49" s="114"/>
      <c r="I49" s="114"/>
      <c r="K49" s="112"/>
    </row>
    <row r="50" spans="1:11" x14ac:dyDescent="0.2">
      <c r="C50" s="117" t="s">
        <v>126</v>
      </c>
      <c r="E50" s="110">
        <v>0.36</v>
      </c>
      <c r="G50" s="114"/>
      <c r="I50" s="114"/>
      <c r="K50" s="112"/>
    </row>
    <row r="51" spans="1:11" x14ac:dyDescent="0.2">
      <c r="A51" s="106">
        <v>5</v>
      </c>
      <c r="B51" s="107" t="s">
        <v>121</v>
      </c>
      <c r="C51" s="108" t="s">
        <v>127</v>
      </c>
      <c r="D51" s="109" t="s">
        <v>97</v>
      </c>
      <c r="E51" s="110">
        <v>0.13500000000000001</v>
      </c>
      <c r="G51" s="114"/>
      <c r="H51" s="113"/>
      <c r="I51" s="114">
        <f>E51*H51</f>
        <v>0</v>
      </c>
      <c r="J51" s="111">
        <v>1.7544999999999999</v>
      </c>
      <c r="K51" s="112">
        <f>E51*J51</f>
        <v>0.2368575</v>
      </c>
    </row>
    <row r="52" spans="1:11" x14ac:dyDescent="0.2">
      <c r="C52" s="117" t="s">
        <v>128</v>
      </c>
      <c r="E52" s="110">
        <v>0</v>
      </c>
      <c r="G52" s="114"/>
      <c r="I52" s="114"/>
      <c r="K52" s="112"/>
    </row>
    <row r="53" spans="1:11" x14ac:dyDescent="0.2">
      <c r="C53" s="117" t="s">
        <v>129</v>
      </c>
      <c r="E53" s="110">
        <v>0</v>
      </c>
      <c r="G53" s="114"/>
      <c r="I53" s="114"/>
      <c r="K53" s="112"/>
    </row>
    <row r="54" spans="1:11" x14ac:dyDescent="0.2">
      <c r="C54" s="117" t="s">
        <v>130</v>
      </c>
      <c r="E54" s="110">
        <v>9.9000000000000005E-2</v>
      </c>
      <c r="G54" s="114"/>
      <c r="I54" s="114"/>
      <c r="K54" s="112"/>
    </row>
    <row r="55" spans="1:11" x14ac:dyDescent="0.2">
      <c r="C55" s="117" t="s">
        <v>131</v>
      </c>
      <c r="E55" s="110">
        <v>3.5999999999999997E-2</v>
      </c>
      <c r="G55" s="114"/>
      <c r="I55" s="114"/>
      <c r="K55" s="112"/>
    </row>
    <row r="56" spans="1:11" x14ac:dyDescent="0.2">
      <c r="A56" s="106">
        <v>6</v>
      </c>
      <c r="B56" s="107" t="s">
        <v>121</v>
      </c>
      <c r="C56" s="108" t="s">
        <v>132</v>
      </c>
      <c r="D56" s="109" t="s">
        <v>97</v>
      </c>
      <c r="E56" s="110">
        <v>4.8</v>
      </c>
      <c r="G56" s="114"/>
      <c r="H56" s="113"/>
      <c r="I56" s="114">
        <f>E56*H56</f>
        <v>0</v>
      </c>
      <c r="J56" s="111">
        <v>1.7544999999999999</v>
      </c>
      <c r="K56" s="112">
        <f>E56*J56</f>
        <v>8.4215999999999998</v>
      </c>
    </row>
    <row r="57" spans="1:11" x14ac:dyDescent="0.2">
      <c r="C57" s="117" t="s">
        <v>133</v>
      </c>
      <c r="E57" s="110">
        <v>0</v>
      </c>
      <c r="G57" s="114"/>
      <c r="I57" s="114"/>
      <c r="K57" s="112"/>
    </row>
    <row r="58" spans="1:11" x14ac:dyDescent="0.2">
      <c r="C58" s="117" t="s">
        <v>134</v>
      </c>
      <c r="E58" s="110">
        <v>0</v>
      </c>
      <c r="G58" s="114"/>
      <c r="I58" s="114"/>
      <c r="K58" s="112"/>
    </row>
    <row r="59" spans="1:11" x14ac:dyDescent="0.2">
      <c r="C59" s="117" t="s">
        <v>135</v>
      </c>
      <c r="E59" s="110">
        <v>4.8</v>
      </c>
      <c r="G59" s="114"/>
      <c r="I59" s="114"/>
      <c r="K59" s="112"/>
    </row>
    <row r="60" spans="1:11" x14ac:dyDescent="0.2">
      <c r="A60" s="106">
        <v>7</v>
      </c>
      <c r="B60" s="107" t="s">
        <v>136</v>
      </c>
      <c r="C60" s="108" t="s">
        <v>137</v>
      </c>
      <c r="D60" s="109" t="s">
        <v>108</v>
      </c>
      <c r="E60" s="110">
        <v>3</v>
      </c>
      <c r="G60" s="114"/>
      <c r="H60" s="113"/>
      <c r="I60" s="114">
        <f>E60*H60</f>
        <v>0</v>
      </c>
      <c r="J60" s="111">
        <v>0</v>
      </c>
      <c r="K60" s="112">
        <f>E60*J60</f>
        <v>0</v>
      </c>
    </row>
    <row r="61" spans="1:11" x14ac:dyDescent="0.2">
      <c r="C61" s="117" t="s">
        <v>138</v>
      </c>
      <c r="E61" s="110">
        <v>0</v>
      </c>
      <c r="G61" s="114"/>
      <c r="I61" s="114"/>
      <c r="K61" s="112"/>
    </row>
    <row r="62" spans="1:11" x14ac:dyDescent="0.2">
      <c r="C62" s="117" t="s">
        <v>139</v>
      </c>
      <c r="E62" s="110">
        <v>0</v>
      </c>
      <c r="G62" s="114"/>
      <c r="I62" s="114"/>
      <c r="K62" s="112"/>
    </row>
    <row r="63" spans="1:11" x14ac:dyDescent="0.2">
      <c r="C63" s="117" t="s">
        <v>140</v>
      </c>
      <c r="E63" s="110">
        <v>0</v>
      </c>
      <c r="G63" s="114"/>
      <c r="I63" s="114"/>
      <c r="K63" s="112"/>
    </row>
    <row r="64" spans="1:11" x14ac:dyDescent="0.2">
      <c r="C64" s="117" t="s">
        <v>92</v>
      </c>
      <c r="E64" s="110">
        <v>3</v>
      </c>
      <c r="G64" s="114"/>
      <c r="I64" s="114"/>
      <c r="K64" s="112"/>
    </row>
    <row r="65" spans="1:11" x14ac:dyDescent="0.2">
      <c r="A65" s="106">
        <v>8</v>
      </c>
      <c r="B65" s="107" t="s">
        <v>136</v>
      </c>
      <c r="C65" s="108" t="s">
        <v>141</v>
      </c>
      <c r="D65" s="109" t="s">
        <v>142</v>
      </c>
      <c r="E65" s="110">
        <v>10</v>
      </c>
      <c r="G65" s="114"/>
      <c r="H65" s="113"/>
      <c r="I65" s="114">
        <f>E65*H65</f>
        <v>0</v>
      </c>
      <c r="J65" s="111">
        <v>1E-3</v>
      </c>
      <c r="K65" s="112">
        <f>E65*J65</f>
        <v>0.01</v>
      </c>
    </row>
    <row r="66" spans="1:11" x14ac:dyDescent="0.2">
      <c r="C66" s="117" t="s">
        <v>143</v>
      </c>
      <c r="E66" s="110">
        <v>0</v>
      </c>
      <c r="G66" s="114"/>
      <c r="I66" s="114"/>
      <c r="K66" s="112"/>
    </row>
    <row r="67" spans="1:11" x14ac:dyDescent="0.2">
      <c r="C67" s="117" t="s">
        <v>144</v>
      </c>
      <c r="E67" s="110">
        <v>10</v>
      </c>
      <c r="G67" s="114"/>
      <c r="I67" s="114"/>
      <c r="K67" s="112"/>
    </row>
    <row r="68" spans="1:11" x14ac:dyDescent="0.2">
      <c r="A68" s="106">
        <v>9</v>
      </c>
      <c r="B68" s="107" t="s">
        <v>136</v>
      </c>
      <c r="C68" s="108" t="s">
        <v>145</v>
      </c>
      <c r="D68" s="109" t="s">
        <v>142</v>
      </c>
      <c r="E68" s="110">
        <v>10</v>
      </c>
      <c r="G68" s="114"/>
      <c r="H68" s="113"/>
      <c r="I68" s="114">
        <f>E68*H68</f>
        <v>0</v>
      </c>
      <c r="J68" s="111">
        <v>2E-3</v>
      </c>
      <c r="K68" s="112">
        <f>E68*J68</f>
        <v>0.02</v>
      </c>
    </row>
    <row r="69" spans="1:11" x14ac:dyDescent="0.2">
      <c r="C69" s="117" t="s">
        <v>146</v>
      </c>
      <c r="E69" s="110">
        <v>0</v>
      </c>
      <c r="G69" s="114"/>
      <c r="I69" s="114"/>
      <c r="K69" s="112"/>
    </row>
    <row r="70" spans="1:11" x14ac:dyDescent="0.2">
      <c r="C70" s="117" t="s">
        <v>144</v>
      </c>
      <c r="E70" s="110">
        <v>10</v>
      </c>
      <c r="G70" s="114"/>
      <c r="I70" s="114"/>
      <c r="K70" s="112"/>
    </row>
    <row r="72" spans="1:11" ht="15" x14ac:dyDescent="0.25">
      <c r="B72" s="105" t="s">
        <v>147</v>
      </c>
      <c r="C72" s="105" t="s">
        <v>148</v>
      </c>
    </row>
    <row r="74" spans="1:11" x14ac:dyDescent="0.2">
      <c r="A74" s="106">
        <v>1</v>
      </c>
      <c r="B74" s="107" t="s">
        <v>149</v>
      </c>
      <c r="C74" s="108" t="s">
        <v>150</v>
      </c>
      <c r="D74" s="109" t="s">
        <v>115</v>
      </c>
      <c r="E74" s="110">
        <v>40</v>
      </c>
      <c r="G74" s="114"/>
      <c r="H74" s="113"/>
      <c r="I74" s="114">
        <f>E74*H74</f>
        <v>0</v>
      </c>
      <c r="J74" s="111">
        <v>8.2350000000000007E-2</v>
      </c>
      <c r="K74" s="112">
        <f>E74*J74</f>
        <v>3.2940000000000005</v>
      </c>
    </row>
    <row r="75" spans="1:11" x14ac:dyDescent="0.2">
      <c r="C75" s="117" t="s">
        <v>151</v>
      </c>
      <c r="E75" s="110">
        <v>0</v>
      </c>
      <c r="G75" s="114"/>
      <c r="I75" s="114"/>
      <c r="K75" s="112"/>
    </row>
    <row r="76" spans="1:11" x14ac:dyDescent="0.2">
      <c r="C76" s="117" t="s">
        <v>120</v>
      </c>
      <c r="E76" s="110">
        <v>40</v>
      </c>
      <c r="G76" s="114"/>
      <c r="I76" s="114"/>
      <c r="K76" s="112"/>
    </row>
    <row r="78" spans="1:11" ht="15" x14ac:dyDescent="0.25">
      <c r="B78" s="105" t="s">
        <v>152</v>
      </c>
      <c r="C78" s="105" t="s">
        <v>153</v>
      </c>
    </row>
    <row r="80" spans="1:11" x14ac:dyDescent="0.2">
      <c r="A80" s="106">
        <v>1</v>
      </c>
      <c r="B80" s="107" t="s">
        <v>154</v>
      </c>
      <c r="C80" s="108" t="s">
        <v>155</v>
      </c>
      <c r="D80" s="109" t="s">
        <v>108</v>
      </c>
      <c r="E80" s="110">
        <v>79.38</v>
      </c>
      <c r="G80" s="114"/>
      <c r="H80" s="113"/>
      <c r="I80" s="114">
        <f>E80*H80</f>
        <v>0</v>
      </c>
      <c r="J80" s="111">
        <v>1.54E-2</v>
      </c>
      <c r="K80" s="112">
        <f>E80*J80</f>
        <v>1.2224519999999999</v>
      </c>
    </row>
    <row r="81" spans="1:11" x14ac:dyDescent="0.2">
      <c r="C81" s="117" t="s">
        <v>156</v>
      </c>
      <c r="E81" s="110">
        <v>0</v>
      </c>
      <c r="G81" s="114"/>
      <c r="I81" s="114"/>
      <c r="K81" s="112"/>
    </row>
    <row r="82" spans="1:11" x14ac:dyDescent="0.2">
      <c r="C82" s="117" t="s">
        <v>157</v>
      </c>
      <c r="E82" s="110">
        <v>0</v>
      </c>
      <c r="G82" s="114"/>
      <c r="I82" s="114"/>
      <c r="K82" s="112"/>
    </row>
    <row r="83" spans="1:11" x14ac:dyDescent="0.2">
      <c r="C83" s="117" t="s">
        <v>158</v>
      </c>
      <c r="E83" s="110">
        <v>8.2799999999999994</v>
      </c>
      <c r="G83" s="114"/>
      <c r="I83" s="114"/>
      <c r="K83" s="112"/>
    </row>
    <row r="84" spans="1:11" x14ac:dyDescent="0.2">
      <c r="C84" s="117" t="s">
        <v>100</v>
      </c>
      <c r="E84" s="110">
        <v>0</v>
      </c>
      <c r="G84" s="114"/>
      <c r="I84" s="114"/>
      <c r="K84" s="112"/>
    </row>
    <row r="85" spans="1:11" x14ac:dyDescent="0.2">
      <c r="C85" s="117" t="s">
        <v>159</v>
      </c>
      <c r="E85" s="110">
        <v>25.6</v>
      </c>
      <c r="G85" s="114"/>
      <c r="I85" s="114"/>
      <c r="K85" s="112"/>
    </row>
    <row r="86" spans="1:11" x14ac:dyDescent="0.2">
      <c r="C86" s="117" t="s">
        <v>102</v>
      </c>
      <c r="E86" s="110">
        <v>0</v>
      </c>
      <c r="G86" s="114"/>
      <c r="I86" s="114"/>
      <c r="K86" s="112"/>
    </row>
    <row r="87" spans="1:11" x14ac:dyDescent="0.2">
      <c r="C87" s="117" t="s">
        <v>160</v>
      </c>
      <c r="E87" s="110">
        <v>22.1</v>
      </c>
      <c r="G87" s="114"/>
      <c r="I87" s="114"/>
      <c r="K87" s="112"/>
    </row>
    <row r="88" spans="1:11" x14ac:dyDescent="0.2">
      <c r="C88" s="117" t="s">
        <v>104</v>
      </c>
      <c r="E88" s="110">
        <v>0</v>
      </c>
      <c r="G88" s="114"/>
      <c r="I88" s="114"/>
      <c r="K88" s="112"/>
    </row>
    <row r="89" spans="1:11" x14ac:dyDescent="0.2">
      <c r="C89" s="117" t="s">
        <v>161</v>
      </c>
      <c r="E89" s="110">
        <v>23.4</v>
      </c>
      <c r="G89" s="114"/>
      <c r="I89" s="114"/>
      <c r="K89" s="112"/>
    </row>
    <row r="90" spans="1:11" x14ac:dyDescent="0.2">
      <c r="A90" s="106">
        <v>2</v>
      </c>
      <c r="B90" s="107" t="s">
        <v>154</v>
      </c>
      <c r="C90" s="108" t="s">
        <v>162</v>
      </c>
      <c r="D90" s="109" t="s">
        <v>115</v>
      </c>
      <c r="E90" s="110">
        <v>3.06</v>
      </c>
      <c r="G90" s="114"/>
      <c r="H90" s="113"/>
      <c r="I90" s="114">
        <f>E90*H90</f>
        <v>0</v>
      </c>
      <c r="J90" s="111">
        <v>3.8199999999999998E-2</v>
      </c>
      <c r="K90" s="112">
        <f>E90*J90</f>
        <v>0.116892</v>
      </c>
    </row>
    <row r="91" spans="1:11" x14ac:dyDescent="0.2">
      <c r="C91" s="117" t="s">
        <v>98</v>
      </c>
      <c r="E91" s="110">
        <v>0</v>
      </c>
      <c r="G91" s="114"/>
      <c r="I91" s="114"/>
      <c r="K91" s="112"/>
    </row>
    <row r="92" spans="1:11" x14ac:dyDescent="0.2">
      <c r="C92" s="117" t="s">
        <v>163</v>
      </c>
      <c r="E92" s="110">
        <v>0</v>
      </c>
      <c r="G92" s="114"/>
      <c r="I92" s="114"/>
      <c r="K92" s="112"/>
    </row>
    <row r="93" spans="1:11" x14ac:dyDescent="0.2">
      <c r="C93" s="117" t="s">
        <v>164</v>
      </c>
      <c r="E93" s="110">
        <v>0</v>
      </c>
      <c r="G93" s="114"/>
      <c r="I93" s="114"/>
      <c r="K93" s="112"/>
    </row>
    <row r="94" spans="1:11" x14ac:dyDescent="0.2">
      <c r="C94" s="117" t="s">
        <v>100</v>
      </c>
      <c r="E94" s="110">
        <v>0</v>
      </c>
      <c r="G94" s="114"/>
      <c r="I94" s="114"/>
      <c r="K94" s="112"/>
    </row>
    <row r="95" spans="1:11" x14ac:dyDescent="0.2">
      <c r="C95" s="117" t="s">
        <v>165</v>
      </c>
      <c r="E95" s="110">
        <v>0.96</v>
      </c>
      <c r="G95" s="114"/>
      <c r="I95" s="114"/>
      <c r="K95" s="112"/>
    </row>
    <row r="96" spans="1:11" x14ac:dyDescent="0.2">
      <c r="C96" s="117" t="s">
        <v>102</v>
      </c>
      <c r="E96" s="110">
        <v>0</v>
      </c>
      <c r="G96" s="114"/>
      <c r="I96" s="114"/>
      <c r="K96" s="112"/>
    </row>
    <row r="97" spans="1:11" x14ac:dyDescent="0.2">
      <c r="C97" s="117" t="s">
        <v>166</v>
      </c>
      <c r="E97" s="110">
        <v>1.02</v>
      </c>
      <c r="G97" s="114"/>
      <c r="I97" s="114"/>
      <c r="K97" s="112"/>
    </row>
    <row r="98" spans="1:11" x14ac:dyDescent="0.2">
      <c r="C98" s="117" t="s">
        <v>104</v>
      </c>
      <c r="E98" s="110">
        <v>0</v>
      </c>
      <c r="G98" s="114"/>
      <c r="I98" s="114"/>
      <c r="K98" s="112"/>
    </row>
    <row r="99" spans="1:11" x14ac:dyDescent="0.2">
      <c r="C99" s="117" t="s">
        <v>167</v>
      </c>
      <c r="E99" s="110">
        <v>1.08</v>
      </c>
      <c r="G99" s="114"/>
      <c r="I99" s="114"/>
      <c r="K99" s="112"/>
    </row>
    <row r="101" spans="1:11" ht="15" x14ac:dyDescent="0.25">
      <c r="B101" s="105" t="s">
        <v>168</v>
      </c>
      <c r="C101" s="105" t="s">
        <v>169</v>
      </c>
    </row>
    <row r="103" spans="1:11" x14ac:dyDescent="0.2">
      <c r="A103" s="106">
        <v>1</v>
      </c>
      <c r="B103" s="107" t="s">
        <v>170</v>
      </c>
      <c r="C103" s="108" t="s">
        <v>171</v>
      </c>
      <c r="D103" s="109" t="s">
        <v>115</v>
      </c>
      <c r="E103" s="110">
        <v>21.2</v>
      </c>
      <c r="G103" s="114"/>
      <c r="H103" s="113"/>
      <c r="I103" s="114">
        <f>E103*H103</f>
        <v>0</v>
      </c>
      <c r="J103" s="111">
        <v>4.1500000000000002E-2</v>
      </c>
      <c r="K103" s="112">
        <f>E103*J103</f>
        <v>0.87980000000000003</v>
      </c>
    </row>
    <row r="104" spans="1:11" x14ac:dyDescent="0.2">
      <c r="C104" s="117" t="s">
        <v>123</v>
      </c>
      <c r="E104" s="110">
        <v>0</v>
      </c>
      <c r="G104" s="114"/>
      <c r="I104" s="114"/>
      <c r="K104" s="112"/>
    </row>
    <row r="105" spans="1:11" x14ac:dyDescent="0.2">
      <c r="C105" s="117" t="s">
        <v>124</v>
      </c>
      <c r="E105" s="110">
        <v>0</v>
      </c>
      <c r="G105" s="114"/>
      <c r="I105" s="114"/>
      <c r="K105" s="112"/>
    </row>
    <row r="106" spans="1:11" x14ac:dyDescent="0.2">
      <c r="C106" s="117" t="s">
        <v>172</v>
      </c>
      <c r="E106" s="110">
        <v>0</v>
      </c>
      <c r="G106" s="114"/>
      <c r="I106" s="114"/>
      <c r="K106" s="112"/>
    </row>
    <row r="107" spans="1:11" x14ac:dyDescent="0.2">
      <c r="C107" s="117" t="s">
        <v>173</v>
      </c>
      <c r="E107" s="110">
        <v>1.2</v>
      </c>
      <c r="G107" s="114"/>
      <c r="I107" s="114"/>
      <c r="K107" s="112"/>
    </row>
    <row r="108" spans="1:11" x14ac:dyDescent="0.2">
      <c r="C108" s="117" t="s">
        <v>174</v>
      </c>
      <c r="E108" s="110">
        <v>0</v>
      </c>
      <c r="G108" s="114"/>
      <c r="I108" s="114"/>
      <c r="K108" s="112"/>
    </row>
    <row r="109" spans="1:11" x14ac:dyDescent="0.2">
      <c r="C109" s="117" t="s">
        <v>138</v>
      </c>
      <c r="E109" s="110">
        <v>0</v>
      </c>
      <c r="G109" s="114"/>
      <c r="I109" s="114"/>
      <c r="K109" s="112"/>
    </row>
    <row r="110" spans="1:11" x14ac:dyDescent="0.2">
      <c r="C110" s="117" t="s">
        <v>175</v>
      </c>
      <c r="E110" s="110">
        <v>0</v>
      </c>
      <c r="G110" s="114"/>
      <c r="I110" s="114"/>
      <c r="K110" s="112"/>
    </row>
    <row r="111" spans="1:11" x14ac:dyDescent="0.2">
      <c r="C111" s="117" t="s">
        <v>140</v>
      </c>
      <c r="E111" s="110">
        <v>0</v>
      </c>
      <c r="G111" s="114"/>
      <c r="I111" s="114"/>
      <c r="K111" s="112"/>
    </row>
    <row r="112" spans="1:11" x14ac:dyDescent="0.2">
      <c r="C112" s="117" t="s">
        <v>176</v>
      </c>
      <c r="E112" s="110">
        <v>20</v>
      </c>
      <c r="G112" s="114"/>
      <c r="I112" s="114"/>
      <c r="K112" s="112"/>
    </row>
    <row r="113" spans="1:11" x14ac:dyDescent="0.2">
      <c r="A113" s="106">
        <v>2</v>
      </c>
      <c r="B113" s="107" t="s">
        <v>177</v>
      </c>
      <c r="C113" s="108" t="s">
        <v>178</v>
      </c>
      <c r="D113" s="109" t="s">
        <v>108</v>
      </c>
      <c r="E113" s="110">
        <v>21.2</v>
      </c>
      <c r="G113" s="114"/>
      <c r="H113" s="113"/>
      <c r="I113" s="114">
        <f>E113*H113</f>
        <v>0</v>
      </c>
      <c r="J113" s="111">
        <v>5.9999999999999995E-4</v>
      </c>
      <c r="K113" s="112">
        <f>E113*J113</f>
        <v>1.2719999999999999E-2</v>
      </c>
    </row>
    <row r="114" spans="1:11" x14ac:dyDescent="0.2">
      <c r="C114" s="117" t="s">
        <v>123</v>
      </c>
      <c r="E114" s="110">
        <v>0</v>
      </c>
      <c r="G114" s="114"/>
      <c r="I114" s="114"/>
      <c r="K114" s="112"/>
    </row>
    <row r="115" spans="1:11" x14ac:dyDescent="0.2">
      <c r="C115" s="117" t="s">
        <v>124</v>
      </c>
      <c r="E115" s="110">
        <v>0</v>
      </c>
      <c r="G115" s="114"/>
      <c r="I115" s="114"/>
      <c r="K115" s="112"/>
    </row>
    <row r="116" spans="1:11" x14ac:dyDescent="0.2">
      <c r="C116" s="117" t="s">
        <v>179</v>
      </c>
      <c r="E116" s="110">
        <v>0</v>
      </c>
      <c r="G116" s="114"/>
      <c r="I116" s="114"/>
      <c r="K116" s="112"/>
    </row>
    <row r="117" spans="1:11" x14ac:dyDescent="0.2">
      <c r="C117" s="117" t="s">
        <v>180</v>
      </c>
      <c r="E117" s="110">
        <v>0</v>
      </c>
      <c r="G117" s="114"/>
      <c r="I117" s="114"/>
      <c r="K117" s="112"/>
    </row>
    <row r="118" spans="1:11" x14ac:dyDescent="0.2">
      <c r="C118" s="117" t="s">
        <v>173</v>
      </c>
      <c r="E118" s="110">
        <v>1.2</v>
      </c>
      <c r="G118" s="114"/>
      <c r="I118" s="114"/>
      <c r="K118" s="112"/>
    </row>
    <row r="119" spans="1:11" x14ac:dyDescent="0.2">
      <c r="C119" s="117" t="s">
        <v>174</v>
      </c>
      <c r="E119" s="110">
        <v>0</v>
      </c>
      <c r="G119" s="114"/>
      <c r="I119" s="114"/>
      <c r="K119" s="112"/>
    </row>
    <row r="120" spans="1:11" x14ac:dyDescent="0.2">
      <c r="C120" s="117" t="s">
        <v>138</v>
      </c>
      <c r="E120" s="110">
        <v>0</v>
      </c>
      <c r="G120" s="114"/>
      <c r="I120" s="114"/>
      <c r="K120" s="112"/>
    </row>
    <row r="121" spans="1:11" x14ac:dyDescent="0.2">
      <c r="C121" s="117" t="s">
        <v>175</v>
      </c>
      <c r="E121" s="110">
        <v>0</v>
      </c>
      <c r="G121" s="114"/>
      <c r="I121" s="114"/>
      <c r="K121" s="112"/>
    </row>
    <row r="122" spans="1:11" x14ac:dyDescent="0.2">
      <c r="C122" s="117" t="s">
        <v>180</v>
      </c>
      <c r="E122" s="110">
        <v>0</v>
      </c>
      <c r="G122" s="114"/>
      <c r="I122" s="114"/>
      <c r="K122" s="112"/>
    </row>
    <row r="123" spans="1:11" x14ac:dyDescent="0.2">
      <c r="C123" s="117" t="s">
        <v>140</v>
      </c>
      <c r="E123" s="110">
        <v>0</v>
      </c>
      <c r="G123" s="114"/>
      <c r="I123" s="114"/>
      <c r="K123" s="112"/>
    </row>
    <row r="124" spans="1:11" x14ac:dyDescent="0.2">
      <c r="C124" s="117" t="s">
        <v>176</v>
      </c>
      <c r="E124" s="110">
        <v>20</v>
      </c>
      <c r="G124" s="114"/>
      <c r="I124" s="114"/>
      <c r="K124" s="112"/>
    </row>
    <row r="126" spans="1:11" ht="15" x14ac:dyDescent="0.25">
      <c r="B126" s="105" t="s">
        <v>181</v>
      </c>
      <c r="C126" s="105" t="s">
        <v>182</v>
      </c>
    </row>
    <row r="128" spans="1:11" x14ac:dyDescent="0.2">
      <c r="A128" s="106">
        <v>1</v>
      </c>
      <c r="B128" s="107" t="s">
        <v>183</v>
      </c>
      <c r="C128" s="108" t="s">
        <v>184</v>
      </c>
      <c r="D128" s="109" t="s">
        <v>115</v>
      </c>
      <c r="E128" s="110">
        <v>4</v>
      </c>
      <c r="G128" s="114"/>
      <c r="H128" s="113"/>
      <c r="I128" s="114">
        <f>E128*H128</f>
        <v>0</v>
      </c>
      <c r="J128" s="111">
        <v>0</v>
      </c>
      <c r="K128" s="112" t="str">
        <f>FIXED(E128*J128,3,TRUE)</f>
        <v>0,000</v>
      </c>
    </row>
    <row r="129" spans="1:11" x14ac:dyDescent="0.2">
      <c r="C129" s="117" t="s">
        <v>185</v>
      </c>
      <c r="E129" s="110">
        <v>4</v>
      </c>
      <c r="G129" s="114"/>
      <c r="I129" s="114"/>
      <c r="K129" s="112"/>
    </row>
    <row r="131" spans="1:11" ht="15" x14ac:dyDescent="0.25">
      <c r="B131" s="105" t="s">
        <v>186</v>
      </c>
      <c r="C131" s="105" t="s">
        <v>187</v>
      </c>
    </row>
    <row r="133" spans="1:11" x14ac:dyDescent="0.2">
      <c r="A133" s="106">
        <v>1</v>
      </c>
      <c r="B133" s="107" t="s">
        <v>188</v>
      </c>
      <c r="C133" s="108" t="s">
        <v>189</v>
      </c>
      <c r="D133" s="109" t="s">
        <v>17</v>
      </c>
      <c r="E133" s="110">
        <v>1</v>
      </c>
      <c r="G133" s="114"/>
      <c r="H133" s="113"/>
      <c r="I133" s="114">
        <f>E133*H133</f>
        <v>0</v>
      </c>
      <c r="J133" s="111">
        <v>0</v>
      </c>
      <c r="K133" s="112" t="str">
        <f>FIXED(E133*J133,3,TRUE)</f>
        <v>0,000</v>
      </c>
    </row>
    <row r="134" spans="1:11" x14ac:dyDescent="0.2">
      <c r="C134" s="117" t="s">
        <v>190</v>
      </c>
      <c r="E134" s="110">
        <v>1</v>
      </c>
      <c r="G134" s="114"/>
      <c r="I134" s="114"/>
      <c r="K134" s="112"/>
    </row>
    <row r="135" spans="1:11" x14ac:dyDescent="0.2">
      <c r="A135" s="106">
        <v>2</v>
      </c>
      <c r="B135" s="107" t="s">
        <v>188</v>
      </c>
      <c r="C135" s="108" t="s">
        <v>191</v>
      </c>
      <c r="D135" s="109" t="s">
        <v>192</v>
      </c>
      <c r="E135" s="110">
        <v>1</v>
      </c>
      <c r="G135" s="114"/>
      <c r="H135" s="113"/>
      <c r="I135" s="114">
        <f>E135*H135</f>
        <v>0</v>
      </c>
      <c r="J135" s="111">
        <v>0</v>
      </c>
      <c r="K135" s="112" t="str">
        <f>FIXED(E135*J135,3,TRUE)</f>
        <v>0,000</v>
      </c>
    </row>
    <row r="136" spans="1:11" x14ac:dyDescent="0.2">
      <c r="C136" s="117" t="s">
        <v>190</v>
      </c>
      <c r="E136" s="110">
        <v>1</v>
      </c>
      <c r="G136" s="114"/>
      <c r="I136" s="114"/>
      <c r="K136" s="112"/>
    </row>
    <row r="138" spans="1:11" ht="15" x14ac:dyDescent="0.25">
      <c r="B138" s="105" t="s">
        <v>193</v>
      </c>
      <c r="C138" s="105" t="s">
        <v>194</v>
      </c>
    </row>
    <row r="140" spans="1:11" x14ac:dyDescent="0.2">
      <c r="A140" s="106">
        <v>1</v>
      </c>
      <c r="B140" s="107" t="s">
        <v>195</v>
      </c>
      <c r="C140" s="108" t="s">
        <v>196</v>
      </c>
      <c r="D140" s="109" t="s">
        <v>108</v>
      </c>
      <c r="E140" s="110">
        <v>533.20000000000005</v>
      </c>
      <c r="G140" s="114"/>
      <c r="H140" s="113"/>
      <c r="I140" s="114">
        <f>E140*H140</f>
        <v>0</v>
      </c>
      <c r="J140" s="111">
        <v>7.0000000000000001E-3</v>
      </c>
      <c r="K140" s="112" t="str">
        <f>FIXED(E140*J140,3,TRUE)</f>
        <v>3,732</v>
      </c>
    </row>
    <row r="141" spans="1:11" x14ac:dyDescent="0.2">
      <c r="C141" s="117" t="s">
        <v>197</v>
      </c>
      <c r="E141" s="110">
        <v>0</v>
      </c>
      <c r="G141" s="114"/>
      <c r="I141" s="114"/>
      <c r="K141" s="112"/>
    </row>
    <row r="142" spans="1:11" x14ac:dyDescent="0.2">
      <c r="C142" s="117" t="s">
        <v>198</v>
      </c>
      <c r="E142" s="110">
        <v>356.28</v>
      </c>
      <c r="G142" s="114"/>
      <c r="I142" s="114"/>
      <c r="K142" s="112"/>
    </row>
    <row r="143" spans="1:11" x14ac:dyDescent="0.2">
      <c r="C143" s="117" t="s">
        <v>199</v>
      </c>
      <c r="E143" s="110">
        <v>266.52</v>
      </c>
      <c r="G143" s="114"/>
      <c r="I143" s="114"/>
      <c r="K143" s="112"/>
    </row>
    <row r="144" spans="1:11" x14ac:dyDescent="0.2">
      <c r="C144" s="117" t="s">
        <v>200</v>
      </c>
      <c r="E144" s="110">
        <v>-69.599999999999994</v>
      </c>
      <c r="G144" s="114"/>
      <c r="I144" s="114"/>
      <c r="K144" s="112"/>
    </row>
    <row r="145" spans="1:11" x14ac:dyDescent="0.2">
      <c r="C145" s="117" t="s">
        <v>201</v>
      </c>
      <c r="E145" s="110">
        <v>-20</v>
      </c>
      <c r="G145" s="114"/>
      <c r="I145" s="114"/>
      <c r="K145" s="112"/>
    </row>
    <row r="146" spans="1:11" x14ac:dyDescent="0.2">
      <c r="A146" s="106">
        <v>2</v>
      </c>
      <c r="B146" s="107" t="s">
        <v>202</v>
      </c>
      <c r="C146" s="108" t="s">
        <v>203</v>
      </c>
      <c r="D146" s="109" t="s">
        <v>108</v>
      </c>
      <c r="E146" s="110">
        <v>126</v>
      </c>
      <c r="G146" s="114"/>
      <c r="H146" s="113"/>
      <c r="I146" s="114">
        <f>E146*H146</f>
        <v>0</v>
      </c>
      <c r="J146" s="111">
        <v>1.4999999999999999E-2</v>
      </c>
      <c r="K146" s="112" t="str">
        <f>FIXED(E146*J146,3,TRUE)</f>
        <v>1,890</v>
      </c>
    </row>
    <row r="147" spans="1:11" x14ac:dyDescent="0.2">
      <c r="C147" s="117" t="s">
        <v>204</v>
      </c>
      <c r="E147" s="110">
        <v>0</v>
      </c>
      <c r="G147" s="114"/>
      <c r="I147" s="114"/>
      <c r="K147" s="112"/>
    </row>
    <row r="148" spans="1:11" x14ac:dyDescent="0.2">
      <c r="C148" s="117" t="s">
        <v>205</v>
      </c>
      <c r="E148" s="110">
        <v>7</v>
      </c>
      <c r="G148" s="114"/>
      <c r="I148" s="114"/>
      <c r="K148" s="112"/>
    </row>
    <row r="149" spans="1:11" x14ac:dyDescent="0.2">
      <c r="C149" s="117" t="s">
        <v>206</v>
      </c>
      <c r="E149" s="110">
        <v>0</v>
      </c>
      <c r="G149" s="114"/>
      <c r="I149" s="114"/>
      <c r="K149" s="112"/>
    </row>
    <row r="150" spans="1:11" x14ac:dyDescent="0.2">
      <c r="C150" s="117" t="s">
        <v>207</v>
      </c>
      <c r="E150" s="110">
        <v>45</v>
      </c>
      <c r="G150" s="114"/>
      <c r="I150" s="114"/>
      <c r="K150" s="112"/>
    </row>
    <row r="151" spans="1:11" x14ac:dyDescent="0.2">
      <c r="C151" s="117" t="s">
        <v>208</v>
      </c>
      <c r="E151" s="110">
        <v>0</v>
      </c>
      <c r="G151" s="114"/>
      <c r="I151" s="114"/>
      <c r="K151" s="112"/>
    </row>
    <row r="152" spans="1:11" x14ac:dyDescent="0.2">
      <c r="C152" s="117" t="s">
        <v>209</v>
      </c>
      <c r="E152" s="110">
        <v>2.1</v>
      </c>
      <c r="G152" s="114"/>
      <c r="I152" s="114"/>
      <c r="K152" s="112"/>
    </row>
    <row r="153" spans="1:11" x14ac:dyDescent="0.2">
      <c r="C153" s="117" t="s">
        <v>210</v>
      </c>
      <c r="E153" s="110">
        <v>0</v>
      </c>
      <c r="G153" s="114"/>
      <c r="I153" s="114"/>
      <c r="K153" s="112"/>
    </row>
    <row r="154" spans="1:11" x14ac:dyDescent="0.2">
      <c r="C154" s="117" t="s">
        <v>211</v>
      </c>
      <c r="E154" s="110">
        <v>11.9</v>
      </c>
      <c r="G154" s="114"/>
      <c r="I154" s="114"/>
      <c r="K154" s="112"/>
    </row>
    <row r="155" spans="1:11" x14ac:dyDescent="0.2">
      <c r="C155" s="117" t="s">
        <v>212</v>
      </c>
      <c r="E155" s="110">
        <v>0</v>
      </c>
      <c r="G155" s="114"/>
      <c r="I155" s="114"/>
      <c r="K155" s="112"/>
    </row>
    <row r="156" spans="1:11" x14ac:dyDescent="0.2">
      <c r="C156" s="117" t="s">
        <v>213</v>
      </c>
      <c r="E156" s="110">
        <v>45</v>
      </c>
      <c r="G156" s="114"/>
      <c r="I156" s="114"/>
      <c r="K156" s="112"/>
    </row>
    <row r="157" spans="1:11" x14ac:dyDescent="0.2">
      <c r="C157" s="117" t="s">
        <v>214</v>
      </c>
      <c r="E157" s="110">
        <v>0</v>
      </c>
      <c r="G157" s="114"/>
      <c r="I157" s="114"/>
      <c r="K157" s="112"/>
    </row>
    <row r="158" spans="1:11" x14ac:dyDescent="0.2">
      <c r="C158" s="117" t="s">
        <v>215</v>
      </c>
      <c r="E158" s="110">
        <v>15</v>
      </c>
      <c r="G158" s="114"/>
      <c r="I158" s="114"/>
      <c r="K158" s="112"/>
    </row>
    <row r="159" spans="1:11" x14ac:dyDescent="0.2">
      <c r="A159" s="106">
        <v>3</v>
      </c>
      <c r="B159" s="107" t="s">
        <v>216</v>
      </c>
      <c r="C159" s="108" t="s">
        <v>217</v>
      </c>
      <c r="D159" s="109" t="s">
        <v>142</v>
      </c>
      <c r="E159" s="110">
        <v>19</v>
      </c>
      <c r="G159" s="114"/>
      <c r="H159" s="113"/>
      <c r="I159" s="114">
        <f>E159*H159</f>
        <v>0</v>
      </c>
      <c r="J159" s="111">
        <v>2.4750000000000001E-2</v>
      </c>
      <c r="K159" s="112" t="str">
        <f>FIXED(E159*J159,3,TRUE)</f>
        <v>0,470</v>
      </c>
    </row>
    <row r="160" spans="1:11" x14ac:dyDescent="0.2">
      <c r="C160" s="117" t="s">
        <v>218</v>
      </c>
      <c r="E160" s="110">
        <v>0</v>
      </c>
      <c r="G160" s="114"/>
      <c r="I160" s="114"/>
      <c r="K160" s="112"/>
    </row>
    <row r="161" spans="1:11" x14ac:dyDescent="0.2">
      <c r="C161" s="117" t="s">
        <v>219</v>
      </c>
      <c r="E161" s="110">
        <v>19</v>
      </c>
      <c r="G161" s="114"/>
      <c r="I161" s="114"/>
      <c r="K161" s="112"/>
    </row>
    <row r="162" spans="1:11" x14ac:dyDescent="0.2">
      <c r="A162" s="106">
        <v>4</v>
      </c>
      <c r="B162" s="107" t="s">
        <v>220</v>
      </c>
      <c r="C162" s="108" t="s">
        <v>221</v>
      </c>
      <c r="D162" s="109" t="s">
        <v>142</v>
      </c>
      <c r="E162" s="110">
        <v>3.5</v>
      </c>
      <c r="G162" s="114"/>
      <c r="H162" s="113"/>
      <c r="I162" s="114">
        <f>E162*H162</f>
        <v>0</v>
      </c>
      <c r="J162" s="111">
        <v>2.4750000000000001E-2</v>
      </c>
      <c r="K162" s="112" t="str">
        <f>FIXED(E162*J162,3,TRUE)</f>
        <v>0,087</v>
      </c>
    </row>
    <row r="163" spans="1:11" x14ac:dyDescent="0.2">
      <c r="C163" s="117" t="s">
        <v>222</v>
      </c>
      <c r="E163" s="110">
        <v>0</v>
      </c>
      <c r="G163" s="114"/>
      <c r="I163" s="114"/>
      <c r="K163" s="112"/>
    </row>
    <row r="164" spans="1:11" x14ac:dyDescent="0.2">
      <c r="C164" s="117" t="s">
        <v>223</v>
      </c>
      <c r="E164" s="110">
        <v>3.5</v>
      </c>
      <c r="G164" s="114"/>
      <c r="I164" s="114"/>
      <c r="K164" s="112"/>
    </row>
    <row r="165" spans="1:11" x14ac:dyDescent="0.2">
      <c r="A165" s="106">
        <v>5</v>
      </c>
      <c r="B165" s="107" t="s">
        <v>224</v>
      </c>
      <c r="C165" s="108" t="s">
        <v>225</v>
      </c>
      <c r="D165" s="109" t="s">
        <v>142</v>
      </c>
      <c r="E165" s="110">
        <v>14</v>
      </c>
      <c r="G165" s="114"/>
      <c r="H165" s="113"/>
      <c r="I165" s="114">
        <f>E165*H165</f>
        <v>0</v>
      </c>
      <c r="J165" s="111">
        <v>3.3000000000000002E-2</v>
      </c>
      <c r="K165" s="112" t="str">
        <f>FIXED(E165*J165,3,TRUE)</f>
        <v>0,462</v>
      </c>
    </row>
    <row r="166" spans="1:11" x14ac:dyDescent="0.2">
      <c r="C166" s="117" t="s">
        <v>226</v>
      </c>
      <c r="E166" s="110">
        <v>0</v>
      </c>
      <c r="G166" s="114"/>
      <c r="I166" s="114"/>
      <c r="K166" s="112"/>
    </row>
    <row r="167" spans="1:11" x14ac:dyDescent="0.2">
      <c r="C167" s="117" t="s">
        <v>227</v>
      </c>
      <c r="E167" s="110">
        <v>12</v>
      </c>
      <c r="G167" s="114"/>
      <c r="I167" s="114"/>
      <c r="K167" s="112"/>
    </row>
    <row r="168" spans="1:11" x14ac:dyDescent="0.2">
      <c r="C168" s="117" t="s">
        <v>228</v>
      </c>
      <c r="E168" s="110">
        <v>0</v>
      </c>
      <c r="G168" s="114"/>
      <c r="I168" s="114"/>
      <c r="K168" s="112"/>
    </row>
    <row r="169" spans="1:11" x14ac:dyDescent="0.2">
      <c r="C169" s="117" t="s">
        <v>229</v>
      </c>
      <c r="E169" s="110">
        <v>2</v>
      </c>
      <c r="G169" s="114"/>
      <c r="I169" s="114"/>
      <c r="K169" s="112"/>
    </row>
    <row r="170" spans="1:11" x14ac:dyDescent="0.2">
      <c r="A170" s="106">
        <v>6</v>
      </c>
      <c r="B170" s="107" t="s">
        <v>230</v>
      </c>
      <c r="C170" s="108" t="s">
        <v>231</v>
      </c>
      <c r="D170" s="109" t="s">
        <v>142</v>
      </c>
      <c r="E170" s="110">
        <v>3.5</v>
      </c>
      <c r="G170" s="114"/>
      <c r="H170" s="113"/>
      <c r="I170" s="114">
        <f>E170*H170</f>
        <v>0</v>
      </c>
      <c r="J170" s="111">
        <v>3.3000000000000002E-2</v>
      </c>
      <c r="K170" s="112" t="str">
        <f>FIXED(E170*J170,3,TRUE)</f>
        <v>0,116</v>
      </c>
    </row>
    <row r="171" spans="1:11" x14ac:dyDescent="0.2">
      <c r="C171" s="117" t="s">
        <v>232</v>
      </c>
      <c r="E171" s="110">
        <v>0</v>
      </c>
      <c r="G171" s="114"/>
      <c r="I171" s="114"/>
      <c r="K171" s="112"/>
    </row>
    <row r="172" spans="1:11" x14ac:dyDescent="0.2">
      <c r="C172" s="117" t="s">
        <v>223</v>
      </c>
      <c r="E172" s="110">
        <v>3.5</v>
      </c>
      <c r="G172" s="114"/>
      <c r="I172" s="114"/>
      <c r="K172" s="112"/>
    </row>
    <row r="173" spans="1:11" x14ac:dyDescent="0.2">
      <c r="A173" s="106">
        <v>7</v>
      </c>
      <c r="B173" s="107" t="s">
        <v>233</v>
      </c>
      <c r="C173" s="108" t="s">
        <v>234</v>
      </c>
      <c r="D173" s="109" t="s">
        <v>142</v>
      </c>
      <c r="E173" s="110">
        <v>220.7</v>
      </c>
      <c r="G173" s="114"/>
      <c r="H173" s="113"/>
      <c r="I173" s="114">
        <f>E173*H173</f>
        <v>0</v>
      </c>
      <c r="J173" s="111">
        <v>1.2319999999999999E-2</v>
      </c>
      <c r="K173" s="112" t="str">
        <f>FIXED(E173*J173,3,TRUE)</f>
        <v>2,719</v>
      </c>
    </row>
    <row r="174" spans="1:11" x14ac:dyDescent="0.2">
      <c r="C174" s="117" t="s">
        <v>235</v>
      </c>
      <c r="E174" s="110">
        <v>0</v>
      </c>
      <c r="G174" s="114"/>
      <c r="I174" s="114"/>
      <c r="K174" s="112"/>
    </row>
    <row r="175" spans="1:11" x14ac:dyDescent="0.2">
      <c r="C175" s="117" t="s">
        <v>236</v>
      </c>
      <c r="E175" s="110">
        <v>3</v>
      </c>
      <c r="G175" s="114"/>
      <c r="I175" s="114"/>
      <c r="K175" s="112"/>
    </row>
    <row r="176" spans="1:11" x14ac:dyDescent="0.2">
      <c r="C176" s="117" t="s">
        <v>237</v>
      </c>
      <c r="E176" s="110">
        <v>0</v>
      </c>
      <c r="G176" s="114"/>
      <c r="I176" s="114"/>
      <c r="K176" s="112"/>
    </row>
    <row r="177" spans="3:11" x14ac:dyDescent="0.2">
      <c r="C177" s="117" t="s">
        <v>238</v>
      </c>
      <c r="E177" s="110">
        <v>4</v>
      </c>
      <c r="G177" s="114"/>
      <c r="I177" s="114"/>
      <c r="K177" s="112"/>
    </row>
    <row r="178" spans="3:11" x14ac:dyDescent="0.2">
      <c r="C178" s="117" t="s">
        <v>239</v>
      </c>
      <c r="E178" s="110">
        <v>0</v>
      </c>
      <c r="G178" s="114"/>
      <c r="I178" s="114"/>
      <c r="K178" s="112"/>
    </row>
    <row r="179" spans="3:11" x14ac:dyDescent="0.2">
      <c r="C179" s="117" t="s">
        <v>240</v>
      </c>
      <c r="E179" s="110">
        <v>122</v>
      </c>
      <c r="G179" s="114"/>
      <c r="I179" s="114"/>
      <c r="K179" s="112"/>
    </row>
    <row r="180" spans="3:11" x14ac:dyDescent="0.2">
      <c r="C180" s="117" t="s">
        <v>241</v>
      </c>
      <c r="E180" s="110">
        <v>0</v>
      </c>
      <c r="G180" s="114"/>
      <c r="I180" s="114"/>
      <c r="K180" s="112"/>
    </row>
    <row r="181" spans="3:11" x14ac:dyDescent="0.2">
      <c r="C181" s="117" t="s">
        <v>242</v>
      </c>
      <c r="E181" s="110">
        <v>44</v>
      </c>
      <c r="G181" s="114"/>
      <c r="I181" s="114"/>
      <c r="K181" s="112"/>
    </row>
    <row r="182" spans="3:11" x14ac:dyDescent="0.2">
      <c r="C182" s="117" t="s">
        <v>243</v>
      </c>
      <c r="E182" s="110">
        <v>0</v>
      </c>
      <c r="G182" s="114"/>
      <c r="I182" s="114"/>
      <c r="K182" s="112"/>
    </row>
    <row r="183" spans="3:11" x14ac:dyDescent="0.2">
      <c r="C183" s="117" t="s">
        <v>244</v>
      </c>
      <c r="E183" s="110">
        <v>2.2000000000000002</v>
      </c>
      <c r="G183" s="114"/>
      <c r="I183" s="114"/>
      <c r="K183" s="112"/>
    </row>
    <row r="184" spans="3:11" x14ac:dyDescent="0.2">
      <c r="C184" s="117" t="s">
        <v>245</v>
      </c>
      <c r="E184" s="110">
        <v>0</v>
      </c>
      <c r="G184" s="114"/>
      <c r="I184" s="114"/>
      <c r="K184" s="112"/>
    </row>
    <row r="185" spans="3:11" x14ac:dyDescent="0.2">
      <c r="C185" s="117" t="s">
        <v>246</v>
      </c>
      <c r="E185" s="110">
        <v>5</v>
      </c>
      <c r="G185" s="114"/>
      <c r="I185" s="114"/>
      <c r="K185" s="112"/>
    </row>
    <row r="186" spans="3:11" x14ac:dyDescent="0.2">
      <c r="C186" s="117" t="s">
        <v>247</v>
      </c>
      <c r="E186" s="110">
        <v>0</v>
      </c>
      <c r="G186" s="114"/>
      <c r="I186" s="114"/>
      <c r="K186" s="112"/>
    </row>
    <row r="187" spans="3:11" x14ac:dyDescent="0.2">
      <c r="C187" s="117" t="s">
        <v>238</v>
      </c>
      <c r="E187" s="110">
        <v>4</v>
      </c>
      <c r="G187" s="114"/>
      <c r="I187" s="114"/>
      <c r="K187" s="112"/>
    </row>
    <row r="188" spans="3:11" x14ac:dyDescent="0.2">
      <c r="C188" s="117" t="s">
        <v>248</v>
      </c>
      <c r="E188" s="110">
        <v>0</v>
      </c>
      <c r="G188" s="114"/>
      <c r="I188" s="114"/>
      <c r="K188" s="112"/>
    </row>
    <row r="189" spans="3:11" x14ac:dyDescent="0.2">
      <c r="C189" s="117" t="s">
        <v>249</v>
      </c>
      <c r="E189" s="110">
        <v>3.2</v>
      </c>
      <c r="G189" s="114"/>
      <c r="I189" s="114"/>
      <c r="K189" s="112"/>
    </row>
    <row r="190" spans="3:11" x14ac:dyDescent="0.2">
      <c r="C190" s="117" t="s">
        <v>250</v>
      </c>
      <c r="E190" s="110">
        <v>0</v>
      </c>
      <c r="G190" s="114"/>
      <c r="I190" s="114"/>
      <c r="K190" s="112"/>
    </row>
    <row r="191" spans="3:11" x14ac:dyDescent="0.2">
      <c r="C191" s="117" t="s">
        <v>251</v>
      </c>
      <c r="E191" s="110">
        <v>12.3</v>
      </c>
      <c r="G191" s="114"/>
      <c r="I191" s="114"/>
      <c r="K191" s="112"/>
    </row>
    <row r="192" spans="3:11" x14ac:dyDescent="0.2">
      <c r="C192" s="117" t="s">
        <v>252</v>
      </c>
      <c r="E192" s="110">
        <v>0</v>
      </c>
      <c r="G192" s="114"/>
      <c r="I192" s="114"/>
      <c r="K192" s="112"/>
    </row>
    <row r="193" spans="1:11" x14ac:dyDescent="0.2">
      <c r="C193" s="117" t="s">
        <v>253</v>
      </c>
      <c r="E193" s="110">
        <v>21</v>
      </c>
      <c r="G193" s="114"/>
      <c r="I193" s="114"/>
      <c r="K193" s="112"/>
    </row>
    <row r="194" spans="1:11" x14ac:dyDescent="0.2">
      <c r="A194" s="106">
        <v>8</v>
      </c>
      <c r="B194" s="107" t="s">
        <v>254</v>
      </c>
      <c r="C194" s="108" t="s">
        <v>255</v>
      </c>
      <c r="D194" s="109" t="s">
        <v>142</v>
      </c>
      <c r="E194" s="110">
        <v>15</v>
      </c>
      <c r="G194" s="114"/>
      <c r="H194" s="113"/>
      <c r="I194" s="114">
        <f>E194*H194</f>
        <v>0</v>
      </c>
      <c r="J194" s="111">
        <v>1.2319999999999999E-2</v>
      </c>
      <c r="K194" s="112" t="str">
        <f>FIXED(E194*J194,3,TRUE)</f>
        <v>0,185</v>
      </c>
    </row>
    <row r="195" spans="1:11" x14ac:dyDescent="0.2">
      <c r="C195" s="117" t="s">
        <v>256</v>
      </c>
      <c r="E195" s="110">
        <v>0</v>
      </c>
      <c r="G195" s="114"/>
      <c r="I195" s="114"/>
      <c r="K195" s="112"/>
    </row>
    <row r="196" spans="1:11" x14ac:dyDescent="0.2">
      <c r="C196" s="117" t="s">
        <v>257</v>
      </c>
      <c r="E196" s="110">
        <v>15</v>
      </c>
      <c r="G196" s="114"/>
      <c r="I196" s="114"/>
      <c r="K196" s="112"/>
    </row>
    <row r="197" spans="1:11" x14ac:dyDescent="0.2">
      <c r="A197" s="106">
        <v>9</v>
      </c>
      <c r="B197" s="107" t="s">
        <v>258</v>
      </c>
      <c r="C197" s="108" t="s">
        <v>259</v>
      </c>
      <c r="D197" s="109" t="s">
        <v>142</v>
      </c>
      <c r="E197" s="110">
        <v>203.5</v>
      </c>
      <c r="G197" s="114"/>
      <c r="H197" s="113"/>
      <c r="I197" s="114">
        <f>E197*H197</f>
        <v>0</v>
      </c>
      <c r="J197" s="111">
        <v>1.2319999999999999E-2</v>
      </c>
      <c r="K197" s="112" t="str">
        <f>FIXED(E197*J197,3,TRUE)</f>
        <v>2,507</v>
      </c>
    </row>
    <row r="198" spans="1:11" x14ac:dyDescent="0.2">
      <c r="C198" s="117" t="s">
        <v>260</v>
      </c>
      <c r="E198" s="110">
        <v>0</v>
      </c>
      <c r="G198" s="114"/>
      <c r="I198" s="114"/>
      <c r="K198" s="112"/>
    </row>
    <row r="199" spans="1:11" x14ac:dyDescent="0.2">
      <c r="C199" s="117" t="s">
        <v>261</v>
      </c>
      <c r="E199" s="110">
        <v>11</v>
      </c>
      <c r="G199" s="114"/>
      <c r="I199" s="114"/>
      <c r="K199" s="112"/>
    </row>
    <row r="200" spans="1:11" x14ac:dyDescent="0.2">
      <c r="C200" s="117" t="s">
        <v>237</v>
      </c>
      <c r="E200" s="110">
        <v>0</v>
      </c>
      <c r="G200" s="114"/>
      <c r="I200" s="114"/>
      <c r="K200" s="112"/>
    </row>
    <row r="201" spans="1:11" x14ac:dyDescent="0.2">
      <c r="C201" s="117" t="s">
        <v>262</v>
      </c>
      <c r="E201" s="110">
        <v>60</v>
      </c>
      <c r="G201" s="114"/>
      <c r="I201" s="114"/>
      <c r="K201" s="112"/>
    </row>
    <row r="202" spans="1:11" x14ac:dyDescent="0.2">
      <c r="C202" s="117" t="s">
        <v>263</v>
      </c>
      <c r="E202" s="110">
        <v>0</v>
      </c>
      <c r="G202" s="114"/>
      <c r="I202" s="114"/>
      <c r="K202" s="112"/>
    </row>
    <row r="203" spans="1:11" x14ac:dyDescent="0.2">
      <c r="C203" s="117" t="s">
        <v>264</v>
      </c>
      <c r="E203" s="110">
        <v>70</v>
      </c>
      <c r="G203" s="114"/>
      <c r="I203" s="114"/>
      <c r="K203" s="112"/>
    </row>
    <row r="204" spans="1:11" x14ac:dyDescent="0.2">
      <c r="C204" s="117" t="s">
        <v>265</v>
      </c>
      <c r="E204" s="110">
        <v>0</v>
      </c>
      <c r="G204" s="114"/>
      <c r="I204" s="114"/>
      <c r="K204" s="112"/>
    </row>
    <row r="205" spans="1:11" x14ac:dyDescent="0.2">
      <c r="C205" s="117" t="s">
        <v>266</v>
      </c>
      <c r="E205" s="110">
        <v>14</v>
      </c>
      <c r="G205" s="114"/>
      <c r="I205" s="114"/>
      <c r="K205" s="112"/>
    </row>
    <row r="206" spans="1:11" x14ac:dyDescent="0.2">
      <c r="C206" s="117" t="s">
        <v>267</v>
      </c>
      <c r="E206" s="110">
        <v>0</v>
      </c>
      <c r="G206" s="114"/>
      <c r="I206" s="114"/>
      <c r="K206" s="112"/>
    </row>
    <row r="207" spans="1:11" x14ac:dyDescent="0.2">
      <c r="C207" s="117" t="s">
        <v>268</v>
      </c>
      <c r="E207" s="110">
        <v>16.5</v>
      </c>
      <c r="G207" s="114"/>
      <c r="I207" s="114"/>
      <c r="K207" s="112"/>
    </row>
    <row r="208" spans="1:11" x14ac:dyDescent="0.2">
      <c r="C208" s="117" t="s">
        <v>269</v>
      </c>
      <c r="E208" s="110">
        <v>0</v>
      </c>
      <c r="G208" s="114"/>
      <c r="I208" s="114"/>
      <c r="K208" s="112"/>
    </row>
    <row r="209" spans="1:11" x14ac:dyDescent="0.2">
      <c r="C209" s="117" t="s">
        <v>270</v>
      </c>
      <c r="E209" s="110">
        <v>32</v>
      </c>
      <c r="G209" s="114"/>
      <c r="I209" s="114"/>
      <c r="K209" s="112"/>
    </row>
    <row r="210" spans="1:11" x14ac:dyDescent="0.2">
      <c r="A210" s="106">
        <v>10</v>
      </c>
      <c r="B210" s="107" t="s">
        <v>271</v>
      </c>
      <c r="C210" s="108" t="s">
        <v>272</v>
      </c>
      <c r="D210" s="109" t="s">
        <v>142</v>
      </c>
      <c r="E210" s="110">
        <v>18</v>
      </c>
      <c r="G210" s="114"/>
      <c r="H210" s="113"/>
      <c r="I210" s="114">
        <f>E210*H210</f>
        <v>0</v>
      </c>
      <c r="J210" s="111">
        <v>6.6E-3</v>
      </c>
      <c r="K210" s="112" t="str">
        <f>FIXED(E210*J210,3,TRUE)</f>
        <v>0,119</v>
      </c>
    </row>
    <row r="211" spans="1:11" x14ac:dyDescent="0.2">
      <c r="C211" s="117" t="s">
        <v>273</v>
      </c>
      <c r="E211" s="110">
        <v>0</v>
      </c>
      <c r="G211" s="114"/>
      <c r="I211" s="114"/>
      <c r="K211" s="112"/>
    </row>
    <row r="212" spans="1:11" x14ac:dyDescent="0.2">
      <c r="C212" s="117" t="s">
        <v>261</v>
      </c>
      <c r="E212" s="110">
        <v>11</v>
      </c>
      <c r="G212" s="114"/>
      <c r="I212" s="114"/>
      <c r="K212" s="112"/>
    </row>
    <row r="213" spans="1:11" x14ac:dyDescent="0.2">
      <c r="C213" s="117" t="s">
        <v>274</v>
      </c>
      <c r="E213" s="110">
        <v>0</v>
      </c>
      <c r="G213" s="114"/>
      <c r="I213" s="114"/>
      <c r="K213" s="112"/>
    </row>
    <row r="214" spans="1:11" x14ac:dyDescent="0.2">
      <c r="C214" s="117" t="s">
        <v>275</v>
      </c>
      <c r="E214" s="110">
        <v>7</v>
      </c>
      <c r="G214" s="114"/>
      <c r="I214" s="114"/>
      <c r="K214" s="112"/>
    </row>
    <row r="215" spans="1:11" x14ac:dyDescent="0.2">
      <c r="A215" s="106">
        <v>11</v>
      </c>
      <c r="B215" s="107" t="s">
        <v>276</v>
      </c>
      <c r="C215" s="108" t="s">
        <v>277</v>
      </c>
      <c r="D215" s="109" t="s">
        <v>278</v>
      </c>
      <c r="E215" s="110">
        <v>12.287000000000001</v>
      </c>
      <c r="G215" s="114"/>
      <c r="H215" s="113"/>
      <c r="I215" s="114">
        <f>E215*H215</f>
        <v>0</v>
      </c>
      <c r="J215" s="111">
        <v>0</v>
      </c>
      <c r="K215" s="112">
        <f>E215*J215</f>
        <v>0</v>
      </c>
    </row>
    <row r="216" spans="1:11" x14ac:dyDescent="0.2">
      <c r="C216" s="117" t="s">
        <v>279</v>
      </c>
      <c r="E216" s="110">
        <v>0</v>
      </c>
      <c r="G216" s="114"/>
      <c r="I216" s="114"/>
      <c r="K216" s="112"/>
    </row>
    <row r="217" spans="1:11" x14ac:dyDescent="0.2">
      <c r="A217" s="106">
        <v>12</v>
      </c>
      <c r="B217" s="107" t="s">
        <v>280</v>
      </c>
      <c r="C217" s="108" t="s">
        <v>281</v>
      </c>
      <c r="D217" s="109" t="s">
        <v>142</v>
      </c>
      <c r="E217" s="110">
        <v>17.5</v>
      </c>
      <c r="G217" s="114"/>
      <c r="H217" s="113"/>
      <c r="I217" s="114">
        <f>E217*H217</f>
        <v>0</v>
      </c>
      <c r="J217" s="111">
        <v>1E-4</v>
      </c>
      <c r="K217" s="112">
        <f>E217*J217</f>
        <v>1.75E-3</v>
      </c>
    </row>
    <row r="218" spans="1:11" x14ac:dyDescent="0.2">
      <c r="C218" s="117" t="s">
        <v>226</v>
      </c>
      <c r="E218" s="110">
        <v>0</v>
      </c>
      <c r="G218" s="114"/>
      <c r="I218" s="114"/>
      <c r="K218" s="112"/>
    </row>
    <row r="219" spans="1:11" x14ac:dyDescent="0.2">
      <c r="C219" s="117" t="s">
        <v>227</v>
      </c>
      <c r="E219" s="110">
        <v>12</v>
      </c>
      <c r="G219" s="114"/>
      <c r="I219" s="114"/>
      <c r="K219" s="112"/>
    </row>
    <row r="220" spans="1:11" x14ac:dyDescent="0.2">
      <c r="C220" s="117" t="s">
        <v>228</v>
      </c>
      <c r="E220" s="110">
        <v>0</v>
      </c>
      <c r="G220" s="114"/>
      <c r="I220" s="114"/>
      <c r="K220" s="112"/>
    </row>
    <row r="221" spans="1:11" x14ac:dyDescent="0.2">
      <c r="C221" s="117" t="s">
        <v>229</v>
      </c>
      <c r="E221" s="110">
        <v>2</v>
      </c>
      <c r="G221" s="114"/>
      <c r="I221" s="114"/>
      <c r="K221" s="112"/>
    </row>
    <row r="222" spans="1:11" x14ac:dyDescent="0.2">
      <c r="C222" s="117" t="s">
        <v>232</v>
      </c>
      <c r="E222" s="110">
        <v>0</v>
      </c>
      <c r="G222" s="114"/>
      <c r="I222" s="114"/>
      <c r="K222" s="112"/>
    </row>
    <row r="223" spans="1:11" x14ac:dyDescent="0.2">
      <c r="C223" s="117" t="s">
        <v>223</v>
      </c>
      <c r="E223" s="110">
        <v>3.5</v>
      </c>
      <c r="G223" s="114"/>
      <c r="I223" s="114"/>
      <c r="K223" s="112"/>
    </row>
    <row r="224" spans="1:11" x14ac:dyDescent="0.2">
      <c r="A224" s="106">
        <v>13</v>
      </c>
      <c r="B224" s="107" t="s">
        <v>280</v>
      </c>
      <c r="C224" s="108" t="s">
        <v>282</v>
      </c>
      <c r="D224" s="109" t="s">
        <v>142</v>
      </c>
      <c r="E224" s="110">
        <v>22.5</v>
      </c>
      <c r="G224" s="114"/>
      <c r="H224" s="113"/>
      <c r="I224" s="114">
        <f>E224*H224</f>
        <v>0</v>
      </c>
      <c r="J224" s="111">
        <v>1E-4</v>
      </c>
      <c r="K224" s="112">
        <f>E224*J224</f>
        <v>2.2500000000000003E-3</v>
      </c>
    </row>
    <row r="225" spans="1:11" x14ac:dyDescent="0.2">
      <c r="C225" s="117" t="s">
        <v>218</v>
      </c>
      <c r="E225" s="110">
        <v>0</v>
      </c>
      <c r="G225" s="114"/>
      <c r="I225" s="114"/>
      <c r="K225" s="112"/>
    </row>
    <row r="226" spans="1:11" x14ac:dyDescent="0.2">
      <c r="C226" s="117" t="s">
        <v>219</v>
      </c>
      <c r="E226" s="110">
        <v>19</v>
      </c>
      <c r="G226" s="114"/>
      <c r="I226" s="114"/>
      <c r="K226" s="112"/>
    </row>
    <row r="227" spans="1:11" x14ac:dyDescent="0.2">
      <c r="C227" s="117" t="s">
        <v>222</v>
      </c>
      <c r="E227" s="110">
        <v>0</v>
      </c>
      <c r="G227" s="114"/>
      <c r="I227" s="114"/>
      <c r="K227" s="112"/>
    </row>
    <row r="228" spans="1:11" x14ac:dyDescent="0.2">
      <c r="C228" s="117" t="s">
        <v>223</v>
      </c>
      <c r="E228" s="110">
        <v>3.5</v>
      </c>
      <c r="G228" s="114"/>
      <c r="I228" s="114"/>
      <c r="K228" s="112"/>
    </row>
    <row r="229" spans="1:11" x14ac:dyDescent="0.2">
      <c r="A229" s="106">
        <v>14</v>
      </c>
      <c r="B229" s="107" t="s">
        <v>280</v>
      </c>
      <c r="C229" s="108" t="s">
        <v>283</v>
      </c>
      <c r="D229" s="109" t="s">
        <v>142</v>
      </c>
      <c r="E229" s="110">
        <v>439.2</v>
      </c>
      <c r="G229" s="114"/>
      <c r="H229" s="113"/>
      <c r="I229" s="114">
        <f>E229*H229</f>
        <v>0</v>
      </c>
      <c r="J229" s="111">
        <v>1E-4</v>
      </c>
      <c r="K229" s="112">
        <f>E229*J229</f>
        <v>4.3920000000000001E-2</v>
      </c>
    </row>
    <row r="230" spans="1:11" x14ac:dyDescent="0.2">
      <c r="C230" s="117" t="s">
        <v>235</v>
      </c>
      <c r="E230" s="110">
        <v>0</v>
      </c>
      <c r="G230" s="114"/>
      <c r="I230" s="114"/>
      <c r="K230" s="112"/>
    </row>
    <row r="231" spans="1:11" x14ac:dyDescent="0.2">
      <c r="C231" s="117" t="s">
        <v>236</v>
      </c>
      <c r="E231" s="110">
        <v>3</v>
      </c>
      <c r="G231" s="114"/>
      <c r="I231" s="114"/>
      <c r="K231" s="112"/>
    </row>
    <row r="232" spans="1:11" x14ac:dyDescent="0.2">
      <c r="C232" s="117" t="s">
        <v>237</v>
      </c>
      <c r="E232" s="110">
        <v>0</v>
      </c>
      <c r="G232" s="114"/>
      <c r="I232" s="114"/>
      <c r="K232" s="112"/>
    </row>
    <row r="233" spans="1:11" x14ac:dyDescent="0.2">
      <c r="C233" s="117" t="s">
        <v>238</v>
      </c>
      <c r="E233" s="110">
        <v>4</v>
      </c>
      <c r="G233" s="114"/>
      <c r="I233" s="114"/>
      <c r="K233" s="112"/>
    </row>
    <row r="234" spans="1:11" x14ac:dyDescent="0.2">
      <c r="C234" s="117" t="s">
        <v>239</v>
      </c>
      <c r="E234" s="110">
        <v>0</v>
      </c>
      <c r="G234" s="114"/>
      <c r="I234" s="114"/>
      <c r="K234" s="112"/>
    </row>
    <row r="235" spans="1:11" x14ac:dyDescent="0.2">
      <c r="C235" s="117" t="s">
        <v>240</v>
      </c>
      <c r="E235" s="110">
        <v>122</v>
      </c>
      <c r="G235" s="114"/>
      <c r="I235" s="114"/>
      <c r="K235" s="112"/>
    </row>
    <row r="236" spans="1:11" x14ac:dyDescent="0.2">
      <c r="C236" s="117" t="s">
        <v>241</v>
      </c>
      <c r="E236" s="110">
        <v>0</v>
      </c>
      <c r="G236" s="114"/>
      <c r="I236" s="114"/>
      <c r="K236" s="112"/>
    </row>
    <row r="237" spans="1:11" x14ac:dyDescent="0.2">
      <c r="C237" s="117" t="s">
        <v>242</v>
      </c>
      <c r="E237" s="110">
        <v>44</v>
      </c>
      <c r="G237" s="114"/>
      <c r="I237" s="114"/>
      <c r="K237" s="112"/>
    </row>
    <row r="238" spans="1:11" x14ac:dyDescent="0.2">
      <c r="C238" s="117" t="s">
        <v>243</v>
      </c>
      <c r="E238" s="110">
        <v>0</v>
      </c>
      <c r="G238" s="114"/>
      <c r="I238" s="114"/>
      <c r="K238" s="112"/>
    </row>
    <row r="239" spans="1:11" x14ac:dyDescent="0.2">
      <c r="C239" s="117" t="s">
        <v>244</v>
      </c>
      <c r="E239" s="110">
        <v>2.2000000000000002</v>
      </c>
      <c r="G239" s="114"/>
      <c r="I239" s="114"/>
      <c r="K239" s="112"/>
    </row>
    <row r="240" spans="1:11" x14ac:dyDescent="0.2">
      <c r="C240" s="117" t="s">
        <v>245</v>
      </c>
      <c r="E240" s="110">
        <v>0</v>
      </c>
      <c r="G240" s="114"/>
      <c r="I240" s="114"/>
      <c r="K240" s="112"/>
    </row>
    <row r="241" spans="3:11" x14ac:dyDescent="0.2">
      <c r="C241" s="117" t="s">
        <v>246</v>
      </c>
      <c r="E241" s="110">
        <v>5</v>
      </c>
      <c r="G241" s="114"/>
      <c r="I241" s="114"/>
      <c r="K241" s="112"/>
    </row>
    <row r="242" spans="3:11" x14ac:dyDescent="0.2">
      <c r="C242" s="117" t="s">
        <v>247</v>
      </c>
      <c r="E242" s="110">
        <v>0</v>
      </c>
      <c r="G242" s="114"/>
      <c r="I242" s="114"/>
      <c r="K242" s="112"/>
    </row>
    <row r="243" spans="3:11" x14ac:dyDescent="0.2">
      <c r="C243" s="117" t="s">
        <v>238</v>
      </c>
      <c r="E243" s="110">
        <v>4</v>
      </c>
      <c r="G243" s="114"/>
      <c r="I243" s="114"/>
      <c r="K243" s="112"/>
    </row>
    <row r="244" spans="3:11" x14ac:dyDescent="0.2">
      <c r="C244" s="117" t="s">
        <v>248</v>
      </c>
      <c r="E244" s="110">
        <v>0</v>
      </c>
      <c r="G244" s="114"/>
      <c r="I244" s="114"/>
      <c r="K244" s="112"/>
    </row>
    <row r="245" spans="3:11" x14ac:dyDescent="0.2">
      <c r="C245" s="117" t="s">
        <v>249</v>
      </c>
      <c r="E245" s="110">
        <v>3.2</v>
      </c>
      <c r="G245" s="114"/>
      <c r="I245" s="114"/>
      <c r="K245" s="112"/>
    </row>
    <row r="246" spans="3:11" x14ac:dyDescent="0.2">
      <c r="C246" s="117" t="s">
        <v>250</v>
      </c>
      <c r="E246" s="110">
        <v>0</v>
      </c>
      <c r="G246" s="114"/>
      <c r="I246" s="114"/>
      <c r="K246" s="112"/>
    </row>
    <row r="247" spans="3:11" x14ac:dyDescent="0.2">
      <c r="C247" s="117" t="s">
        <v>251</v>
      </c>
      <c r="E247" s="110">
        <v>12.3</v>
      </c>
      <c r="G247" s="114"/>
      <c r="I247" s="114"/>
      <c r="K247" s="112"/>
    </row>
    <row r="248" spans="3:11" x14ac:dyDescent="0.2">
      <c r="C248" s="117" t="s">
        <v>252</v>
      </c>
      <c r="E248" s="110">
        <v>0</v>
      </c>
      <c r="G248" s="114"/>
      <c r="I248" s="114"/>
      <c r="K248" s="112"/>
    </row>
    <row r="249" spans="3:11" x14ac:dyDescent="0.2">
      <c r="C249" s="117" t="s">
        <v>253</v>
      </c>
      <c r="E249" s="110">
        <v>21</v>
      </c>
      <c r="G249" s="114"/>
      <c r="I249" s="114"/>
      <c r="K249" s="112"/>
    </row>
    <row r="250" spans="3:11" x14ac:dyDescent="0.2">
      <c r="C250" s="117" t="s">
        <v>256</v>
      </c>
      <c r="E250" s="110">
        <v>0</v>
      </c>
      <c r="G250" s="114"/>
      <c r="I250" s="114"/>
      <c r="K250" s="112"/>
    </row>
    <row r="251" spans="3:11" x14ac:dyDescent="0.2">
      <c r="C251" s="117" t="s">
        <v>257</v>
      </c>
      <c r="E251" s="110">
        <v>15</v>
      </c>
      <c r="G251" s="114"/>
      <c r="I251" s="114"/>
      <c r="K251" s="112"/>
    </row>
    <row r="252" spans="3:11" x14ac:dyDescent="0.2">
      <c r="C252" s="117" t="s">
        <v>260</v>
      </c>
      <c r="E252" s="110">
        <v>0</v>
      </c>
      <c r="G252" s="114"/>
      <c r="I252" s="114"/>
      <c r="K252" s="112"/>
    </row>
    <row r="253" spans="3:11" x14ac:dyDescent="0.2">
      <c r="C253" s="117" t="s">
        <v>261</v>
      </c>
      <c r="E253" s="110">
        <v>11</v>
      </c>
      <c r="G253" s="114"/>
      <c r="I253" s="114"/>
      <c r="K253" s="112"/>
    </row>
    <row r="254" spans="3:11" x14ac:dyDescent="0.2">
      <c r="C254" s="117" t="s">
        <v>237</v>
      </c>
      <c r="E254" s="110">
        <v>0</v>
      </c>
      <c r="G254" s="114"/>
      <c r="I254" s="114"/>
      <c r="K254" s="112"/>
    </row>
    <row r="255" spans="3:11" x14ac:dyDescent="0.2">
      <c r="C255" s="117" t="s">
        <v>262</v>
      </c>
      <c r="E255" s="110">
        <v>60</v>
      </c>
      <c r="G255" s="114"/>
      <c r="I255" s="114"/>
      <c r="K255" s="112"/>
    </row>
    <row r="256" spans="3:11" x14ac:dyDescent="0.2">
      <c r="C256" s="117" t="s">
        <v>263</v>
      </c>
      <c r="E256" s="110">
        <v>0</v>
      </c>
      <c r="G256" s="114"/>
      <c r="I256" s="114"/>
      <c r="K256" s="112"/>
    </row>
    <row r="257" spans="1:11" x14ac:dyDescent="0.2">
      <c r="C257" s="117" t="s">
        <v>264</v>
      </c>
      <c r="E257" s="110">
        <v>70</v>
      </c>
      <c r="G257" s="114"/>
      <c r="I257" s="114"/>
      <c r="K257" s="112"/>
    </row>
    <row r="258" spans="1:11" x14ac:dyDescent="0.2">
      <c r="C258" s="117" t="s">
        <v>265</v>
      </c>
      <c r="E258" s="110">
        <v>0</v>
      </c>
      <c r="G258" s="114"/>
      <c r="I258" s="114"/>
      <c r="K258" s="112"/>
    </row>
    <row r="259" spans="1:11" x14ac:dyDescent="0.2">
      <c r="C259" s="117" t="s">
        <v>266</v>
      </c>
      <c r="E259" s="110">
        <v>14</v>
      </c>
      <c r="G259" s="114"/>
      <c r="I259" s="114"/>
      <c r="K259" s="112"/>
    </row>
    <row r="260" spans="1:11" x14ac:dyDescent="0.2">
      <c r="C260" s="117" t="s">
        <v>267</v>
      </c>
      <c r="E260" s="110">
        <v>0</v>
      </c>
      <c r="G260" s="114"/>
      <c r="I260" s="114"/>
      <c r="K260" s="112"/>
    </row>
    <row r="261" spans="1:11" x14ac:dyDescent="0.2">
      <c r="C261" s="117" t="s">
        <v>268</v>
      </c>
      <c r="E261" s="110">
        <v>16.5</v>
      </c>
      <c r="G261" s="114"/>
      <c r="I261" s="114"/>
      <c r="K261" s="112"/>
    </row>
    <row r="262" spans="1:11" x14ac:dyDescent="0.2">
      <c r="C262" s="117" t="s">
        <v>269</v>
      </c>
      <c r="E262" s="110">
        <v>0</v>
      </c>
      <c r="G262" s="114"/>
      <c r="I262" s="114"/>
      <c r="K262" s="112"/>
    </row>
    <row r="263" spans="1:11" x14ac:dyDescent="0.2">
      <c r="C263" s="117" t="s">
        <v>270</v>
      </c>
      <c r="E263" s="110">
        <v>32</v>
      </c>
      <c r="G263" s="114"/>
      <c r="I263" s="114"/>
      <c r="K263" s="112"/>
    </row>
    <row r="264" spans="1:11" x14ac:dyDescent="0.2">
      <c r="A264" s="106">
        <v>15</v>
      </c>
      <c r="B264" s="107" t="s">
        <v>280</v>
      </c>
      <c r="C264" s="108" t="s">
        <v>284</v>
      </c>
      <c r="D264" s="109" t="s">
        <v>142</v>
      </c>
      <c r="E264" s="110">
        <v>18</v>
      </c>
      <c r="G264" s="114"/>
      <c r="H264" s="113"/>
      <c r="I264" s="114">
        <f>E264*H264</f>
        <v>0</v>
      </c>
      <c r="J264" s="111">
        <v>1E-4</v>
      </c>
      <c r="K264" s="112">
        <f>E264*J264</f>
        <v>1.8000000000000002E-3</v>
      </c>
    </row>
    <row r="265" spans="1:11" x14ac:dyDescent="0.2">
      <c r="C265" s="117" t="s">
        <v>273</v>
      </c>
      <c r="E265" s="110">
        <v>0</v>
      </c>
      <c r="G265" s="114"/>
      <c r="I265" s="114"/>
      <c r="K265" s="112"/>
    </row>
    <row r="266" spans="1:11" x14ac:dyDescent="0.2">
      <c r="C266" s="117" t="s">
        <v>261</v>
      </c>
      <c r="E266" s="110">
        <v>11</v>
      </c>
      <c r="G266" s="114"/>
      <c r="I266" s="114"/>
      <c r="K266" s="112"/>
    </row>
    <row r="267" spans="1:11" x14ac:dyDescent="0.2">
      <c r="C267" s="117" t="s">
        <v>274</v>
      </c>
      <c r="E267" s="110">
        <v>0</v>
      </c>
      <c r="G267" s="114"/>
      <c r="I267" s="114"/>
      <c r="K267" s="112"/>
    </row>
    <row r="268" spans="1:11" x14ac:dyDescent="0.2">
      <c r="C268" s="117" t="s">
        <v>275</v>
      </c>
      <c r="E268" s="110">
        <v>7</v>
      </c>
      <c r="G268" s="114"/>
      <c r="I268" s="114"/>
      <c r="K268" s="112"/>
    </row>
    <row r="269" spans="1:11" x14ac:dyDescent="0.2">
      <c r="A269" s="118" t="s">
        <v>285</v>
      </c>
      <c r="B269" s="119">
        <v>60500000</v>
      </c>
      <c r="C269" s="108" t="s">
        <v>286</v>
      </c>
      <c r="D269" s="109" t="s">
        <v>97</v>
      </c>
      <c r="E269" s="110">
        <v>12</v>
      </c>
      <c r="F269" s="113"/>
      <c r="G269" s="114">
        <f>E269*F269</f>
        <v>0</v>
      </c>
      <c r="I269" s="114"/>
      <c r="J269" s="111">
        <v>0.55000000000000004</v>
      </c>
      <c r="K269" s="112">
        <f>E269*J269</f>
        <v>6.6000000000000005</v>
      </c>
    </row>
    <row r="270" spans="1:11" x14ac:dyDescent="0.2">
      <c r="A270" s="106">
        <v>16</v>
      </c>
      <c r="B270" s="107" t="s">
        <v>287</v>
      </c>
      <c r="C270" s="108" t="s">
        <v>288</v>
      </c>
      <c r="D270" s="109" t="s">
        <v>115</v>
      </c>
      <c r="E270" s="110">
        <v>22</v>
      </c>
      <c r="G270" s="114"/>
      <c r="H270" s="113"/>
      <c r="I270" s="114">
        <f>E270*H270</f>
        <v>0</v>
      </c>
      <c r="J270" s="111">
        <v>0</v>
      </c>
      <c r="K270" s="112">
        <f>E270*J270</f>
        <v>0</v>
      </c>
    </row>
    <row r="271" spans="1:11" x14ac:dyDescent="0.2">
      <c r="C271" s="117" t="s">
        <v>289</v>
      </c>
      <c r="E271" s="110">
        <v>0</v>
      </c>
      <c r="G271" s="114"/>
      <c r="I271" s="114"/>
      <c r="K271" s="112"/>
    </row>
    <row r="272" spans="1:11" x14ac:dyDescent="0.2">
      <c r="C272" s="117" t="s">
        <v>290</v>
      </c>
      <c r="E272" s="110">
        <v>0</v>
      </c>
      <c r="G272" s="114"/>
      <c r="I272" s="114"/>
      <c r="K272" s="112"/>
    </row>
    <row r="273" spans="1:11" x14ac:dyDescent="0.2">
      <c r="C273" s="117" t="s">
        <v>291</v>
      </c>
      <c r="E273" s="110">
        <v>22</v>
      </c>
      <c r="G273" s="114"/>
      <c r="I273" s="114"/>
      <c r="K273" s="112"/>
    </row>
    <row r="274" spans="1:11" x14ac:dyDescent="0.2">
      <c r="A274" s="106">
        <v>17</v>
      </c>
      <c r="B274" s="107" t="s">
        <v>280</v>
      </c>
      <c r="C274" s="108" t="s">
        <v>292</v>
      </c>
      <c r="D274" s="109" t="s">
        <v>115</v>
      </c>
      <c r="E274" s="110">
        <v>1</v>
      </c>
      <c r="G274" s="114"/>
      <c r="H274" s="113"/>
      <c r="I274" s="114">
        <f>E274*H274</f>
        <v>0</v>
      </c>
      <c r="J274" s="111">
        <v>3.0000000000000001E-3</v>
      </c>
      <c r="K274" s="112">
        <f>E274*J274</f>
        <v>3.0000000000000001E-3</v>
      </c>
    </row>
    <row r="275" spans="1:11" x14ac:dyDescent="0.2">
      <c r="C275" s="117" t="s">
        <v>293</v>
      </c>
      <c r="E275" s="110">
        <v>0</v>
      </c>
      <c r="G275" s="114"/>
      <c r="I275" s="114"/>
      <c r="K275" s="112"/>
    </row>
    <row r="276" spans="1:11" x14ac:dyDescent="0.2">
      <c r="C276" s="117" t="s">
        <v>294</v>
      </c>
      <c r="E276" s="110">
        <v>0</v>
      </c>
      <c r="G276" s="114"/>
      <c r="I276" s="114"/>
      <c r="K276" s="112"/>
    </row>
    <row r="277" spans="1:11" x14ac:dyDescent="0.2">
      <c r="C277" s="117" t="s">
        <v>190</v>
      </c>
      <c r="E277" s="110">
        <v>1</v>
      </c>
      <c r="G277" s="114"/>
      <c r="I277" s="114"/>
      <c r="K277" s="112"/>
    </row>
    <row r="278" spans="1:11" x14ac:dyDescent="0.2">
      <c r="A278" s="106">
        <v>18</v>
      </c>
      <c r="B278" s="107" t="s">
        <v>280</v>
      </c>
      <c r="C278" s="108" t="s">
        <v>295</v>
      </c>
      <c r="D278" s="109" t="s">
        <v>115</v>
      </c>
      <c r="E278" s="110">
        <v>15</v>
      </c>
      <c r="G278" s="114"/>
      <c r="H278" s="113"/>
      <c r="I278" s="114">
        <f>E278*H278</f>
        <v>0</v>
      </c>
      <c r="J278" s="111">
        <v>1E-3</v>
      </c>
      <c r="K278" s="112">
        <f>E278*J278</f>
        <v>1.4999999999999999E-2</v>
      </c>
    </row>
    <row r="279" spans="1:11" x14ac:dyDescent="0.2">
      <c r="C279" s="117" t="s">
        <v>296</v>
      </c>
      <c r="E279" s="110">
        <v>0</v>
      </c>
      <c r="G279" s="114"/>
      <c r="I279" s="114"/>
      <c r="K279" s="112"/>
    </row>
    <row r="280" spans="1:11" x14ac:dyDescent="0.2">
      <c r="C280" s="117" t="s">
        <v>297</v>
      </c>
      <c r="E280" s="110">
        <v>15</v>
      </c>
      <c r="G280" s="114"/>
      <c r="I280" s="114"/>
      <c r="K280" s="112"/>
    </row>
    <row r="281" spans="1:11" x14ac:dyDescent="0.2">
      <c r="A281" s="106">
        <v>19</v>
      </c>
      <c r="B281" s="107" t="s">
        <v>298</v>
      </c>
      <c r="C281" s="108" t="s">
        <v>299</v>
      </c>
      <c r="D281" s="109" t="s">
        <v>108</v>
      </c>
      <c r="E281" s="110">
        <v>282.10000000000002</v>
      </c>
      <c r="G281" s="114"/>
      <c r="H281" s="113"/>
      <c r="I281" s="114">
        <f>E281*H281</f>
        <v>0</v>
      </c>
      <c r="J281" s="111">
        <v>0</v>
      </c>
      <c r="K281" s="112">
        <f>E281*J281</f>
        <v>0</v>
      </c>
    </row>
    <row r="282" spans="1:11" x14ac:dyDescent="0.2">
      <c r="C282" s="117" t="s">
        <v>300</v>
      </c>
      <c r="E282" s="110">
        <v>282.10000000000002</v>
      </c>
      <c r="G282" s="114"/>
      <c r="I282" s="114"/>
      <c r="K282" s="112"/>
    </row>
    <row r="283" spans="1:11" x14ac:dyDescent="0.2">
      <c r="A283" s="106">
        <v>20</v>
      </c>
      <c r="B283" s="107" t="s">
        <v>287</v>
      </c>
      <c r="C283" s="108" t="s">
        <v>301</v>
      </c>
      <c r="D283" s="109" t="s">
        <v>192</v>
      </c>
      <c r="E283" s="110">
        <v>10</v>
      </c>
      <c r="G283" s="114"/>
      <c r="H283" s="113"/>
      <c r="I283" s="114">
        <f>E283*H283</f>
        <v>0</v>
      </c>
      <c r="J283" s="111">
        <v>0</v>
      </c>
      <c r="K283" s="112">
        <f>E283*J283</f>
        <v>0</v>
      </c>
    </row>
    <row r="284" spans="1:11" x14ac:dyDescent="0.2">
      <c r="C284" s="117" t="s">
        <v>144</v>
      </c>
      <c r="E284" s="110">
        <v>10</v>
      </c>
      <c r="G284" s="114"/>
      <c r="I284" s="114"/>
      <c r="K284" s="112"/>
    </row>
    <row r="285" spans="1:11" x14ac:dyDescent="0.2">
      <c r="A285" s="106">
        <v>21</v>
      </c>
      <c r="B285" s="107" t="s">
        <v>202</v>
      </c>
      <c r="C285" s="108" t="s">
        <v>302</v>
      </c>
      <c r="D285" s="109" t="s">
        <v>108</v>
      </c>
      <c r="E285" s="110">
        <v>533.20000000000005</v>
      </c>
      <c r="G285" s="114"/>
      <c r="H285" s="113"/>
      <c r="I285" s="114">
        <f>E285*H285</f>
        <v>0</v>
      </c>
      <c r="J285" s="111">
        <v>0</v>
      </c>
      <c r="K285" s="112">
        <f>E285*J285</f>
        <v>0</v>
      </c>
    </row>
    <row r="286" spans="1:11" x14ac:dyDescent="0.2">
      <c r="C286" s="117" t="s">
        <v>303</v>
      </c>
      <c r="E286" s="110">
        <v>0</v>
      </c>
      <c r="G286" s="114"/>
      <c r="I286" s="114"/>
      <c r="K286" s="112"/>
    </row>
    <row r="287" spans="1:11" x14ac:dyDescent="0.2">
      <c r="C287" s="117" t="s">
        <v>304</v>
      </c>
      <c r="E287" s="110">
        <v>0</v>
      </c>
      <c r="G287" s="114"/>
      <c r="I287" s="114"/>
      <c r="K287" s="112"/>
    </row>
    <row r="288" spans="1:11" x14ac:dyDescent="0.2">
      <c r="C288" s="117" t="s">
        <v>305</v>
      </c>
      <c r="E288" s="110">
        <v>0</v>
      </c>
      <c r="G288" s="114"/>
      <c r="I288" s="114"/>
      <c r="K288" s="112"/>
    </row>
    <row r="289" spans="1:11" x14ac:dyDescent="0.2">
      <c r="C289" s="117" t="s">
        <v>197</v>
      </c>
      <c r="E289" s="110">
        <v>0</v>
      </c>
      <c r="G289" s="114"/>
      <c r="I289" s="114"/>
      <c r="K289" s="112"/>
    </row>
    <row r="290" spans="1:11" x14ac:dyDescent="0.2">
      <c r="C290" s="117" t="s">
        <v>198</v>
      </c>
      <c r="E290" s="110">
        <v>356.28</v>
      </c>
      <c r="G290" s="114"/>
      <c r="I290" s="114"/>
      <c r="K290" s="112"/>
    </row>
    <row r="291" spans="1:11" x14ac:dyDescent="0.2">
      <c r="C291" s="117" t="s">
        <v>199</v>
      </c>
      <c r="E291" s="110">
        <v>266.52</v>
      </c>
      <c r="G291" s="114"/>
      <c r="I291" s="114"/>
      <c r="K291" s="112"/>
    </row>
    <row r="292" spans="1:11" x14ac:dyDescent="0.2">
      <c r="C292" s="117" t="s">
        <v>200</v>
      </c>
      <c r="E292" s="110">
        <v>-69.599999999999994</v>
      </c>
      <c r="G292" s="114"/>
      <c r="I292" s="114"/>
      <c r="K292" s="112"/>
    </row>
    <row r="293" spans="1:11" x14ac:dyDescent="0.2">
      <c r="C293" s="117" t="s">
        <v>201</v>
      </c>
      <c r="E293" s="110">
        <v>-20</v>
      </c>
      <c r="G293" s="114"/>
      <c r="I293" s="114"/>
      <c r="K293" s="112"/>
    </row>
    <row r="294" spans="1:11" x14ac:dyDescent="0.2">
      <c r="A294" s="118" t="s">
        <v>306</v>
      </c>
      <c r="B294" s="119">
        <v>60500000</v>
      </c>
      <c r="C294" s="108" t="s">
        <v>307</v>
      </c>
      <c r="D294" s="109" t="s">
        <v>97</v>
      </c>
      <c r="E294" s="110">
        <v>6.4</v>
      </c>
      <c r="F294" s="113"/>
      <c r="G294" s="114">
        <f>E294*F294</f>
        <v>0</v>
      </c>
      <c r="I294" s="114"/>
      <c r="J294" s="111">
        <v>0.55000000000000004</v>
      </c>
      <c r="K294" s="112">
        <f>E294*J294</f>
        <v>3.5200000000000005</v>
      </c>
    </row>
    <row r="295" spans="1:11" x14ac:dyDescent="0.2">
      <c r="A295" s="106">
        <v>22</v>
      </c>
      <c r="B295" s="107" t="s">
        <v>202</v>
      </c>
      <c r="C295" s="108" t="s">
        <v>308</v>
      </c>
      <c r="D295" s="109" t="s">
        <v>108</v>
      </c>
      <c r="E295" s="110">
        <v>181.5</v>
      </c>
      <c r="G295" s="114"/>
      <c r="H295" s="113"/>
      <c r="I295" s="114">
        <f>E295*H295</f>
        <v>0</v>
      </c>
      <c r="J295" s="111">
        <v>0</v>
      </c>
      <c r="K295" s="112">
        <f>E295*J295</f>
        <v>0</v>
      </c>
    </row>
    <row r="296" spans="1:11" x14ac:dyDescent="0.2">
      <c r="C296" s="117" t="s">
        <v>309</v>
      </c>
      <c r="E296" s="110">
        <v>0</v>
      </c>
      <c r="G296" s="114"/>
      <c r="I296" s="114"/>
      <c r="K296" s="112"/>
    </row>
    <row r="297" spans="1:11" x14ac:dyDescent="0.2">
      <c r="C297" s="117" t="s">
        <v>310</v>
      </c>
      <c r="E297" s="110">
        <v>0</v>
      </c>
      <c r="G297" s="114"/>
      <c r="I297" s="114"/>
      <c r="K297" s="112"/>
    </row>
    <row r="298" spans="1:11" x14ac:dyDescent="0.2">
      <c r="C298" s="117" t="s">
        <v>311</v>
      </c>
      <c r="E298" s="110">
        <v>0</v>
      </c>
      <c r="G298" s="114"/>
      <c r="I298" s="114"/>
      <c r="K298" s="112"/>
    </row>
    <row r="299" spans="1:11" x14ac:dyDescent="0.2">
      <c r="C299" s="117" t="s">
        <v>312</v>
      </c>
      <c r="E299" s="110">
        <v>12.5</v>
      </c>
      <c r="G299" s="114"/>
      <c r="I299" s="114"/>
      <c r="K299" s="112"/>
    </row>
    <row r="300" spans="1:11" x14ac:dyDescent="0.2">
      <c r="C300" s="117" t="s">
        <v>313</v>
      </c>
      <c r="E300" s="110">
        <v>0</v>
      </c>
      <c r="G300" s="114"/>
      <c r="I300" s="114"/>
      <c r="K300" s="112"/>
    </row>
    <row r="301" spans="1:11" x14ac:dyDescent="0.2">
      <c r="C301" s="117" t="s">
        <v>314</v>
      </c>
      <c r="E301" s="110">
        <v>43</v>
      </c>
      <c r="G301" s="114"/>
      <c r="I301" s="114"/>
      <c r="K301" s="112"/>
    </row>
    <row r="302" spans="1:11" x14ac:dyDescent="0.2">
      <c r="C302" s="117" t="s">
        <v>315</v>
      </c>
      <c r="E302" s="110">
        <v>0</v>
      </c>
      <c r="G302" s="114"/>
      <c r="I302" s="114"/>
      <c r="K302" s="112"/>
    </row>
    <row r="303" spans="1:11" x14ac:dyDescent="0.2">
      <c r="C303" s="117" t="s">
        <v>316</v>
      </c>
      <c r="E303" s="110">
        <v>8</v>
      </c>
      <c r="G303" s="114"/>
      <c r="I303" s="114"/>
      <c r="K303" s="112"/>
    </row>
    <row r="304" spans="1:11" x14ac:dyDescent="0.2">
      <c r="C304" s="117" t="s">
        <v>317</v>
      </c>
      <c r="E304" s="110">
        <v>0</v>
      </c>
      <c r="G304" s="114"/>
      <c r="I304" s="114"/>
      <c r="K304" s="112"/>
    </row>
    <row r="305" spans="1:11" x14ac:dyDescent="0.2">
      <c r="C305" s="117" t="s">
        <v>318</v>
      </c>
      <c r="E305" s="110">
        <v>14</v>
      </c>
      <c r="G305" s="114"/>
      <c r="I305" s="114"/>
      <c r="K305" s="112"/>
    </row>
    <row r="306" spans="1:11" x14ac:dyDescent="0.2">
      <c r="C306" s="117" t="s">
        <v>319</v>
      </c>
      <c r="E306" s="110">
        <v>0</v>
      </c>
      <c r="G306" s="114"/>
      <c r="I306" s="114"/>
      <c r="K306" s="112"/>
    </row>
    <row r="307" spans="1:11" x14ac:dyDescent="0.2">
      <c r="C307" s="117" t="s">
        <v>209</v>
      </c>
      <c r="E307" s="110">
        <v>2.1</v>
      </c>
      <c r="G307" s="114"/>
      <c r="I307" s="114"/>
      <c r="K307" s="112"/>
    </row>
    <row r="308" spans="1:11" x14ac:dyDescent="0.2">
      <c r="C308" s="117" t="s">
        <v>210</v>
      </c>
      <c r="E308" s="110">
        <v>0</v>
      </c>
      <c r="G308" s="114"/>
      <c r="I308" s="114"/>
      <c r="K308" s="112"/>
    </row>
    <row r="309" spans="1:11" x14ac:dyDescent="0.2">
      <c r="C309" s="117" t="s">
        <v>211</v>
      </c>
      <c r="E309" s="110">
        <v>11.9</v>
      </c>
      <c r="G309" s="114"/>
      <c r="I309" s="114"/>
      <c r="K309" s="112"/>
    </row>
    <row r="310" spans="1:11" x14ac:dyDescent="0.2">
      <c r="C310" s="117" t="s">
        <v>212</v>
      </c>
      <c r="E310" s="110">
        <v>0</v>
      </c>
      <c r="G310" s="114"/>
      <c r="I310" s="114"/>
      <c r="K310" s="112"/>
    </row>
    <row r="311" spans="1:11" x14ac:dyDescent="0.2">
      <c r="C311" s="117" t="s">
        <v>320</v>
      </c>
      <c r="E311" s="110">
        <v>60</v>
      </c>
      <c r="G311" s="114"/>
      <c r="I311" s="114"/>
      <c r="K311" s="112"/>
    </row>
    <row r="312" spans="1:11" x14ac:dyDescent="0.2">
      <c r="C312" s="117" t="s">
        <v>214</v>
      </c>
      <c r="E312" s="110">
        <v>0</v>
      </c>
      <c r="G312" s="114"/>
      <c r="I312" s="114"/>
      <c r="K312" s="112"/>
    </row>
    <row r="313" spans="1:11" x14ac:dyDescent="0.2">
      <c r="C313" s="117" t="s">
        <v>321</v>
      </c>
      <c r="E313" s="110">
        <v>30</v>
      </c>
      <c r="G313" s="114"/>
      <c r="I313" s="114"/>
      <c r="K313" s="112"/>
    </row>
    <row r="314" spans="1:11" x14ac:dyDescent="0.2">
      <c r="A314" s="118" t="s">
        <v>322</v>
      </c>
      <c r="B314" s="119">
        <v>60500000</v>
      </c>
      <c r="C314" s="108" t="s">
        <v>323</v>
      </c>
      <c r="D314" s="109" t="s">
        <v>97</v>
      </c>
      <c r="E314" s="110">
        <v>5</v>
      </c>
      <c r="F314" s="113"/>
      <c r="G314" s="114">
        <f>E314*F314</f>
        <v>0</v>
      </c>
      <c r="I314" s="114"/>
      <c r="J314" s="111">
        <v>0.55000000000000004</v>
      </c>
      <c r="K314" s="112">
        <f>E314*J314</f>
        <v>2.75</v>
      </c>
    </row>
    <row r="315" spans="1:11" x14ac:dyDescent="0.2">
      <c r="A315" s="106">
        <v>23</v>
      </c>
      <c r="B315" s="107" t="s">
        <v>287</v>
      </c>
      <c r="C315" s="108" t="s">
        <v>324</v>
      </c>
      <c r="D315" s="109" t="s">
        <v>108</v>
      </c>
      <c r="E315" s="110">
        <v>90</v>
      </c>
      <c r="G315" s="114"/>
      <c r="H315" s="113"/>
      <c r="I315" s="114">
        <f>E315*H315</f>
        <v>0</v>
      </c>
      <c r="J315" s="111">
        <v>0</v>
      </c>
      <c r="K315" s="112">
        <f>E315*J315</f>
        <v>0</v>
      </c>
    </row>
    <row r="316" spans="1:11" x14ac:dyDescent="0.2">
      <c r="C316" s="117" t="s">
        <v>325</v>
      </c>
      <c r="E316" s="110">
        <v>90</v>
      </c>
      <c r="G316" s="114"/>
      <c r="I316" s="114"/>
      <c r="K316" s="112"/>
    </row>
    <row r="317" spans="1:11" x14ac:dyDescent="0.2">
      <c r="A317" s="106">
        <v>24</v>
      </c>
      <c r="B317" s="107" t="s">
        <v>202</v>
      </c>
      <c r="C317" s="108" t="s">
        <v>326</v>
      </c>
      <c r="D317" s="109" t="s">
        <v>142</v>
      </c>
      <c r="E317" s="110">
        <v>55</v>
      </c>
      <c r="G317" s="114"/>
      <c r="H317" s="113"/>
      <c r="I317" s="114">
        <f>E317*H317</f>
        <v>0</v>
      </c>
      <c r="J317" s="111">
        <v>6.0000000000000001E-3</v>
      </c>
      <c r="K317" s="112">
        <f>E317*J317</f>
        <v>0.33</v>
      </c>
    </row>
    <row r="318" spans="1:11" x14ac:dyDescent="0.2">
      <c r="C318" s="117" t="s">
        <v>327</v>
      </c>
      <c r="E318" s="110">
        <v>0</v>
      </c>
      <c r="G318" s="114"/>
      <c r="I318" s="114"/>
      <c r="K318" s="112"/>
    </row>
    <row r="319" spans="1:11" x14ac:dyDescent="0.2">
      <c r="C319" s="117" t="s">
        <v>328</v>
      </c>
      <c r="E319" s="110">
        <v>55</v>
      </c>
      <c r="G319" s="114"/>
      <c r="I319" s="114"/>
      <c r="K319" s="112"/>
    </row>
    <row r="320" spans="1:11" x14ac:dyDescent="0.2">
      <c r="A320" s="106">
        <v>25</v>
      </c>
      <c r="B320" s="107" t="s">
        <v>202</v>
      </c>
      <c r="C320" s="108" t="s">
        <v>329</v>
      </c>
      <c r="D320" s="109" t="s">
        <v>142</v>
      </c>
      <c r="E320" s="110">
        <v>23</v>
      </c>
      <c r="G320" s="114"/>
      <c r="H320" s="113"/>
      <c r="I320" s="114">
        <f>E320*H320</f>
        <v>0</v>
      </c>
      <c r="J320" s="111">
        <v>4.0000000000000001E-3</v>
      </c>
      <c r="K320" s="112">
        <f>E320*J320</f>
        <v>9.1999999999999998E-2</v>
      </c>
    </row>
    <row r="321" spans="1:11" x14ac:dyDescent="0.2">
      <c r="C321" s="117" t="s">
        <v>330</v>
      </c>
      <c r="E321" s="110">
        <v>0</v>
      </c>
      <c r="G321" s="114"/>
      <c r="I321" s="114"/>
      <c r="K321" s="112"/>
    </row>
    <row r="322" spans="1:11" x14ac:dyDescent="0.2">
      <c r="C322" s="117" t="s">
        <v>331</v>
      </c>
      <c r="E322" s="110">
        <v>23</v>
      </c>
      <c r="G322" s="114"/>
      <c r="I322" s="114"/>
      <c r="K322" s="112"/>
    </row>
    <row r="323" spans="1:11" x14ac:dyDescent="0.2">
      <c r="A323" s="106">
        <v>26</v>
      </c>
      <c r="B323" s="107" t="s">
        <v>332</v>
      </c>
      <c r="C323" s="108" t="s">
        <v>333</v>
      </c>
      <c r="D323" s="109" t="s">
        <v>278</v>
      </c>
      <c r="E323" s="110">
        <v>13.36</v>
      </c>
      <c r="G323" s="114"/>
      <c r="H323" s="113"/>
      <c r="I323" s="114">
        <f>E323*H323</f>
        <v>0</v>
      </c>
      <c r="J323" s="111">
        <v>0</v>
      </c>
      <c r="K323" s="112">
        <f>E323*J323</f>
        <v>0</v>
      </c>
    </row>
    <row r="325" spans="1:11" ht="15" x14ac:dyDescent="0.25">
      <c r="B325" s="105" t="s">
        <v>334</v>
      </c>
      <c r="C325" s="105" t="s">
        <v>335</v>
      </c>
    </row>
    <row r="327" spans="1:11" x14ac:dyDescent="0.2">
      <c r="A327" s="106">
        <v>1</v>
      </c>
      <c r="B327" s="107" t="s">
        <v>336</v>
      </c>
      <c r="C327" s="108" t="s">
        <v>337</v>
      </c>
      <c r="D327" s="109" t="s">
        <v>142</v>
      </c>
      <c r="E327" s="110">
        <v>80</v>
      </c>
      <c r="G327" s="114"/>
      <c r="H327" s="113"/>
      <c r="I327" s="114">
        <f>E327*H327</f>
        <v>0</v>
      </c>
      <c r="J327" s="111">
        <v>3.3E-3</v>
      </c>
      <c r="K327" s="112">
        <f>E327*J327</f>
        <v>0.26400000000000001</v>
      </c>
    </row>
    <row r="328" spans="1:11" x14ac:dyDescent="0.2">
      <c r="C328" s="117" t="s">
        <v>338</v>
      </c>
      <c r="E328" s="110">
        <v>0</v>
      </c>
      <c r="G328" s="114"/>
      <c r="I328" s="114"/>
      <c r="K328" s="112"/>
    </row>
    <row r="329" spans="1:11" x14ac:dyDescent="0.2">
      <c r="C329" s="117" t="s">
        <v>339</v>
      </c>
      <c r="E329" s="110">
        <v>80</v>
      </c>
      <c r="G329" s="114"/>
      <c r="I329" s="114"/>
      <c r="K329" s="112"/>
    </row>
    <row r="330" spans="1:11" x14ac:dyDescent="0.2">
      <c r="A330" s="106">
        <v>2</v>
      </c>
      <c r="B330" s="107" t="s">
        <v>340</v>
      </c>
      <c r="C330" s="108" t="s">
        <v>341</v>
      </c>
      <c r="D330" s="109" t="s">
        <v>115</v>
      </c>
      <c r="E330" s="110">
        <v>5</v>
      </c>
      <c r="G330" s="114"/>
      <c r="H330" s="113"/>
      <c r="I330" s="114">
        <f>E330*H330</f>
        <v>0</v>
      </c>
      <c r="J330" s="111">
        <v>3.4499999999999999E-3</v>
      </c>
      <c r="K330" s="112">
        <f>E330*J330</f>
        <v>1.7250000000000001E-2</v>
      </c>
    </row>
    <row r="331" spans="1:11" x14ac:dyDescent="0.2">
      <c r="C331" s="117" t="s">
        <v>342</v>
      </c>
      <c r="E331" s="110">
        <v>0</v>
      </c>
      <c r="G331" s="114"/>
      <c r="I331" s="114"/>
      <c r="K331" s="112"/>
    </row>
    <row r="332" spans="1:11" x14ac:dyDescent="0.2">
      <c r="C332" s="117" t="s">
        <v>90</v>
      </c>
      <c r="E332" s="110">
        <v>5</v>
      </c>
      <c r="G332" s="114"/>
      <c r="I332" s="114"/>
      <c r="K332" s="112"/>
    </row>
    <row r="333" spans="1:11" x14ac:dyDescent="0.2">
      <c r="A333" s="106">
        <v>3</v>
      </c>
      <c r="B333" s="107" t="s">
        <v>343</v>
      </c>
      <c r="C333" s="108" t="s">
        <v>344</v>
      </c>
      <c r="D333" s="109" t="s">
        <v>142</v>
      </c>
      <c r="E333" s="110">
        <v>46</v>
      </c>
      <c r="G333" s="114"/>
      <c r="H333" s="113"/>
      <c r="I333" s="114">
        <f>E333*H333</f>
        <v>0</v>
      </c>
      <c r="J333" s="111">
        <v>3.2000000000000002E-3</v>
      </c>
      <c r="K333" s="112">
        <f>E333*J333</f>
        <v>0.1472</v>
      </c>
    </row>
    <row r="334" spans="1:11" x14ac:dyDescent="0.2">
      <c r="C334" s="117" t="s">
        <v>345</v>
      </c>
      <c r="E334" s="110">
        <v>0</v>
      </c>
      <c r="G334" s="114"/>
      <c r="I334" s="114"/>
      <c r="K334" s="112"/>
    </row>
    <row r="335" spans="1:11" x14ac:dyDescent="0.2">
      <c r="C335" s="117" t="s">
        <v>346</v>
      </c>
      <c r="E335" s="110">
        <v>46</v>
      </c>
      <c r="G335" s="114"/>
      <c r="I335" s="114"/>
      <c r="K335" s="112"/>
    </row>
    <row r="336" spans="1:11" x14ac:dyDescent="0.2">
      <c r="A336" s="106">
        <v>4</v>
      </c>
      <c r="B336" s="107" t="s">
        <v>347</v>
      </c>
      <c r="C336" s="108" t="s">
        <v>348</v>
      </c>
      <c r="D336" s="109" t="s">
        <v>108</v>
      </c>
      <c r="E336" s="110">
        <v>7.8</v>
      </c>
      <c r="G336" s="114"/>
      <c r="H336" s="113"/>
      <c r="I336" s="114">
        <f>E336*H336</f>
        <v>0</v>
      </c>
      <c r="J336" s="111">
        <v>8.1799999999999998E-3</v>
      </c>
      <c r="K336" s="112">
        <f>E336*J336</f>
        <v>6.3804E-2</v>
      </c>
    </row>
    <row r="337" spans="1:11" x14ac:dyDescent="0.2">
      <c r="C337" s="117" t="s">
        <v>349</v>
      </c>
      <c r="E337" s="110">
        <v>0</v>
      </c>
      <c r="G337" s="114"/>
      <c r="I337" s="114"/>
      <c r="K337" s="112"/>
    </row>
    <row r="338" spans="1:11" x14ac:dyDescent="0.2">
      <c r="C338" s="117" t="s">
        <v>350</v>
      </c>
      <c r="E338" s="110">
        <v>1.9</v>
      </c>
      <c r="G338" s="114"/>
      <c r="I338" s="114"/>
      <c r="K338" s="112"/>
    </row>
    <row r="339" spans="1:11" x14ac:dyDescent="0.2">
      <c r="C339" s="117" t="s">
        <v>351</v>
      </c>
      <c r="E339" s="110">
        <v>1.8</v>
      </c>
      <c r="G339" s="114"/>
      <c r="I339" s="114"/>
      <c r="K339" s="112"/>
    </row>
    <row r="340" spans="1:11" x14ac:dyDescent="0.2">
      <c r="C340" s="117" t="s">
        <v>352</v>
      </c>
      <c r="E340" s="110">
        <v>2.1</v>
      </c>
      <c r="G340" s="114"/>
      <c r="I340" s="114"/>
      <c r="K340" s="112"/>
    </row>
    <row r="341" spans="1:11" x14ac:dyDescent="0.2">
      <c r="C341" s="117" t="s">
        <v>353</v>
      </c>
      <c r="E341" s="110">
        <v>2</v>
      </c>
      <c r="G341" s="114"/>
      <c r="I341" s="114"/>
      <c r="K341" s="112"/>
    </row>
    <row r="342" spans="1:11" x14ac:dyDescent="0.2">
      <c r="A342" s="106">
        <v>5</v>
      </c>
      <c r="B342" s="107" t="s">
        <v>354</v>
      </c>
      <c r="C342" s="108" t="s">
        <v>355</v>
      </c>
      <c r="D342" s="109" t="s">
        <v>115</v>
      </c>
      <c r="E342" s="110">
        <v>7</v>
      </c>
      <c r="G342" s="114"/>
      <c r="H342" s="113"/>
      <c r="I342" s="114">
        <f>E342*H342</f>
        <v>0</v>
      </c>
      <c r="J342" s="111">
        <v>1.4999999999999999E-2</v>
      </c>
      <c r="K342" s="112">
        <f>E342*J342</f>
        <v>0.105</v>
      </c>
    </row>
    <row r="343" spans="1:11" x14ac:dyDescent="0.2">
      <c r="C343" s="117" t="s">
        <v>356</v>
      </c>
      <c r="E343" s="110">
        <v>0</v>
      </c>
      <c r="G343" s="114"/>
      <c r="I343" s="114"/>
      <c r="K343" s="112"/>
    </row>
    <row r="344" spans="1:11" x14ac:dyDescent="0.2">
      <c r="C344" s="117" t="s">
        <v>357</v>
      </c>
      <c r="E344" s="110">
        <v>7</v>
      </c>
      <c r="G344" s="114"/>
      <c r="I344" s="114"/>
      <c r="K344" s="112"/>
    </row>
    <row r="345" spans="1:11" x14ac:dyDescent="0.2">
      <c r="A345" s="106">
        <v>6</v>
      </c>
      <c r="B345" s="107" t="s">
        <v>358</v>
      </c>
      <c r="C345" s="108" t="s">
        <v>359</v>
      </c>
      <c r="D345" s="109" t="s">
        <v>108</v>
      </c>
      <c r="E345" s="110">
        <v>82</v>
      </c>
      <c r="G345" s="114"/>
      <c r="H345" s="113"/>
      <c r="I345" s="114">
        <f>E345*H345</f>
        <v>0</v>
      </c>
      <c r="J345" s="111">
        <v>7.77E-3</v>
      </c>
      <c r="K345" s="112">
        <f>E345*J345</f>
        <v>0.63714000000000004</v>
      </c>
    </row>
    <row r="346" spans="1:11" x14ac:dyDescent="0.2">
      <c r="C346" s="117" t="s">
        <v>360</v>
      </c>
      <c r="E346" s="110">
        <v>0</v>
      </c>
      <c r="G346" s="114"/>
      <c r="I346" s="114"/>
      <c r="K346" s="112"/>
    </row>
    <row r="347" spans="1:11" x14ac:dyDescent="0.2">
      <c r="C347" s="117" t="s">
        <v>204</v>
      </c>
      <c r="E347" s="110">
        <v>0</v>
      </c>
      <c r="G347" s="114"/>
      <c r="I347" s="114"/>
      <c r="K347" s="112"/>
    </row>
    <row r="348" spans="1:11" x14ac:dyDescent="0.2">
      <c r="C348" s="117" t="s">
        <v>361</v>
      </c>
      <c r="E348" s="110">
        <v>8</v>
      </c>
      <c r="G348" s="114"/>
      <c r="I348" s="114"/>
      <c r="K348" s="112"/>
    </row>
    <row r="349" spans="1:11" x14ac:dyDescent="0.2">
      <c r="C349" s="117" t="s">
        <v>362</v>
      </c>
      <c r="E349" s="110">
        <v>0</v>
      </c>
      <c r="G349" s="114"/>
      <c r="I349" s="114"/>
      <c r="K349" s="112"/>
    </row>
    <row r="350" spans="1:11" x14ac:dyDescent="0.2">
      <c r="C350" s="117" t="s">
        <v>206</v>
      </c>
      <c r="E350" s="110">
        <v>0</v>
      </c>
      <c r="G350" s="114"/>
      <c r="I350" s="114"/>
      <c r="K350" s="112"/>
    </row>
    <row r="351" spans="1:11" x14ac:dyDescent="0.2">
      <c r="C351" s="117" t="s">
        <v>363</v>
      </c>
      <c r="E351" s="110">
        <v>70</v>
      </c>
      <c r="G351" s="114"/>
      <c r="I351" s="114"/>
      <c r="K351" s="112"/>
    </row>
    <row r="352" spans="1:11" x14ac:dyDescent="0.2">
      <c r="C352" s="117" t="s">
        <v>364</v>
      </c>
      <c r="E352" s="110">
        <v>0</v>
      </c>
      <c r="G352" s="114"/>
      <c r="I352" s="114"/>
      <c r="K352" s="112"/>
    </row>
    <row r="353" spans="1:11" x14ac:dyDescent="0.2">
      <c r="C353" s="117" t="s">
        <v>365</v>
      </c>
      <c r="E353" s="110">
        <v>4</v>
      </c>
      <c r="G353" s="114"/>
      <c r="I353" s="114"/>
      <c r="K353" s="112"/>
    </row>
    <row r="354" spans="1:11" x14ac:dyDescent="0.2">
      <c r="A354" s="106">
        <v>7</v>
      </c>
      <c r="B354" s="107" t="s">
        <v>366</v>
      </c>
      <c r="C354" s="108" t="s">
        <v>367</v>
      </c>
      <c r="D354" s="109" t="s">
        <v>142</v>
      </c>
      <c r="E354" s="110">
        <v>12</v>
      </c>
      <c r="G354" s="114"/>
      <c r="H354" s="113"/>
      <c r="I354" s="114">
        <f>E354*H354</f>
        <v>0</v>
      </c>
      <c r="J354" s="111">
        <v>3.0999999999999999E-3</v>
      </c>
      <c r="K354" s="112">
        <f>E354*J354</f>
        <v>3.7199999999999997E-2</v>
      </c>
    </row>
    <row r="355" spans="1:11" x14ac:dyDescent="0.2">
      <c r="C355" s="117" t="s">
        <v>368</v>
      </c>
      <c r="E355" s="110">
        <v>0</v>
      </c>
      <c r="G355" s="114"/>
      <c r="I355" s="114"/>
      <c r="K355" s="112"/>
    </row>
    <row r="356" spans="1:11" x14ac:dyDescent="0.2">
      <c r="C356" s="117" t="s">
        <v>369</v>
      </c>
      <c r="E356" s="110">
        <v>12</v>
      </c>
      <c r="G356" s="114"/>
      <c r="I356" s="114"/>
      <c r="K356" s="112"/>
    </row>
    <row r="357" spans="1:11" x14ac:dyDescent="0.2">
      <c r="A357" s="106">
        <v>8</v>
      </c>
      <c r="B357" s="107" t="s">
        <v>370</v>
      </c>
      <c r="C357" s="108" t="s">
        <v>371</v>
      </c>
      <c r="D357" s="109" t="s">
        <v>142</v>
      </c>
      <c r="E357" s="110">
        <v>4</v>
      </c>
      <c r="G357" s="114"/>
      <c r="H357" s="113"/>
      <c r="I357" s="114">
        <f>E357*H357</f>
        <v>0</v>
      </c>
      <c r="J357" s="111">
        <v>4.3E-3</v>
      </c>
      <c r="K357" s="112">
        <f>E357*J357</f>
        <v>1.72E-2</v>
      </c>
    </row>
    <row r="358" spans="1:11" x14ac:dyDescent="0.2">
      <c r="C358" s="117" t="s">
        <v>372</v>
      </c>
      <c r="E358" s="110">
        <v>0</v>
      </c>
      <c r="G358" s="114"/>
      <c r="I358" s="114"/>
      <c r="K358" s="112"/>
    </row>
    <row r="359" spans="1:11" x14ac:dyDescent="0.2">
      <c r="C359" s="117" t="s">
        <v>185</v>
      </c>
      <c r="E359" s="110">
        <v>4</v>
      </c>
      <c r="G359" s="114"/>
      <c r="I359" s="114"/>
      <c r="K359" s="112"/>
    </row>
    <row r="360" spans="1:11" x14ac:dyDescent="0.2">
      <c r="A360" s="106">
        <v>9</v>
      </c>
      <c r="B360" s="107" t="s">
        <v>373</v>
      </c>
      <c r="C360" s="108" t="s">
        <v>374</v>
      </c>
      <c r="D360" s="109" t="s">
        <v>142</v>
      </c>
      <c r="E360" s="110">
        <v>20</v>
      </c>
      <c r="G360" s="114"/>
      <c r="H360" s="113"/>
      <c r="I360" s="114">
        <f>E360*H360</f>
        <v>0</v>
      </c>
      <c r="J360" s="111">
        <v>1.16E-3</v>
      </c>
      <c r="K360" s="112">
        <f>E360*J360</f>
        <v>2.3199999999999998E-2</v>
      </c>
    </row>
    <row r="361" spans="1:11" x14ac:dyDescent="0.2">
      <c r="C361" s="117" t="s">
        <v>375</v>
      </c>
      <c r="E361" s="110">
        <v>0</v>
      </c>
      <c r="G361" s="114"/>
      <c r="I361" s="114"/>
      <c r="K361" s="112"/>
    </row>
    <row r="362" spans="1:11" x14ac:dyDescent="0.2">
      <c r="C362" s="117" t="s">
        <v>376</v>
      </c>
      <c r="E362" s="110">
        <v>20</v>
      </c>
      <c r="G362" s="114"/>
      <c r="I362" s="114"/>
      <c r="K362" s="112"/>
    </row>
    <row r="363" spans="1:11" x14ac:dyDescent="0.2">
      <c r="A363" s="106">
        <v>10</v>
      </c>
      <c r="B363" s="107" t="s">
        <v>377</v>
      </c>
      <c r="C363" s="108" t="s">
        <v>378</v>
      </c>
      <c r="D363" s="109" t="s">
        <v>142</v>
      </c>
      <c r="E363" s="110">
        <v>8</v>
      </c>
      <c r="G363" s="114"/>
      <c r="H363" s="113"/>
      <c r="I363" s="114">
        <f>E363*H363</f>
        <v>0</v>
      </c>
      <c r="J363" s="111">
        <v>5.64E-3</v>
      </c>
      <c r="K363" s="112">
        <f>E363*J363</f>
        <v>4.512E-2</v>
      </c>
    </row>
    <row r="364" spans="1:11" x14ac:dyDescent="0.2">
      <c r="C364" s="117" t="s">
        <v>379</v>
      </c>
      <c r="E364" s="110">
        <v>0</v>
      </c>
      <c r="G364" s="114"/>
      <c r="I364" s="114"/>
      <c r="K364" s="112"/>
    </row>
    <row r="365" spans="1:11" x14ac:dyDescent="0.2">
      <c r="C365" s="117" t="s">
        <v>380</v>
      </c>
      <c r="E365" s="110">
        <v>8</v>
      </c>
      <c r="G365" s="114"/>
      <c r="I365" s="114"/>
      <c r="K365" s="112"/>
    </row>
    <row r="366" spans="1:11" x14ac:dyDescent="0.2">
      <c r="A366" s="106">
        <v>11</v>
      </c>
      <c r="B366" s="107" t="s">
        <v>381</v>
      </c>
      <c r="C366" s="108" t="s">
        <v>382</v>
      </c>
      <c r="D366" s="109" t="s">
        <v>142</v>
      </c>
      <c r="E366" s="110">
        <v>8</v>
      </c>
      <c r="G366" s="114"/>
      <c r="H366" s="113"/>
      <c r="I366" s="114">
        <f>E366*H366</f>
        <v>0</v>
      </c>
      <c r="J366" s="111">
        <v>1.6000000000000001E-3</v>
      </c>
      <c r="K366" s="112">
        <f>E366*J366</f>
        <v>1.2800000000000001E-2</v>
      </c>
    </row>
    <row r="367" spans="1:11" x14ac:dyDescent="0.2">
      <c r="C367" s="117" t="s">
        <v>383</v>
      </c>
      <c r="E367" s="110">
        <v>0</v>
      </c>
      <c r="G367" s="114"/>
      <c r="I367" s="114"/>
      <c r="K367" s="112"/>
    </row>
    <row r="368" spans="1:11" x14ac:dyDescent="0.2">
      <c r="C368" s="117" t="s">
        <v>384</v>
      </c>
      <c r="E368" s="110">
        <v>8</v>
      </c>
      <c r="G368" s="114"/>
      <c r="I368" s="114"/>
      <c r="K368" s="112"/>
    </row>
    <row r="369" spans="1:11" x14ac:dyDescent="0.2">
      <c r="A369" s="106">
        <v>12</v>
      </c>
      <c r="B369" s="107" t="s">
        <v>385</v>
      </c>
      <c r="C369" s="108" t="s">
        <v>386</v>
      </c>
      <c r="D369" s="109" t="s">
        <v>115</v>
      </c>
      <c r="E369" s="110">
        <v>1</v>
      </c>
      <c r="G369" s="114"/>
      <c r="H369" s="113"/>
      <c r="I369" s="114">
        <f>E369*H369</f>
        <v>0</v>
      </c>
      <c r="J369" s="111">
        <v>0</v>
      </c>
      <c r="K369" s="112">
        <f>E369*J369</f>
        <v>0</v>
      </c>
    </row>
    <row r="370" spans="1:11" x14ac:dyDescent="0.2">
      <c r="C370" s="117" t="s">
        <v>387</v>
      </c>
      <c r="E370" s="110">
        <v>0</v>
      </c>
      <c r="G370" s="114"/>
      <c r="I370" s="114"/>
      <c r="K370" s="112"/>
    </row>
    <row r="371" spans="1:11" x14ac:dyDescent="0.2">
      <c r="C371" s="117" t="s">
        <v>388</v>
      </c>
      <c r="E371" s="110">
        <v>0</v>
      </c>
      <c r="G371" s="114"/>
      <c r="I371" s="114"/>
      <c r="K371" s="112"/>
    </row>
    <row r="372" spans="1:11" x14ac:dyDescent="0.2">
      <c r="C372" s="117" t="s">
        <v>190</v>
      </c>
      <c r="E372" s="110">
        <v>1</v>
      </c>
      <c r="G372" s="114"/>
      <c r="I372" s="114"/>
      <c r="K372" s="112"/>
    </row>
    <row r="373" spans="1:11" x14ac:dyDescent="0.2">
      <c r="A373" s="106">
        <v>13</v>
      </c>
      <c r="B373" s="107" t="s">
        <v>389</v>
      </c>
      <c r="C373" s="108" t="s">
        <v>390</v>
      </c>
      <c r="D373" s="109" t="s">
        <v>115</v>
      </c>
      <c r="E373" s="110">
        <v>2</v>
      </c>
      <c r="G373" s="114"/>
      <c r="H373" s="113"/>
      <c r="I373" s="114">
        <f>E373*H373</f>
        <v>0</v>
      </c>
      <c r="J373" s="111">
        <v>0</v>
      </c>
      <c r="K373" s="112">
        <f>E373*J373</f>
        <v>0</v>
      </c>
    </row>
    <row r="374" spans="1:11" x14ac:dyDescent="0.2">
      <c r="C374" s="117" t="s">
        <v>391</v>
      </c>
      <c r="E374" s="110">
        <v>0</v>
      </c>
      <c r="G374" s="114"/>
      <c r="I374" s="114"/>
      <c r="K374" s="112"/>
    </row>
    <row r="375" spans="1:11" x14ac:dyDescent="0.2">
      <c r="C375" s="117" t="s">
        <v>392</v>
      </c>
      <c r="E375" s="110">
        <v>2</v>
      </c>
      <c r="G375" s="114"/>
      <c r="I375" s="114"/>
      <c r="K375" s="112"/>
    </row>
    <row r="376" spans="1:11" x14ac:dyDescent="0.2">
      <c r="A376" s="106">
        <v>14</v>
      </c>
      <c r="B376" s="107" t="s">
        <v>393</v>
      </c>
      <c r="C376" s="108" t="s">
        <v>394</v>
      </c>
      <c r="D376" s="109" t="s">
        <v>278</v>
      </c>
      <c r="E376" s="110">
        <v>1.37</v>
      </c>
      <c r="G376" s="114"/>
      <c r="H376" s="113"/>
      <c r="I376" s="114">
        <f>E376*H376</f>
        <v>0</v>
      </c>
      <c r="J376" s="111">
        <v>0</v>
      </c>
      <c r="K376" s="112">
        <f>E376*J376</f>
        <v>0</v>
      </c>
    </row>
    <row r="378" spans="1:11" ht="15" x14ac:dyDescent="0.25">
      <c r="B378" s="105" t="s">
        <v>395</v>
      </c>
      <c r="C378" s="105" t="s">
        <v>396</v>
      </c>
    </row>
    <row r="380" spans="1:11" x14ac:dyDescent="0.2">
      <c r="A380" s="106">
        <v>1</v>
      </c>
      <c r="B380" s="107" t="s">
        <v>397</v>
      </c>
      <c r="C380" s="108" t="s">
        <v>398</v>
      </c>
      <c r="D380" s="109" t="s">
        <v>108</v>
      </c>
      <c r="E380" s="110">
        <v>593.20000000000005</v>
      </c>
      <c r="G380" s="114"/>
      <c r="H380" s="113"/>
      <c r="I380" s="114">
        <f>E380*H380</f>
        <v>0</v>
      </c>
      <c r="J380" s="111">
        <v>1.54E-2</v>
      </c>
      <c r="K380" s="112" t="str">
        <f>FIXED(E380*J380,3,TRUE)</f>
        <v>9,135</v>
      </c>
    </row>
    <row r="381" spans="1:11" x14ac:dyDescent="0.2">
      <c r="C381" s="117" t="s">
        <v>197</v>
      </c>
      <c r="E381" s="110">
        <v>0</v>
      </c>
      <c r="G381" s="114"/>
      <c r="I381" s="114"/>
      <c r="K381" s="112"/>
    </row>
    <row r="382" spans="1:11" x14ac:dyDescent="0.2">
      <c r="C382" s="117" t="s">
        <v>198</v>
      </c>
      <c r="E382" s="110">
        <v>356.28</v>
      </c>
      <c r="G382" s="114"/>
      <c r="I382" s="114"/>
      <c r="K382" s="112"/>
    </row>
    <row r="383" spans="1:11" x14ac:dyDescent="0.2">
      <c r="C383" s="117" t="s">
        <v>199</v>
      </c>
      <c r="E383" s="110">
        <v>266.52</v>
      </c>
      <c r="G383" s="114"/>
      <c r="I383" s="114"/>
      <c r="K383" s="112"/>
    </row>
    <row r="384" spans="1:11" x14ac:dyDescent="0.2">
      <c r="C384" s="117" t="s">
        <v>200</v>
      </c>
      <c r="E384" s="110">
        <v>-69.599999999999994</v>
      </c>
      <c r="G384" s="114"/>
      <c r="I384" s="114"/>
      <c r="K384" s="112"/>
    </row>
    <row r="385" spans="1:11" x14ac:dyDescent="0.2">
      <c r="C385" s="117" t="s">
        <v>201</v>
      </c>
      <c r="E385" s="110">
        <v>-20</v>
      </c>
      <c r="G385" s="114"/>
      <c r="I385" s="114"/>
      <c r="K385" s="112"/>
    </row>
    <row r="386" spans="1:11" x14ac:dyDescent="0.2">
      <c r="C386" s="117" t="s">
        <v>212</v>
      </c>
      <c r="E386" s="110">
        <v>0</v>
      </c>
      <c r="G386" s="114"/>
      <c r="I386" s="114"/>
      <c r="K386" s="112"/>
    </row>
    <row r="387" spans="1:11" x14ac:dyDescent="0.2">
      <c r="C387" s="117" t="s">
        <v>213</v>
      </c>
      <c r="E387" s="110">
        <v>45</v>
      </c>
      <c r="G387" s="114"/>
      <c r="I387" s="114"/>
      <c r="K387" s="112"/>
    </row>
    <row r="388" spans="1:11" x14ac:dyDescent="0.2">
      <c r="C388" s="117" t="s">
        <v>214</v>
      </c>
      <c r="E388" s="110">
        <v>0</v>
      </c>
      <c r="G388" s="114"/>
      <c r="I388" s="114"/>
      <c r="K388" s="112"/>
    </row>
    <row r="389" spans="1:11" x14ac:dyDescent="0.2">
      <c r="C389" s="117" t="s">
        <v>215</v>
      </c>
      <c r="E389" s="110">
        <v>15</v>
      </c>
      <c r="G389" s="114"/>
      <c r="I389" s="114"/>
      <c r="K389" s="112"/>
    </row>
    <row r="390" spans="1:11" x14ac:dyDescent="0.2">
      <c r="A390" s="106">
        <v>2</v>
      </c>
      <c r="B390" s="107" t="s">
        <v>399</v>
      </c>
      <c r="C390" s="108" t="s">
        <v>400</v>
      </c>
      <c r="D390" s="109" t="s">
        <v>108</v>
      </c>
      <c r="E390" s="110">
        <v>60</v>
      </c>
      <c r="G390" s="114"/>
      <c r="H390" s="113"/>
      <c r="I390" s="114">
        <f>E390*H390</f>
        <v>0</v>
      </c>
      <c r="J390" s="111">
        <v>0</v>
      </c>
      <c r="K390" s="112">
        <f>E390*J390</f>
        <v>0</v>
      </c>
    </row>
    <row r="391" spans="1:11" x14ac:dyDescent="0.2">
      <c r="C391" s="117" t="s">
        <v>212</v>
      </c>
      <c r="E391" s="110">
        <v>0</v>
      </c>
      <c r="G391" s="114"/>
      <c r="I391" s="114"/>
      <c r="K391" s="112"/>
    </row>
    <row r="392" spans="1:11" x14ac:dyDescent="0.2">
      <c r="C392" s="117" t="s">
        <v>213</v>
      </c>
      <c r="E392" s="110">
        <v>45</v>
      </c>
      <c r="G392" s="114"/>
      <c r="I392" s="114"/>
      <c r="K392" s="112"/>
    </row>
    <row r="393" spans="1:11" x14ac:dyDescent="0.2">
      <c r="C393" s="117" t="s">
        <v>214</v>
      </c>
      <c r="E393" s="110">
        <v>0</v>
      </c>
      <c r="G393" s="114"/>
      <c r="I393" s="114"/>
      <c r="K393" s="112"/>
    </row>
    <row r="394" spans="1:11" x14ac:dyDescent="0.2">
      <c r="C394" s="117" t="s">
        <v>215</v>
      </c>
      <c r="E394" s="110">
        <v>15</v>
      </c>
      <c r="G394" s="114"/>
      <c r="I394" s="114"/>
      <c r="K394" s="112"/>
    </row>
    <row r="395" spans="1:11" x14ac:dyDescent="0.2">
      <c r="A395" s="106">
        <v>3</v>
      </c>
      <c r="B395" s="107" t="s">
        <v>276</v>
      </c>
      <c r="C395" s="108" t="s">
        <v>277</v>
      </c>
      <c r="D395" s="109" t="s">
        <v>278</v>
      </c>
      <c r="E395" s="110">
        <v>9.1349999999999998</v>
      </c>
      <c r="G395" s="114"/>
      <c r="H395" s="113"/>
      <c r="I395" s="114">
        <f>E395*H395</f>
        <v>0</v>
      </c>
      <c r="J395" s="111">
        <v>0</v>
      </c>
      <c r="K395" s="112">
        <f>E395*J395</f>
        <v>0</v>
      </c>
    </row>
    <row r="396" spans="1:11" x14ac:dyDescent="0.2">
      <c r="C396" s="117" t="s">
        <v>401</v>
      </c>
      <c r="E396" s="110">
        <v>0</v>
      </c>
      <c r="G396" s="114"/>
      <c r="I396" s="114"/>
      <c r="K396" s="112"/>
    </row>
    <row r="397" spans="1:11" x14ac:dyDescent="0.2">
      <c r="A397" s="106">
        <v>4</v>
      </c>
      <c r="B397" s="107" t="s">
        <v>397</v>
      </c>
      <c r="C397" s="108" t="s">
        <v>402</v>
      </c>
      <c r="D397" s="109" t="s">
        <v>108</v>
      </c>
      <c r="E397" s="110">
        <v>593.20000000000005</v>
      </c>
      <c r="G397" s="114"/>
      <c r="H397" s="113"/>
      <c r="I397" s="114">
        <f>E397*H397</f>
        <v>0</v>
      </c>
      <c r="J397" s="111">
        <v>2.1000000000000001E-2</v>
      </c>
      <c r="K397" s="112">
        <f>E397*J397</f>
        <v>12.457200000000002</v>
      </c>
    </row>
    <row r="398" spans="1:11" x14ac:dyDescent="0.2">
      <c r="C398" s="117" t="s">
        <v>197</v>
      </c>
      <c r="E398" s="110">
        <v>0</v>
      </c>
      <c r="G398" s="114"/>
      <c r="I398" s="114"/>
      <c r="K398" s="112"/>
    </row>
    <row r="399" spans="1:11" x14ac:dyDescent="0.2">
      <c r="C399" s="117" t="s">
        <v>198</v>
      </c>
      <c r="E399" s="110">
        <v>356.28</v>
      </c>
      <c r="G399" s="114"/>
      <c r="I399" s="114"/>
      <c r="K399" s="112"/>
    </row>
    <row r="400" spans="1:11" x14ac:dyDescent="0.2">
      <c r="C400" s="117" t="s">
        <v>199</v>
      </c>
      <c r="E400" s="110">
        <v>266.52</v>
      </c>
      <c r="G400" s="114"/>
      <c r="I400" s="114"/>
      <c r="K400" s="112"/>
    </row>
    <row r="401" spans="1:11" x14ac:dyDescent="0.2">
      <c r="C401" s="117" t="s">
        <v>200</v>
      </c>
      <c r="E401" s="110">
        <v>-69.599999999999994</v>
      </c>
      <c r="G401" s="114"/>
      <c r="I401" s="114"/>
      <c r="K401" s="112"/>
    </row>
    <row r="402" spans="1:11" x14ac:dyDescent="0.2">
      <c r="C402" s="117" t="s">
        <v>201</v>
      </c>
      <c r="E402" s="110">
        <v>-20</v>
      </c>
      <c r="G402" s="114"/>
      <c r="I402" s="114"/>
      <c r="K402" s="112"/>
    </row>
    <row r="403" spans="1:11" x14ac:dyDescent="0.2">
      <c r="C403" s="117" t="s">
        <v>212</v>
      </c>
      <c r="E403" s="110">
        <v>0</v>
      </c>
      <c r="G403" s="114"/>
      <c r="I403" s="114"/>
      <c r="K403" s="112"/>
    </row>
    <row r="404" spans="1:11" x14ac:dyDescent="0.2">
      <c r="C404" s="117" t="s">
        <v>213</v>
      </c>
      <c r="E404" s="110">
        <v>45</v>
      </c>
      <c r="G404" s="114"/>
      <c r="I404" s="114"/>
      <c r="K404" s="112"/>
    </row>
    <row r="405" spans="1:11" x14ac:dyDescent="0.2">
      <c r="C405" s="117" t="s">
        <v>214</v>
      </c>
      <c r="E405" s="110">
        <v>0</v>
      </c>
      <c r="G405" s="114"/>
      <c r="I405" s="114"/>
      <c r="K405" s="112"/>
    </row>
    <row r="406" spans="1:11" x14ac:dyDescent="0.2">
      <c r="C406" s="117" t="s">
        <v>215</v>
      </c>
      <c r="E406" s="110">
        <v>15</v>
      </c>
      <c r="G406" s="114"/>
      <c r="I406" s="114"/>
      <c r="K406" s="112"/>
    </row>
    <row r="407" spans="1:11" x14ac:dyDescent="0.2">
      <c r="A407" s="106">
        <v>5</v>
      </c>
      <c r="B407" s="107" t="s">
        <v>397</v>
      </c>
      <c r="C407" s="108" t="s">
        <v>403</v>
      </c>
      <c r="D407" s="109" t="s">
        <v>108</v>
      </c>
      <c r="E407" s="110">
        <v>169.6</v>
      </c>
      <c r="G407" s="114"/>
      <c r="H407" s="113"/>
      <c r="I407" s="114">
        <f>E407*H407</f>
        <v>0</v>
      </c>
      <c r="J407" s="111">
        <v>2.1000000000000001E-2</v>
      </c>
      <c r="K407" s="112">
        <f>E407*J407</f>
        <v>3.5616000000000003</v>
      </c>
    </row>
    <row r="408" spans="1:11" x14ac:dyDescent="0.2">
      <c r="C408" s="117" t="s">
        <v>404</v>
      </c>
      <c r="E408" s="110">
        <v>0</v>
      </c>
      <c r="G408" s="114"/>
      <c r="I408" s="114"/>
      <c r="K408" s="112"/>
    </row>
    <row r="409" spans="1:11" x14ac:dyDescent="0.2">
      <c r="C409" s="117" t="s">
        <v>405</v>
      </c>
      <c r="E409" s="110">
        <v>14.6</v>
      </c>
      <c r="G409" s="114"/>
      <c r="I409" s="114"/>
      <c r="K409" s="112"/>
    </row>
    <row r="410" spans="1:11" x14ac:dyDescent="0.2">
      <c r="C410" s="117" t="s">
        <v>406</v>
      </c>
      <c r="E410" s="110">
        <v>0</v>
      </c>
      <c r="G410" s="114"/>
      <c r="I410" s="114"/>
      <c r="K410" s="112"/>
    </row>
    <row r="411" spans="1:11" x14ac:dyDescent="0.2">
      <c r="C411" s="117" t="s">
        <v>407</v>
      </c>
      <c r="E411" s="110">
        <v>73.2</v>
      </c>
      <c r="G411" s="114"/>
      <c r="I411" s="114"/>
      <c r="K411" s="112"/>
    </row>
    <row r="412" spans="1:11" x14ac:dyDescent="0.2">
      <c r="C412" s="117" t="s">
        <v>408</v>
      </c>
      <c r="E412" s="110">
        <v>0</v>
      </c>
      <c r="G412" s="114"/>
      <c r="I412" s="114"/>
      <c r="K412" s="112"/>
    </row>
    <row r="413" spans="1:11" x14ac:dyDescent="0.2">
      <c r="C413" s="117" t="s">
        <v>409</v>
      </c>
      <c r="E413" s="110">
        <v>12</v>
      </c>
      <c r="G413" s="114"/>
      <c r="I413" s="114"/>
      <c r="K413" s="112"/>
    </row>
    <row r="414" spans="1:11" x14ac:dyDescent="0.2">
      <c r="C414" s="117" t="s">
        <v>410</v>
      </c>
      <c r="E414" s="110">
        <v>0</v>
      </c>
      <c r="G414" s="114"/>
      <c r="I414" s="114"/>
      <c r="K414" s="112"/>
    </row>
    <row r="415" spans="1:11" x14ac:dyDescent="0.2">
      <c r="C415" s="117" t="s">
        <v>411</v>
      </c>
      <c r="E415" s="110">
        <v>3.8</v>
      </c>
      <c r="G415" s="114"/>
      <c r="I415" s="114"/>
      <c r="K415" s="112"/>
    </row>
    <row r="416" spans="1:11" x14ac:dyDescent="0.2">
      <c r="C416" s="117" t="s">
        <v>412</v>
      </c>
      <c r="E416" s="110">
        <v>3.6</v>
      </c>
      <c r="G416" s="114"/>
      <c r="I416" s="114"/>
      <c r="K416" s="112"/>
    </row>
    <row r="417" spans="1:11" x14ac:dyDescent="0.2">
      <c r="C417" s="117" t="s">
        <v>413</v>
      </c>
      <c r="E417" s="110">
        <v>4.2</v>
      </c>
      <c r="G417" s="114"/>
      <c r="I417" s="114"/>
      <c r="K417" s="112"/>
    </row>
    <row r="418" spans="1:11" x14ac:dyDescent="0.2">
      <c r="C418" s="117" t="s">
        <v>414</v>
      </c>
      <c r="E418" s="110">
        <v>4</v>
      </c>
      <c r="G418" s="114"/>
      <c r="I418" s="114"/>
      <c r="K418" s="112"/>
    </row>
    <row r="419" spans="1:11" x14ac:dyDescent="0.2">
      <c r="C419" s="117" t="s">
        <v>415</v>
      </c>
      <c r="E419" s="110">
        <v>0</v>
      </c>
      <c r="G419" s="114"/>
      <c r="I419" s="114"/>
      <c r="K419" s="112"/>
    </row>
    <row r="420" spans="1:11" x14ac:dyDescent="0.2">
      <c r="C420" s="117" t="s">
        <v>416</v>
      </c>
      <c r="E420" s="110">
        <v>5.2</v>
      </c>
      <c r="G420" s="114"/>
      <c r="I420" s="114"/>
      <c r="K420" s="112"/>
    </row>
    <row r="421" spans="1:11" x14ac:dyDescent="0.2">
      <c r="C421" s="117" t="s">
        <v>417</v>
      </c>
      <c r="E421" s="110">
        <v>0</v>
      </c>
      <c r="G421" s="114"/>
      <c r="I421" s="114"/>
      <c r="K421" s="112"/>
    </row>
    <row r="422" spans="1:11" x14ac:dyDescent="0.2">
      <c r="C422" s="117" t="s">
        <v>418</v>
      </c>
      <c r="E422" s="110">
        <v>13</v>
      </c>
      <c r="G422" s="114"/>
      <c r="I422" s="114"/>
      <c r="K422" s="112"/>
    </row>
    <row r="423" spans="1:11" x14ac:dyDescent="0.2">
      <c r="C423" s="117" t="s">
        <v>419</v>
      </c>
      <c r="E423" s="110">
        <v>0</v>
      </c>
      <c r="G423" s="114"/>
      <c r="I423" s="114"/>
      <c r="K423" s="112"/>
    </row>
    <row r="424" spans="1:11" x14ac:dyDescent="0.2">
      <c r="C424" s="117" t="s">
        <v>420</v>
      </c>
      <c r="E424" s="110">
        <v>36</v>
      </c>
      <c r="G424" s="114"/>
      <c r="I424" s="114"/>
      <c r="K424" s="112"/>
    </row>
    <row r="425" spans="1:11" x14ac:dyDescent="0.2">
      <c r="A425" s="106">
        <v>6</v>
      </c>
      <c r="B425" s="107" t="s">
        <v>399</v>
      </c>
      <c r="C425" s="108" t="s">
        <v>421</v>
      </c>
      <c r="D425" s="109" t="s">
        <v>108</v>
      </c>
      <c r="E425" s="110">
        <v>60</v>
      </c>
      <c r="G425" s="114"/>
      <c r="H425" s="113"/>
      <c r="I425" s="114">
        <f>E425*H425</f>
        <v>0</v>
      </c>
      <c r="J425" s="111">
        <v>0</v>
      </c>
      <c r="K425" s="112">
        <f>E425*J425</f>
        <v>0</v>
      </c>
    </row>
    <row r="426" spans="1:11" x14ac:dyDescent="0.2">
      <c r="C426" s="117" t="s">
        <v>422</v>
      </c>
      <c r="E426" s="110">
        <v>60</v>
      </c>
      <c r="G426" s="114"/>
      <c r="I426" s="114"/>
      <c r="K426" s="112"/>
    </row>
    <row r="427" spans="1:11" x14ac:dyDescent="0.2">
      <c r="A427" s="106">
        <v>7</v>
      </c>
      <c r="B427" s="107" t="s">
        <v>399</v>
      </c>
      <c r="C427" s="108" t="s">
        <v>423</v>
      </c>
      <c r="D427" s="109" t="s">
        <v>108</v>
      </c>
      <c r="E427" s="110">
        <v>762.8</v>
      </c>
      <c r="G427" s="114"/>
      <c r="H427" s="113"/>
      <c r="I427" s="114">
        <f>E427*H427</f>
        <v>0</v>
      </c>
      <c r="J427" s="111">
        <v>2.9999999999999997E-4</v>
      </c>
      <c r="K427" s="112">
        <f>E427*J427</f>
        <v>0.22883999999999996</v>
      </c>
    </row>
    <row r="428" spans="1:11" x14ac:dyDescent="0.2">
      <c r="C428" s="117" t="s">
        <v>424</v>
      </c>
      <c r="E428" s="110">
        <v>0</v>
      </c>
      <c r="G428" s="114"/>
      <c r="I428" s="114"/>
      <c r="K428" s="112"/>
    </row>
    <row r="429" spans="1:11" x14ac:dyDescent="0.2">
      <c r="C429" s="117" t="s">
        <v>425</v>
      </c>
      <c r="E429" s="110">
        <v>0</v>
      </c>
      <c r="G429" s="114"/>
      <c r="I429" s="114"/>
      <c r="K429" s="112"/>
    </row>
    <row r="430" spans="1:11" x14ac:dyDescent="0.2">
      <c r="C430" s="117" t="s">
        <v>426</v>
      </c>
      <c r="E430" s="110">
        <v>0</v>
      </c>
      <c r="G430" s="114"/>
      <c r="I430" s="114"/>
      <c r="K430" s="112"/>
    </row>
    <row r="431" spans="1:11" x14ac:dyDescent="0.2">
      <c r="C431" s="117" t="s">
        <v>427</v>
      </c>
      <c r="E431" s="110">
        <v>593.20000000000005</v>
      </c>
      <c r="G431" s="114"/>
      <c r="I431" s="114"/>
      <c r="K431" s="112"/>
    </row>
    <row r="432" spans="1:11" x14ac:dyDescent="0.2">
      <c r="C432" s="117" t="s">
        <v>428</v>
      </c>
      <c r="E432" s="110">
        <v>169.6</v>
      </c>
      <c r="G432" s="114"/>
      <c r="I432" s="114"/>
      <c r="K432" s="112"/>
    </row>
    <row r="433" spans="1:11" x14ac:dyDescent="0.2">
      <c r="A433" s="106">
        <v>8</v>
      </c>
      <c r="B433" s="107" t="s">
        <v>399</v>
      </c>
      <c r="C433" s="108" t="s">
        <v>429</v>
      </c>
      <c r="D433" s="109" t="s">
        <v>115</v>
      </c>
      <c r="E433" s="110">
        <v>11</v>
      </c>
      <c r="G433" s="114"/>
      <c r="H433" s="113"/>
      <c r="I433" s="114">
        <f>E433*H433</f>
        <v>0</v>
      </c>
      <c r="J433" s="111">
        <v>1E-3</v>
      </c>
      <c r="K433" s="112">
        <f>E433*J433</f>
        <v>1.0999999999999999E-2</v>
      </c>
    </row>
    <row r="434" spans="1:11" x14ac:dyDescent="0.2">
      <c r="C434" s="117" t="s">
        <v>430</v>
      </c>
      <c r="E434" s="110">
        <v>11</v>
      </c>
      <c r="G434" s="114"/>
      <c r="I434" s="114"/>
      <c r="K434" s="112"/>
    </row>
    <row r="435" spans="1:11" x14ac:dyDescent="0.2">
      <c r="A435" s="106">
        <v>9</v>
      </c>
      <c r="B435" s="107" t="s">
        <v>431</v>
      </c>
      <c r="C435" s="108" t="s">
        <v>432</v>
      </c>
      <c r="D435" s="109" t="s">
        <v>278</v>
      </c>
      <c r="E435" s="110">
        <v>16.259</v>
      </c>
      <c r="G435" s="114"/>
      <c r="H435" s="113"/>
      <c r="I435" s="114">
        <f>E435*H435</f>
        <v>0</v>
      </c>
      <c r="J435" s="111">
        <v>0</v>
      </c>
      <c r="K435" s="112">
        <f>E435*J435</f>
        <v>0</v>
      </c>
    </row>
    <row r="437" spans="1:11" ht="15" x14ac:dyDescent="0.25">
      <c r="B437" s="105" t="s">
        <v>433</v>
      </c>
      <c r="C437" s="105" t="s">
        <v>434</v>
      </c>
    </row>
    <row r="439" spans="1:11" x14ac:dyDescent="0.2">
      <c r="A439" s="106">
        <v>1</v>
      </c>
      <c r="B439" s="107" t="s">
        <v>435</v>
      </c>
      <c r="C439" s="108" t="s">
        <v>436</v>
      </c>
      <c r="D439" s="109" t="s">
        <v>115</v>
      </c>
      <c r="E439" s="110">
        <v>1</v>
      </c>
      <c r="G439" s="114"/>
      <c r="H439" s="113"/>
      <c r="I439" s="114">
        <f>E439*H439</f>
        <v>0</v>
      </c>
      <c r="J439" s="111">
        <v>0</v>
      </c>
      <c r="K439" s="112" t="str">
        <f>FIXED(E439*J439,3,TRUE)</f>
        <v>0,000</v>
      </c>
    </row>
    <row r="440" spans="1:11" x14ac:dyDescent="0.2">
      <c r="C440" s="117" t="s">
        <v>437</v>
      </c>
      <c r="E440" s="110">
        <v>0</v>
      </c>
      <c r="G440" s="114"/>
      <c r="I440" s="114"/>
      <c r="K440" s="112"/>
    </row>
    <row r="441" spans="1:11" x14ac:dyDescent="0.2">
      <c r="C441" s="117" t="s">
        <v>190</v>
      </c>
      <c r="E441" s="110">
        <v>1</v>
      </c>
      <c r="G441" s="114"/>
      <c r="I441" s="114"/>
      <c r="K441" s="112"/>
    </row>
    <row r="442" spans="1:11" x14ac:dyDescent="0.2">
      <c r="A442" s="106">
        <v>2</v>
      </c>
      <c r="B442" s="107" t="s">
        <v>435</v>
      </c>
      <c r="C442" s="108" t="s">
        <v>438</v>
      </c>
      <c r="D442" s="109" t="s">
        <v>115</v>
      </c>
      <c r="E442" s="110">
        <v>7</v>
      </c>
      <c r="G442" s="114"/>
      <c r="H442" s="113"/>
      <c r="I442" s="114">
        <f>E442*H442</f>
        <v>0</v>
      </c>
      <c r="J442" s="111">
        <v>0</v>
      </c>
      <c r="K442" s="112" t="str">
        <f>FIXED(E442*J442,3,TRUE)</f>
        <v>0,000</v>
      </c>
    </row>
    <row r="443" spans="1:11" x14ac:dyDescent="0.2">
      <c r="C443" s="117" t="s">
        <v>439</v>
      </c>
      <c r="E443" s="110">
        <v>0</v>
      </c>
      <c r="G443" s="114"/>
      <c r="I443" s="114"/>
      <c r="K443" s="112"/>
    </row>
    <row r="444" spans="1:11" x14ac:dyDescent="0.2">
      <c r="C444" s="117" t="s">
        <v>357</v>
      </c>
      <c r="E444" s="110">
        <v>7</v>
      </c>
      <c r="G444" s="114"/>
      <c r="I444" s="114"/>
      <c r="K444" s="112"/>
    </row>
    <row r="445" spans="1:11" x14ac:dyDescent="0.2">
      <c r="A445" s="106">
        <v>3</v>
      </c>
      <c r="B445" s="107" t="s">
        <v>435</v>
      </c>
      <c r="C445" s="108" t="s">
        <v>440</v>
      </c>
      <c r="D445" s="109" t="s">
        <v>115</v>
      </c>
      <c r="E445" s="110">
        <v>1</v>
      </c>
      <c r="G445" s="114"/>
      <c r="H445" s="113"/>
      <c r="I445" s="114">
        <f>E445*H445</f>
        <v>0</v>
      </c>
      <c r="J445" s="111">
        <v>0</v>
      </c>
      <c r="K445" s="112" t="str">
        <f>FIXED(E445*J445,3,TRUE)</f>
        <v>0,000</v>
      </c>
    </row>
    <row r="446" spans="1:11" x14ac:dyDescent="0.2">
      <c r="C446" s="117" t="s">
        <v>441</v>
      </c>
      <c r="E446" s="110">
        <v>0</v>
      </c>
      <c r="G446" s="114"/>
      <c r="I446" s="114"/>
      <c r="K446" s="112"/>
    </row>
    <row r="447" spans="1:11" x14ac:dyDescent="0.2">
      <c r="C447" s="117" t="s">
        <v>190</v>
      </c>
      <c r="E447" s="110">
        <v>1</v>
      </c>
      <c r="G447" s="114"/>
      <c r="I447" s="114"/>
      <c r="K447" s="112"/>
    </row>
    <row r="448" spans="1:11" x14ac:dyDescent="0.2">
      <c r="A448" s="106">
        <v>4</v>
      </c>
      <c r="B448" s="107" t="s">
        <v>435</v>
      </c>
      <c r="C448" s="108" t="s">
        <v>442</v>
      </c>
      <c r="D448" s="109" t="s">
        <v>115</v>
      </c>
      <c r="E448" s="110">
        <v>2</v>
      </c>
      <c r="G448" s="114"/>
      <c r="H448" s="113"/>
      <c r="I448" s="114">
        <f>E448*H448</f>
        <v>0</v>
      </c>
      <c r="J448" s="111">
        <v>0</v>
      </c>
      <c r="K448" s="112" t="str">
        <f>FIXED(E448*J448,3,TRUE)</f>
        <v>0,000</v>
      </c>
    </row>
    <row r="449" spans="1:11" x14ac:dyDescent="0.2">
      <c r="C449" s="117" t="s">
        <v>443</v>
      </c>
      <c r="E449" s="110">
        <v>0</v>
      </c>
      <c r="G449" s="114"/>
      <c r="I449" s="114"/>
      <c r="K449" s="112"/>
    </row>
    <row r="450" spans="1:11" x14ac:dyDescent="0.2">
      <c r="C450" s="117" t="s">
        <v>392</v>
      </c>
      <c r="E450" s="110">
        <v>2</v>
      </c>
      <c r="G450" s="114"/>
      <c r="I450" s="114"/>
      <c r="K450" s="112"/>
    </row>
    <row r="451" spans="1:11" x14ac:dyDescent="0.2">
      <c r="A451" s="106">
        <v>5</v>
      </c>
      <c r="B451" s="107" t="s">
        <v>435</v>
      </c>
      <c r="C451" s="108" t="s">
        <v>444</v>
      </c>
      <c r="D451" s="109" t="s">
        <v>115</v>
      </c>
      <c r="E451" s="110">
        <v>4</v>
      </c>
      <c r="G451" s="114"/>
      <c r="H451" s="113"/>
      <c r="I451" s="114">
        <f>E451*H451</f>
        <v>0</v>
      </c>
      <c r="J451" s="111">
        <v>0</v>
      </c>
      <c r="K451" s="112" t="str">
        <f>FIXED(E451*J451,3,TRUE)</f>
        <v>0,000</v>
      </c>
    </row>
    <row r="452" spans="1:11" x14ac:dyDescent="0.2">
      <c r="C452" s="117" t="s">
        <v>445</v>
      </c>
      <c r="E452" s="110">
        <v>0</v>
      </c>
      <c r="G452" s="114"/>
      <c r="I452" s="114"/>
      <c r="K452" s="112"/>
    </row>
    <row r="453" spans="1:11" x14ac:dyDescent="0.2">
      <c r="C453" s="117" t="s">
        <v>185</v>
      </c>
      <c r="E453" s="110">
        <v>4</v>
      </c>
      <c r="G453" s="114"/>
      <c r="I453" s="114"/>
      <c r="K453" s="112"/>
    </row>
    <row r="454" spans="1:11" x14ac:dyDescent="0.2">
      <c r="A454" s="106">
        <v>6</v>
      </c>
      <c r="B454" s="107" t="s">
        <v>435</v>
      </c>
      <c r="C454" s="108" t="s">
        <v>446</v>
      </c>
      <c r="D454" s="109" t="s">
        <v>115</v>
      </c>
      <c r="E454" s="110">
        <v>15</v>
      </c>
      <c r="G454" s="114"/>
      <c r="H454" s="113"/>
      <c r="I454" s="114">
        <f>E454*H454</f>
        <v>0</v>
      </c>
      <c r="J454" s="111">
        <v>0</v>
      </c>
      <c r="K454" s="112" t="str">
        <f>FIXED(E454*J454,3,TRUE)</f>
        <v>0,000</v>
      </c>
    </row>
    <row r="455" spans="1:11" x14ac:dyDescent="0.2">
      <c r="C455" s="117" t="s">
        <v>447</v>
      </c>
      <c r="E455" s="110">
        <v>0</v>
      </c>
      <c r="G455" s="114"/>
      <c r="I455" s="114"/>
      <c r="K455" s="112"/>
    </row>
    <row r="456" spans="1:11" x14ac:dyDescent="0.2">
      <c r="C456" s="117" t="s">
        <v>297</v>
      </c>
      <c r="E456" s="110">
        <v>15</v>
      </c>
      <c r="G456" s="114"/>
      <c r="I456" s="114"/>
      <c r="K456" s="112"/>
    </row>
    <row r="458" spans="1:11" ht="15" x14ac:dyDescent="0.25">
      <c r="B458" s="105" t="s">
        <v>448</v>
      </c>
      <c r="C458" s="105" t="s">
        <v>449</v>
      </c>
    </row>
    <row r="460" spans="1:11" x14ac:dyDescent="0.2">
      <c r="A460" s="106">
        <v>1</v>
      </c>
      <c r="B460" s="107" t="s">
        <v>450</v>
      </c>
      <c r="C460" s="108" t="s">
        <v>451</v>
      </c>
      <c r="D460" s="109" t="s">
        <v>108</v>
      </c>
      <c r="E460" s="110">
        <v>1962.32</v>
      </c>
      <c r="G460" s="114"/>
      <c r="H460" s="113"/>
      <c r="I460" s="114">
        <f>E460*H460</f>
        <v>0</v>
      </c>
      <c r="J460" s="111">
        <v>0</v>
      </c>
      <c r="K460" s="112">
        <f>E460*J460</f>
        <v>0</v>
      </c>
    </row>
    <row r="461" spans="1:11" x14ac:dyDescent="0.2">
      <c r="C461" s="117" t="s">
        <v>452</v>
      </c>
      <c r="E461" s="110">
        <v>1962.32</v>
      </c>
      <c r="G461" s="114"/>
      <c r="I461" s="114"/>
      <c r="K461" s="112"/>
    </row>
    <row r="462" spans="1:11" x14ac:dyDescent="0.2">
      <c r="A462" s="106">
        <v>2</v>
      </c>
      <c r="B462" s="107" t="s">
        <v>450</v>
      </c>
      <c r="C462" s="108" t="s">
        <v>453</v>
      </c>
      <c r="D462" s="109" t="s">
        <v>108</v>
      </c>
      <c r="E462" s="110">
        <v>196.232</v>
      </c>
      <c r="G462" s="114"/>
      <c r="H462" s="113"/>
      <c r="I462" s="114">
        <f>E462*H462</f>
        <v>0</v>
      </c>
      <c r="J462" s="111">
        <v>0</v>
      </c>
      <c r="K462" s="112">
        <f>E462*J462</f>
        <v>0</v>
      </c>
    </row>
    <row r="463" spans="1:11" x14ac:dyDescent="0.2">
      <c r="C463" s="117" t="s">
        <v>454</v>
      </c>
      <c r="E463" s="110">
        <v>0</v>
      </c>
      <c r="G463" s="114"/>
      <c r="I463" s="114"/>
      <c r="K463" s="112"/>
    </row>
    <row r="464" spans="1:11" x14ac:dyDescent="0.2">
      <c r="C464" s="117" t="s">
        <v>455</v>
      </c>
      <c r="E464" s="110">
        <v>196.232</v>
      </c>
      <c r="G464" s="114"/>
      <c r="I464" s="114"/>
      <c r="K464" s="112"/>
    </row>
    <row r="465" spans="1:11" x14ac:dyDescent="0.2">
      <c r="A465" s="106">
        <v>3</v>
      </c>
      <c r="B465" s="107" t="s">
        <v>450</v>
      </c>
      <c r="C465" s="108" t="s">
        <v>456</v>
      </c>
      <c r="D465" s="109" t="s">
        <v>108</v>
      </c>
      <c r="E465" s="110">
        <v>18</v>
      </c>
      <c r="G465" s="114"/>
      <c r="H465" s="113"/>
      <c r="I465" s="114">
        <f>E465*H465</f>
        <v>0</v>
      </c>
      <c r="J465" s="111">
        <v>0</v>
      </c>
      <c r="K465" s="112">
        <f>E465*J465</f>
        <v>0</v>
      </c>
    </row>
    <row r="466" spans="1:11" x14ac:dyDescent="0.2">
      <c r="C466" s="117" t="s">
        <v>457</v>
      </c>
      <c r="E466" s="110">
        <v>0</v>
      </c>
      <c r="G466" s="114"/>
      <c r="I466" s="114"/>
      <c r="K466" s="112"/>
    </row>
    <row r="467" spans="1:11" x14ac:dyDescent="0.2">
      <c r="C467" s="117" t="s">
        <v>458</v>
      </c>
      <c r="E467" s="110">
        <v>18</v>
      </c>
      <c r="G467" s="114"/>
      <c r="I467" s="114"/>
      <c r="K467" s="112"/>
    </row>
    <row r="468" spans="1:11" x14ac:dyDescent="0.2">
      <c r="A468" s="106">
        <v>4</v>
      </c>
      <c r="B468" s="107" t="s">
        <v>459</v>
      </c>
      <c r="C468" s="108" t="s">
        <v>460</v>
      </c>
      <c r="D468" s="109" t="s">
        <v>108</v>
      </c>
      <c r="E468" s="110">
        <v>300</v>
      </c>
      <c r="G468" s="114"/>
      <c r="H468" s="113"/>
      <c r="I468" s="114">
        <f>E468*H468</f>
        <v>0</v>
      </c>
      <c r="J468" s="111">
        <v>0</v>
      </c>
      <c r="K468" s="112">
        <f>E468*J468</f>
        <v>0</v>
      </c>
    </row>
    <row r="469" spans="1:11" x14ac:dyDescent="0.2">
      <c r="C469" s="117" t="s">
        <v>461</v>
      </c>
      <c r="E469" s="110">
        <v>0</v>
      </c>
      <c r="G469" s="114"/>
      <c r="I469" s="114"/>
      <c r="K469" s="112"/>
    </row>
    <row r="470" spans="1:11" x14ac:dyDescent="0.2">
      <c r="C470" s="117" t="s">
        <v>462</v>
      </c>
      <c r="E470" s="110">
        <v>0</v>
      </c>
      <c r="G470" s="114"/>
      <c r="I470" s="114"/>
      <c r="K470" s="112"/>
    </row>
    <row r="471" spans="1:11" x14ac:dyDescent="0.2">
      <c r="C471" s="117" t="s">
        <v>463</v>
      </c>
      <c r="E471" s="110">
        <v>300</v>
      </c>
      <c r="G471" s="114"/>
      <c r="I471" s="114"/>
      <c r="K471" s="112"/>
    </row>
    <row r="472" spans="1:11" x14ac:dyDescent="0.2">
      <c r="A472" s="106">
        <v>5</v>
      </c>
      <c r="B472" s="107" t="s">
        <v>459</v>
      </c>
      <c r="C472" s="108" t="s">
        <v>464</v>
      </c>
      <c r="D472" s="109" t="s">
        <v>108</v>
      </c>
      <c r="E472" s="110">
        <v>1125</v>
      </c>
      <c r="G472" s="114"/>
      <c r="H472" s="113"/>
      <c r="I472" s="114">
        <f>E472*H472</f>
        <v>0</v>
      </c>
      <c r="J472" s="111">
        <v>0</v>
      </c>
      <c r="K472" s="112">
        <f>E472*J472</f>
        <v>0</v>
      </c>
    </row>
    <row r="473" spans="1:11" x14ac:dyDescent="0.2">
      <c r="C473" s="117" t="s">
        <v>465</v>
      </c>
      <c r="E473" s="110">
        <v>0</v>
      </c>
      <c r="G473" s="114"/>
      <c r="I473" s="114"/>
      <c r="K473" s="112"/>
    </row>
    <row r="474" spans="1:11" x14ac:dyDescent="0.2">
      <c r="C474" s="117" t="s">
        <v>466</v>
      </c>
      <c r="E474" s="110">
        <v>282</v>
      </c>
      <c r="G474" s="114"/>
      <c r="I474" s="114"/>
      <c r="K474" s="112"/>
    </row>
    <row r="475" spans="1:11" x14ac:dyDescent="0.2">
      <c r="C475" s="117" t="s">
        <v>467</v>
      </c>
      <c r="E475" s="110">
        <v>0</v>
      </c>
      <c r="G475" s="114"/>
      <c r="I475" s="114"/>
      <c r="K475" s="112"/>
    </row>
    <row r="476" spans="1:11" x14ac:dyDescent="0.2">
      <c r="C476" s="117" t="s">
        <v>468</v>
      </c>
      <c r="E476" s="110">
        <v>480</v>
      </c>
      <c r="G476" s="114"/>
      <c r="I476" s="114"/>
      <c r="K476" s="112"/>
    </row>
    <row r="477" spans="1:11" x14ac:dyDescent="0.2">
      <c r="C477" s="117" t="s">
        <v>469</v>
      </c>
      <c r="E477" s="110">
        <v>0</v>
      </c>
      <c r="G477" s="114"/>
      <c r="I477" s="114"/>
      <c r="K477" s="112"/>
    </row>
    <row r="478" spans="1:11" x14ac:dyDescent="0.2">
      <c r="C478" s="117" t="s">
        <v>470</v>
      </c>
      <c r="E478" s="110">
        <v>363</v>
      </c>
      <c r="G478" s="114"/>
      <c r="I478" s="114"/>
      <c r="K478" s="112"/>
    </row>
    <row r="480" spans="1:11" ht="15" x14ac:dyDescent="0.25">
      <c r="B480" s="105" t="s">
        <v>471</v>
      </c>
      <c r="C480" s="105" t="s">
        <v>472</v>
      </c>
    </row>
    <row r="482" spans="1:11" x14ac:dyDescent="0.2">
      <c r="A482" s="106">
        <v>1</v>
      </c>
      <c r="B482" s="107" t="s">
        <v>473</v>
      </c>
      <c r="C482" s="108" t="s">
        <v>474</v>
      </c>
      <c r="D482" s="109" t="s">
        <v>108</v>
      </c>
      <c r="E482" s="110">
        <v>118.68</v>
      </c>
      <c r="G482" s="114"/>
      <c r="H482" s="113"/>
      <c r="I482" s="114">
        <f>E482*H482</f>
        <v>0</v>
      </c>
      <c r="J482" s="111">
        <v>0</v>
      </c>
      <c r="K482" s="112">
        <f>E482*J482</f>
        <v>0</v>
      </c>
    </row>
    <row r="483" spans="1:11" x14ac:dyDescent="0.2">
      <c r="C483" s="117" t="s">
        <v>157</v>
      </c>
      <c r="E483" s="110">
        <v>0</v>
      </c>
      <c r="G483" s="114"/>
      <c r="I483" s="114"/>
      <c r="K483" s="112"/>
    </row>
    <row r="484" spans="1:11" x14ac:dyDescent="0.2">
      <c r="C484" s="117" t="s">
        <v>475</v>
      </c>
      <c r="E484" s="110">
        <v>18.72</v>
      </c>
      <c r="G484" s="114"/>
      <c r="I484" s="114"/>
      <c r="K484" s="112"/>
    </row>
    <row r="485" spans="1:11" x14ac:dyDescent="0.2">
      <c r="C485" s="117" t="s">
        <v>100</v>
      </c>
      <c r="E485" s="110">
        <v>0</v>
      </c>
      <c r="G485" s="114"/>
      <c r="I485" s="114"/>
      <c r="K485" s="112"/>
    </row>
    <row r="486" spans="1:11" x14ac:dyDescent="0.2">
      <c r="C486" s="117" t="s">
        <v>476</v>
      </c>
      <c r="E486" s="110">
        <v>31.36</v>
      </c>
      <c r="G486" s="114"/>
      <c r="I486" s="114"/>
      <c r="K486" s="112"/>
    </row>
    <row r="487" spans="1:11" x14ac:dyDescent="0.2">
      <c r="C487" s="117" t="s">
        <v>102</v>
      </c>
      <c r="E487" s="110">
        <v>0</v>
      </c>
      <c r="G487" s="114"/>
      <c r="I487" s="114"/>
      <c r="K487" s="112"/>
    </row>
    <row r="488" spans="1:11" x14ac:dyDescent="0.2">
      <c r="C488" s="117" t="s">
        <v>477</v>
      </c>
      <c r="E488" s="110">
        <v>33.32</v>
      </c>
      <c r="G488" s="114"/>
      <c r="I488" s="114"/>
      <c r="K488" s="112"/>
    </row>
    <row r="489" spans="1:11" x14ac:dyDescent="0.2">
      <c r="C489" s="117" t="s">
        <v>104</v>
      </c>
      <c r="E489" s="110">
        <v>0</v>
      </c>
      <c r="G489" s="114"/>
      <c r="I489" s="114"/>
      <c r="K489" s="112"/>
    </row>
    <row r="490" spans="1:11" x14ac:dyDescent="0.2">
      <c r="C490" s="117" t="s">
        <v>478</v>
      </c>
      <c r="E490" s="110">
        <v>35.28</v>
      </c>
      <c r="G490" s="114"/>
      <c r="I490" s="114"/>
      <c r="K490" s="112"/>
    </row>
    <row r="491" spans="1:11" x14ac:dyDescent="0.2">
      <c r="A491" s="106">
        <v>2</v>
      </c>
      <c r="B491" s="107" t="s">
        <v>479</v>
      </c>
      <c r="C491" s="108" t="s">
        <v>480</v>
      </c>
      <c r="D491" s="109" t="s">
        <v>108</v>
      </c>
      <c r="E491" s="110">
        <v>118.68</v>
      </c>
      <c r="G491" s="114"/>
      <c r="H491" s="113"/>
      <c r="I491" s="114">
        <f>E491*H491</f>
        <v>0</v>
      </c>
      <c r="J491" s="111">
        <v>4.0000000000000002E-4</v>
      </c>
      <c r="K491" s="112">
        <f>E491*J491</f>
        <v>4.7472000000000007E-2</v>
      </c>
    </row>
    <row r="492" spans="1:11" x14ac:dyDescent="0.2">
      <c r="C492" s="117" t="s">
        <v>481</v>
      </c>
      <c r="E492" s="110">
        <v>118.68</v>
      </c>
      <c r="G492" s="114"/>
      <c r="I492" s="114"/>
      <c r="K492" s="112"/>
    </row>
    <row r="494" spans="1:11" ht="15" x14ac:dyDescent="0.25">
      <c r="B494" s="105" t="s">
        <v>482</v>
      </c>
      <c r="C494" s="105" t="s">
        <v>483</v>
      </c>
    </row>
    <row r="496" spans="1:11" x14ac:dyDescent="0.2">
      <c r="A496" s="106">
        <v>1</v>
      </c>
      <c r="B496" s="107" t="s">
        <v>484</v>
      </c>
      <c r="C496" s="108" t="s">
        <v>485</v>
      </c>
      <c r="D496" s="109" t="s">
        <v>108</v>
      </c>
      <c r="E496" s="110">
        <v>1542.3</v>
      </c>
      <c r="G496" s="114"/>
      <c r="H496" s="113"/>
      <c r="I496" s="114">
        <f>E496*H496</f>
        <v>0</v>
      </c>
      <c r="J496" s="111">
        <v>0</v>
      </c>
      <c r="K496" s="112">
        <f>E496*J496</f>
        <v>0</v>
      </c>
    </row>
    <row r="497" spans="1:11" x14ac:dyDescent="0.2">
      <c r="C497" s="117" t="s">
        <v>486</v>
      </c>
      <c r="E497" s="110">
        <v>0</v>
      </c>
      <c r="G497" s="114"/>
      <c r="I497" s="114"/>
      <c r="K497" s="112"/>
    </row>
    <row r="498" spans="1:11" x14ac:dyDescent="0.2">
      <c r="C498" s="117" t="s">
        <v>487</v>
      </c>
      <c r="E498" s="110">
        <v>934.8</v>
      </c>
      <c r="G498" s="114"/>
      <c r="I498" s="114"/>
      <c r="K498" s="112"/>
    </row>
    <row r="499" spans="1:11" x14ac:dyDescent="0.2">
      <c r="C499" s="117" t="s">
        <v>488</v>
      </c>
      <c r="E499" s="110">
        <v>0</v>
      </c>
      <c r="G499" s="114"/>
      <c r="I499" s="114"/>
      <c r="K499" s="112"/>
    </row>
    <row r="500" spans="1:11" x14ac:dyDescent="0.2">
      <c r="C500" s="117" t="s">
        <v>489</v>
      </c>
      <c r="E500" s="110">
        <v>607.5</v>
      </c>
      <c r="G500" s="114"/>
      <c r="I500" s="114"/>
      <c r="K500" s="112"/>
    </row>
    <row r="501" spans="1:11" x14ac:dyDescent="0.2">
      <c r="A501" s="106">
        <v>2</v>
      </c>
      <c r="B501" s="107" t="s">
        <v>484</v>
      </c>
      <c r="C501" s="108" t="s">
        <v>490</v>
      </c>
      <c r="D501" s="109" t="s">
        <v>85</v>
      </c>
      <c r="E501" s="110">
        <v>60</v>
      </c>
      <c r="G501" s="114"/>
      <c r="H501" s="113"/>
      <c r="I501" s="114">
        <f>E501*H501</f>
        <v>0</v>
      </c>
      <c r="J501" s="111">
        <v>0</v>
      </c>
      <c r="K501" s="112">
        <f>E501*J501</f>
        <v>0</v>
      </c>
    </row>
    <row r="502" spans="1:11" x14ac:dyDescent="0.2">
      <c r="C502" s="117" t="s">
        <v>422</v>
      </c>
      <c r="E502" s="110">
        <v>60</v>
      </c>
      <c r="G502" s="114"/>
      <c r="I502" s="114"/>
      <c r="K502" s="112"/>
    </row>
    <row r="504" spans="1:11" ht="15" x14ac:dyDescent="0.25">
      <c r="B504" s="105" t="s">
        <v>491</v>
      </c>
      <c r="C504" s="105" t="s">
        <v>492</v>
      </c>
    </row>
    <row r="506" spans="1:11" x14ac:dyDescent="0.2">
      <c r="A506" s="106">
        <v>1</v>
      </c>
      <c r="B506" s="107" t="s">
        <v>493</v>
      </c>
      <c r="C506" s="108" t="s">
        <v>494</v>
      </c>
      <c r="D506" s="109" t="s">
        <v>97</v>
      </c>
      <c r="E506" s="110">
        <v>496</v>
      </c>
      <c r="G506" s="114"/>
      <c r="H506" s="113"/>
      <c r="I506" s="114">
        <f>E506*H506</f>
        <v>0</v>
      </c>
      <c r="J506" s="111">
        <v>0</v>
      </c>
      <c r="K506" s="112">
        <f>E506*J506</f>
        <v>0</v>
      </c>
    </row>
    <row r="507" spans="1:11" x14ac:dyDescent="0.2">
      <c r="C507" s="117" t="s">
        <v>495</v>
      </c>
      <c r="E507" s="110">
        <v>0</v>
      </c>
      <c r="G507" s="114"/>
      <c r="I507" s="114"/>
      <c r="K507" s="112"/>
    </row>
    <row r="508" spans="1:11" x14ac:dyDescent="0.2">
      <c r="C508" s="117" t="s">
        <v>496</v>
      </c>
      <c r="E508" s="110">
        <v>64</v>
      </c>
      <c r="G508" s="114"/>
      <c r="I508" s="114"/>
      <c r="K508" s="112"/>
    </row>
    <row r="509" spans="1:11" x14ac:dyDescent="0.2">
      <c r="C509" s="117" t="s">
        <v>497</v>
      </c>
      <c r="E509" s="110">
        <v>432</v>
      </c>
      <c r="G509" s="114"/>
      <c r="I509" s="114"/>
      <c r="K509" s="112"/>
    </row>
    <row r="510" spans="1:11" x14ac:dyDescent="0.2">
      <c r="A510" s="106">
        <v>2</v>
      </c>
      <c r="B510" s="107" t="s">
        <v>498</v>
      </c>
      <c r="C510" s="108" t="s">
        <v>499</v>
      </c>
      <c r="D510" s="109" t="s">
        <v>97</v>
      </c>
      <c r="E510" s="110">
        <v>4960</v>
      </c>
      <c r="G510" s="114"/>
      <c r="H510" s="113"/>
      <c r="I510" s="114">
        <f>E510*H510</f>
        <v>0</v>
      </c>
      <c r="J510" s="111">
        <v>0</v>
      </c>
      <c r="K510" s="112">
        <f>E510*J510</f>
        <v>0</v>
      </c>
    </row>
    <row r="511" spans="1:11" x14ac:dyDescent="0.2">
      <c r="C511" s="117" t="s">
        <v>500</v>
      </c>
      <c r="E511" s="110">
        <v>0</v>
      </c>
      <c r="G511" s="114"/>
      <c r="I511" s="114"/>
      <c r="K511" s="112"/>
    </row>
    <row r="512" spans="1:11" x14ac:dyDescent="0.2">
      <c r="C512" s="117" t="s">
        <v>501</v>
      </c>
      <c r="E512" s="110">
        <v>4960</v>
      </c>
      <c r="G512" s="114"/>
      <c r="I512" s="114"/>
      <c r="K512" s="112"/>
    </row>
    <row r="513" spans="1:11" x14ac:dyDescent="0.2">
      <c r="A513" s="106">
        <v>3</v>
      </c>
      <c r="B513" s="107" t="s">
        <v>502</v>
      </c>
      <c r="C513" s="108" t="s">
        <v>503</v>
      </c>
      <c r="D513" s="109" t="s">
        <v>97</v>
      </c>
      <c r="E513" s="110">
        <v>496</v>
      </c>
      <c r="G513" s="114"/>
      <c r="H513" s="113"/>
      <c r="I513" s="114">
        <f>E513*H513</f>
        <v>0</v>
      </c>
      <c r="J513" s="111">
        <v>0</v>
      </c>
      <c r="K513" s="112">
        <f>E513*J513</f>
        <v>0</v>
      </c>
    </row>
    <row r="514" spans="1:11" x14ac:dyDescent="0.2">
      <c r="C514" s="117" t="s">
        <v>504</v>
      </c>
      <c r="E514" s="110">
        <v>496</v>
      </c>
      <c r="G514" s="114"/>
      <c r="I514" s="114"/>
      <c r="K514" s="112"/>
    </row>
    <row r="515" spans="1:11" x14ac:dyDescent="0.2">
      <c r="A515" s="106">
        <v>4</v>
      </c>
      <c r="B515" s="107" t="s">
        <v>505</v>
      </c>
      <c r="C515" s="108" t="s">
        <v>506</v>
      </c>
      <c r="D515" s="109" t="s">
        <v>108</v>
      </c>
      <c r="E515" s="110">
        <v>891.3</v>
      </c>
      <c r="G515" s="114"/>
      <c r="H515" s="113"/>
      <c r="I515" s="114">
        <f>E515*H515</f>
        <v>0</v>
      </c>
      <c r="J515" s="111">
        <v>0</v>
      </c>
      <c r="K515" s="112">
        <f>E515*J515</f>
        <v>0</v>
      </c>
    </row>
    <row r="516" spans="1:11" x14ac:dyDescent="0.2">
      <c r="C516" s="117" t="s">
        <v>507</v>
      </c>
      <c r="E516" s="110">
        <v>0</v>
      </c>
      <c r="G516" s="114"/>
      <c r="I516" s="114"/>
      <c r="K516" s="112"/>
    </row>
    <row r="517" spans="1:11" x14ac:dyDescent="0.2">
      <c r="C517" s="117" t="s">
        <v>508</v>
      </c>
      <c r="E517" s="110">
        <v>699.3</v>
      </c>
      <c r="G517" s="114"/>
      <c r="I517" s="114"/>
      <c r="K517" s="112"/>
    </row>
    <row r="518" spans="1:11" x14ac:dyDescent="0.2">
      <c r="C518" s="117" t="s">
        <v>509</v>
      </c>
      <c r="E518" s="110">
        <v>0</v>
      </c>
      <c r="G518" s="114"/>
      <c r="I518" s="114"/>
      <c r="K518" s="112"/>
    </row>
    <row r="519" spans="1:11" x14ac:dyDescent="0.2">
      <c r="C519" s="117" t="s">
        <v>510</v>
      </c>
      <c r="E519" s="110">
        <v>192</v>
      </c>
      <c r="G519" s="114"/>
      <c r="I519" s="114"/>
      <c r="K519" s="112"/>
    </row>
    <row r="520" spans="1:11" x14ac:dyDescent="0.2">
      <c r="A520" s="106">
        <v>5</v>
      </c>
      <c r="B520" s="107" t="s">
        <v>511</v>
      </c>
      <c r="C520" s="108" t="s">
        <v>512</v>
      </c>
      <c r="D520" s="109" t="s">
        <v>108</v>
      </c>
      <c r="E520" s="110">
        <v>26739</v>
      </c>
      <c r="G520" s="114"/>
      <c r="H520" s="113"/>
      <c r="I520" s="114">
        <f>E520*H520</f>
        <v>0</v>
      </c>
      <c r="J520" s="111">
        <v>0</v>
      </c>
      <c r="K520" s="112">
        <f>E520*J520</f>
        <v>0</v>
      </c>
    </row>
    <row r="521" spans="1:11" x14ac:dyDescent="0.2">
      <c r="C521" s="117" t="s">
        <v>513</v>
      </c>
      <c r="E521" s="110">
        <v>0</v>
      </c>
      <c r="G521" s="114"/>
      <c r="I521" s="114"/>
      <c r="K521" s="112"/>
    </row>
    <row r="522" spans="1:11" x14ac:dyDescent="0.2">
      <c r="C522" s="117" t="s">
        <v>514</v>
      </c>
      <c r="E522" s="110">
        <v>26739</v>
      </c>
      <c r="G522" s="114"/>
      <c r="I522" s="114"/>
      <c r="K522" s="112"/>
    </row>
    <row r="523" spans="1:11" x14ac:dyDescent="0.2">
      <c r="A523" s="106">
        <v>6</v>
      </c>
      <c r="B523" s="107" t="s">
        <v>515</v>
      </c>
      <c r="C523" s="108" t="s">
        <v>516</v>
      </c>
      <c r="D523" s="109" t="s">
        <v>108</v>
      </c>
      <c r="E523" s="110">
        <v>891.3</v>
      </c>
      <c r="G523" s="114"/>
      <c r="H523" s="113"/>
      <c r="I523" s="114">
        <f>E523*H523</f>
        <v>0</v>
      </c>
      <c r="J523" s="111">
        <v>0</v>
      </c>
      <c r="K523" s="112">
        <f>E523*J523</f>
        <v>0</v>
      </c>
    </row>
    <row r="524" spans="1:11" x14ac:dyDescent="0.2">
      <c r="C524" s="117" t="s">
        <v>517</v>
      </c>
      <c r="E524" s="110">
        <v>891.3</v>
      </c>
      <c r="G524" s="114"/>
      <c r="I524" s="114"/>
      <c r="K524" s="112"/>
    </row>
    <row r="525" spans="1:11" x14ac:dyDescent="0.2">
      <c r="A525" s="106">
        <v>7</v>
      </c>
      <c r="B525" s="107" t="s">
        <v>518</v>
      </c>
      <c r="C525" s="108" t="s">
        <v>519</v>
      </c>
      <c r="D525" s="109" t="s">
        <v>142</v>
      </c>
      <c r="E525" s="110">
        <v>93.7</v>
      </c>
      <c r="G525" s="114"/>
      <c r="H525" s="113"/>
      <c r="I525" s="114">
        <f>E525*H525</f>
        <v>0</v>
      </c>
      <c r="J525" s="111">
        <v>0</v>
      </c>
      <c r="K525" s="112">
        <f>E525*J525</f>
        <v>0</v>
      </c>
    </row>
    <row r="526" spans="1:11" x14ac:dyDescent="0.2">
      <c r="C526" s="117" t="s">
        <v>520</v>
      </c>
      <c r="E526" s="110">
        <v>77.7</v>
      </c>
      <c r="G526" s="114"/>
      <c r="I526" s="114"/>
      <c r="K526" s="112"/>
    </row>
    <row r="527" spans="1:11" x14ac:dyDescent="0.2">
      <c r="C527" s="117" t="s">
        <v>521</v>
      </c>
      <c r="E527" s="110">
        <v>16</v>
      </c>
      <c r="G527" s="114"/>
      <c r="I527" s="114"/>
      <c r="K527" s="112"/>
    </row>
    <row r="528" spans="1:11" x14ac:dyDescent="0.2">
      <c r="A528" s="106">
        <v>8</v>
      </c>
      <c r="B528" s="107" t="s">
        <v>522</v>
      </c>
      <c r="C528" s="108" t="s">
        <v>523</v>
      </c>
      <c r="D528" s="109" t="s">
        <v>142</v>
      </c>
      <c r="E528" s="110">
        <v>2811</v>
      </c>
      <c r="G528" s="114"/>
      <c r="H528" s="113"/>
      <c r="I528" s="114">
        <f>E528*H528</f>
        <v>0</v>
      </c>
      <c r="J528" s="111">
        <v>0</v>
      </c>
      <c r="K528" s="112">
        <f>E528*J528</f>
        <v>0</v>
      </c>
    </row>
    <row r="529" spans="1:11" x14ac:dyDescent="0.2">
      <c r="C529" s="117" t="s">
        <v>513</v>
      </c>
      <c r="E529" s="110">
        <v>0</v>
      </c>
      <c r="G529" s="114"/>
      <c r="I529" s="114"/>
      <c r="K529" s="112"/>
    </row>
    <row r="530" spans="1:11" x14ac:dyDescent="0.2">
      <c r="C530" s="117" t="s">
        <v>524</v>
      </c>
      <c r="E530" s="110">
        <v>2811</v>
      </c>
      <c r="G530" s="114"/>
      <c r="I530" s="114"/>
      <c r="K530" s="112"/>
    </row>
    <row r="531" spans="1:11" x14ac:dyDescent="0.2">
      <c r="A531" s="106">
        <v>9</v>
      </c>
      <c r="B531" s="107" t="s">
        <v>525</v>
      </c>
      <c r="C531" s="108" t="s">
        <v>526</v>
      </c>
      <c r="D531" s="109" t="s">
        <v>142</v>
      </c>
      <c r="E531" s="110">
        <v>93.7</v>
      </c>
      <c r="G531" s="114"/>
      <c r="H531" s="113"/>
      <c r="I531" s="114">
        <f>E531*H531</f>
        <v>0</v>
      </c>
      <c r="J531" s="111">
        <v>0</v>
      </c>
      <c r="K531" s="112">
        <f>E531*J531</f>
        <v>0</v>
      </c>
    </row>
    <row r="532" spans="1:11" x14ac:dyDescent="0.2">
      <c r="C532" s="117" t="s">
        <v>527</v>
      </c>
      <c r="E532" s="110">
        <v>93.7</v>
      </c>
      <c r="G532" s="114"/>
      <c r="I532" s="114"/>
      <c r="K532" s="112"/>
    </row>
    <row r="533" spans="1:11" x14ac:dyDescent="0.2">
      <c r="A533" s="106">
        <v>10</v>
      </c>
      <c r="B533" s="107" t="s">
        <v>528</v>
      </c>
      <c r="C533" s="108" t="s">
        <v>529</v>
      </c>
      <c r="D533" s="109" t="s">
        <v>108</v>
      </c>
      <c r="E533" s="110">
        <v>329.1</v>
      </c>
      <c r="G533" s="114"/>
      <c r="H533" s="113"/>
      <c r="I533" s="114">
        <f>E533*H533</f>
        <v>0</v>
      </c>
      <c r="J533" s="111">
        <v>0</v>
      </c>
      <c r="K533" s="112">
        <f>E533*J533</f>
        <v>0</v>
      </c>
    </row>
    <row r="534" spans="1:11" x14ac:dyDescent="0.2">
      <c r="C534" s="117" t="s">
        <v>530</v>
      </c>
      <c r="E534" s="110">
        <v>233.1</v>
      </c>
      <c r="G534" s="114"/>
      <c r="I534" s="114"/>
      <c r="K534" s="112"/>
    </row>
    <row r="535" spans="1:11" x14ac:dyDescent="0.2">
      <c r="C535" s="117" t="s">
        <v>531</v>
      </c>
      <c r="E535" s="110">
        <v>96</v>
      </c>
      <c r="G535" s="114"/>
      <c r="I535" s="114"/>
      <c r="K535" s="112"/>
    </row>
    <row r="536" spans="1:11" x14ac:dyDescent="0.2">
      <c r="A536" s="106">
        <v>11</v>
      </c>
      <c r="B536" s="107" t="s">
        <v>532</v>
      </c>
      <c r="C536" s="108" t="s">
        <v>533</v>
      </c>
      <c r="D536" s="109" t="s">
        <v>108</v>
      </c>
      <c r="E536" s="110">
        <v>9873</v>
      </c>
      <c r="G536" s="114"/>
      <c r="H536" s="113"/>
      <c r="I536" s="114">
        <f>E536*H536</f>
        <v>0</v>
      </c>
      <c r="J536" s="111">
        <v>0</v>
      </c>
      <c r="K536" s="112">
        <f>E536*J536</f>
        <v>0</v>
      </c>
    </row>
    <row r="537" spans="1:11" x14ac:dyDescent="0.2">
      <c r="C537" s="117" t="s">
        <v>513</v>
      </c>
      <c r="E537" s="110">
        <v>0</v>
      </c>
      <c r="G537" s="114"/>
      <c r="I537" s="114"/>
      <c r="K537" s="112"/>
    </row>
    <row r="538" spans="1:11" x14ac:dyDescent="0.2">
      <c r="C538" s="117" t="s">
        <v>534</v>
      </c>
      <c r="E538" s="110">
        <v>9873</v>
      </c>
      <c r="G538" s="114"/>
      <c r="I538" s="114"/>
      <c r="K538" s="112"/>
    </row>
    <row r="539" spans="1:11" x14ac:dyDescent="0.2">
      <c r="A539" s="106">
        <v>12</v>
      </c>
      <c r="B539" s="107" t="s">
        <v>535</v>
      </c>
      <c r="C539" s="108" t="s">
        <v>536</v>
      </c>
      <c r="D539" s="109" t="s">
        <v>108</v>
      </c>
      <c r="E539" s="110">
        <v>329.1</v>
      </c>
      <c r="G539" s="114"/>
      <c r="H539" s="113"/>
      <c r="I539" s="114">
        <f>E539*H539</f>
        <v>0</v>
      </c>
      <c r="J539" s="111">
        <v>0</v>
      </c>
      <c r="K539" s="112">
        <f>E539*J539</f>
        <v>0</v>
      </c>
    </row>
    <row r="540" spans="1:11" x14ac:dyDescent="0.2">
      <c r="C540" s="117" t="s">
        <v>537</v>
      </c>
      <c r="E540" s="110">
        <v>329.1</v>
      </c>
      <c r="G540" s="114"/>
      <c r="I540" s="114"/>
      <c r="K540" s="112"/>
    </row>
    <row r="541" spans="1:11" x14ac:dyDescent="0.2">
      <c r="A541" s="106">
        <v>13</v>
      </c>
      <c r="B541" s="107" t="s">
        <v>538</v>
      </c>
      <c r="C541" s="108" t="s">
        <v>539</v>
      </c>
      <c r="D541" s="109" t="s">
        <v>108</v>
      </c>
      <c r="E541" s="110">
        <v>891.3</v>
      </c>
      <c r="G541" s="114"/>
      <c r="H541" s="113"/>
      <c r="I541" s="114">
        <f>E541*H541</f>
        <v>0</v>
      </c>
      <c r="J541" s="111">
        <v>0</v>
      </c>
      <c r="K541" s="112">
        <f>E541*J541</f>
        <v>0</v>
      </c>
    </row>
    <row r="542" spans="1:11" x14ac:dyDescent="0.2">
      <c r="C542" s="117" t="s">
        <v>507</v>
      </c>
      <c r="E542" s="110">
        <v>0</v>
      </c>
      <c r="G542" s="114"/>
      <c r="I542" s="114"/>
      <c r="K542" s="112"/>
    </row>
    <row r="543" spans="1:11" x14ac:dyDescent="0.2">
      <c r="C543" s="117" t="s">
        <v>508</v>
      </c>
      <c r="E543" s="110">
        <v>699.3</v>
      </c>
      <c r="G543" s="114"/>
      <c r="I543" s="114"/>
      <c r="K543" s="112"/>
    </row>
    <row r="544" spans="1:11" x14ac:dyDescent="0.2">
      <c r="C544" s="117" t="s">
        <v>509</v>
      </c>
      <c r="E544" s="110">
        <v>0</v>
      </c>
      <c r="G544" s="114"/>
      <c r="I544" s="114"/>
      <c r="K544" s="112"/>
    </row>
    <row r="545" spans="1:11" x14ac:dyDescent="0.2">
      <c r="C545" s="117" t="s">
        <v>510</v>
      </c>
      <c r="E545" s="110">
        <v>192</v>
      </c>
      <c r="G545" s="114"/>
      <c r="I545" s="114"/>
      <c r="K545" s="112"/>
    </row>
    <row r="546" spans="1:11" x14ac:dyDescent="0.2">
      <c r="A546" s="106">
        <v>14</v>
      </c>
      <c r="B546" s="107" t="s">
        <v>540</v>
      </c>
      <c r="C546" s="108" t="s">
        <v>541</v>
      </c>
      <c r="D546" s="109" t="s">
        <v>108</v>
      </c>
      <c r="E546" s="110">
        <v>26739</v>
      </c>
      <c r="G546" s="114"/>
      <c r="H546" s="113"/>
      <c r="I546" s="114">
        <f>E546*H546</f>
        <v>0</v>
      </c>
      <c r="J546" s="111">
        <v>0</v>
      </c>
      <c r="K546" s="112">
        <f>E546*J546</f>
        <v>0</v>
      </c>
    </row>
    <row r="547" spans="1:11" x14ac:dyDescent="0.2">
      <c r="C547" s="117" t="s">
        <v>513</v>
      </c>
      <c r="E547" s="110">
        <v>0</v>
      </c>
      <c r="G547" s="114"/>
      <c r="I547" s="114"/>
      <c r="K547" s="112"/>
    </row>
    <row r="548" spans="1:11" x14ac:dyDescent="0.2">
      <c r="C548" s="117" t="s">
        <v>514</v>
      </c>
      <c r="E548" s="110">
        <v>26739</v>
      </c>
      <c r="G548" s="114"/>
      <c r="I548" s="114"/>
      <c r="K548" s="112"/>
    </row>
    <row r="549" spans="1:11" x14ac:dyDescent="0.2">
      <c r="A549" s="106">
        <v>15</v>
      </c>
      <c r="B549" s="107" t="s">
        <v>542</v>
      </c>
      <c r="C549" s="108" t="s">
        <v>543</v>
      </c>
      <c r="D549" s="109" t="s">
        <v>108</v>
      </c>
      <c r="E549" s="110">
        <v>891.3</v>
      </c>
      <c r="G549" s="114"/>
      <c r="H549" s="113"/>
      <c r="I549" s="114">
        <f>E549*H549</f>
        <v>0</v>
      </c>
      <c r="J549" s="111">
        <v>0</v>
      </c>
      <c r="K549" s="112">
        <f>E549*J549</f>
        <v>0</v>
      </c>
    </row>
    <row r="550" spans="1:11" x14ac:dyDescent="0.2">
      <c r="C550" s="117" t="s">
        <v>544</v>
      </c>
      <c r="E550" s="110">
        <v>891.3</v>
      </c>
      <c r="G550" s="114"/>
      <c r="I550" s="114"/>
      <c r="K550" s="112"/>
    </row>
    <row r="552" spans="1:11" ht="15" x14ac:dyDescent="0.25">
      <c r="B552" s="105" t="s">
        <v>545</v>
      </c>
      <c r="C552" s="105" t="s">
        <v>546</v>
      </c>
    </row>
    <row r="554" spans="1:11" x14ac:dyDescent="0.2">
      <c r="A554" s="106">
        <v>1</v>
      </c>
      <c r="B554" s="107" t="s">
        <v>547</v>
      </c>
      <c r="C554" s="108" t="s">
        <v>548</v>
      </c>
      <c r="D554" s="109" t="s">
        <v>108</v>
      </c>
      <c r="E554" s="110">
        <v>4</v>
      </c>
      <c r="G554" s="114"/>
      <c r="H554" s="113"/>
      <c r="I554" s="114">
        <f>E554*H554</f>
        <v>0</v>
      </c>
      <c r="J554" s="111">
        <v>1.4999999999999999E-2</v>
      </c>
      <c r="K554" s="112" t="str">
        <f>FIXED(E554*J554,3,TRUE)</f>
        <v>0,060</v>
      </c>
    </row>
    <row r="555" spans="1:11" x14ac:dyDescent="0.2">
      <c r="C555" s="117" t="s">
        <v>549</v>
      </c>
      <c r="E555" s="110">
        <v>0</v>
      </c>
      <c r="G555" s="114"/>
      <c r="I555" s="114"/>
      <c r="K555" s="112"/>
    </row>
    <row r="556" spans="1:11" x14ac:dyDescent="0.2">
      <c r="C556" s="117" t="s">
        <v>550</v>
      </c>
      <c r="E556" s="110">
        <v>4</v>
      </c>
      <c r="G556" s="114"/>
      <c r="I556" s="114"/>
      <c r="K556" s="112"/>
    </row>
    <row r="557" spans="1:11" x14ac:dyDescent="0.2">
      <c r="A557" s="106">
        <v>2</v>
      </c>
      <c r="B557" s="107" t="s">
        <v>547</v>
      </c>
      <c r="C557" s="108" t="s">
        <v>551</v>
      </c>
      <c r="D557" s="109" t="s">
        <v>142</v>
      </c>
      <c r="E557" s="110">
        <v>190</v>
      </c>
      <c r="G557" s="114"/>
      <c r="H557" s="113"/>
      <c r="I557" s="114">
        <f>E557*H557</f>
        <v>0</v>
      </c>
      <c r="J557" s="111">
        <v>3.0000000000000001E-3</v>
      </c>
      <c r="K557" s="112" t="str">
        <f>FIXED(E557*J557,3,TRUE)</f>
        <v>0,570</v>
      </c>
    </row>
    <row r="558" spans="1:11" x14ac:dyDescent="0.2">
      <c r="C558" s="117" t="s">
        <v>552</v>
      </c>
      <c r="E558" s="110">
        <v>190</v>
      </c>
      <c r="G558" s="114"/>
      <c r="I558" s="114"/>
      <c r="K558" s="112"/>
    </row>
    <row r="559" spans="1:11" x14ac:dyDescent="0.2">
      <c r="A559" s="106">
        <v>3</v>
      </c>
      <c r="B559" s="107" t="s">
        <v>547</v>
      </c>
      <c r="C559" s="108" t="s">
        <v>553</v>
      </c>
      <c r="D559" s="109" t="s">
        <v>108</v>
      </c>
      <c r="E559" s="110">
        <v>80</v>
      </c>
      <c r="G559" s="114"/>
      <c r="H559" s="113"/>
      <c r="I559" s="114">
        <f>E559*H559</f>
        <v>0</v>
      </c>
      <c r="J559" s="111">
        <v>7.0000000000000001E-3</v>
      </c>
      <c r="K559" s="112" t="str">
        <f>FIXED(E559*J559,3,TRUE)</f>
        <v>0,560</v>
      </c>
    </row>
    <row r="560" spans="1:11" x14ac:dyDescent="0.2">
      <c r="C560" s="117" t="s">
        <v>554</v>
      </c>
      <c r="E560" s="110">
        <v>80</v>
      </c>
      <c r="G560" s="114"/>
      <c r="I560" s="114"/>
      <c r="K560" s="112"/>
    </row>
    <row r="561" spans="1:11" x14ac:dyDescent="0.2">
      <c r="A561" s="106">
        <v>4</v>
      </c>
      <c r="B561" s="107" t="s">
        <v>547</v>
      </c>
      <c r="C561" s="108" t="s">
        <v>555</v>
      </c>
      <c r="D561" s="109" t="s">
        <v>115</v>
      </c>
      <c r="E561" s="110">
        <v>7</v>
      </c>
      <c r="G561" s="114"/>
      <c r="H561" s="113"/>
      <c r="I561" s="114">
        <f>E561*H561</f>
        <v>0</v>
      </c>
      <c r="J561" s="111">
        <v>0.02</v>
      </c>
      <c r="K561" s="112" t="str">
        <f>FIXED(E561*J561,3,TRUE)</f>
        <v>0,140</v>
      </c>
    </row>
    <row r="562" spans="1:11" x14ac:dyDescent="0.2">
      <c r="C562" s="117" t="s">
        <v>357</v>
      </c>
      <c r="E562" s="110">
        <v>7</v>
      </c>
      <c r="G562" s="114"/>
      <c r="I562" s="114"/>
      <c r="K562" s="112"/>
    </row>
    <row r="563" spans="1:11" x14ac:dyDescent="0.2">
      <c r="A563" s="106">
        <v>5</v>
      </c>
      <c r="B563" s="107" t="s">
        <v>556</v>
      </c>
      <c r="C563" s="108" t="s">
        <v>557</v>
      </c>
      <c r="D563" s="109" t="s">
        <v>108</v>
      </c>
      <c r="E563" s="110">
        <v>2.52</v>
      </c>
      <c r="G563" s="114"/>
      <c r="H563" s="113"/>
      <c r="I563" s="114">
        <f>E563*H563</f>
        <v>0</v>
      </c>
      <c r="J563" s="111">
        <v>0.17599999999999999</v>
      </c>
      <c r="K563" s="112" t="str">
        <f>FIXED(E563*J563,3,TRUE)</f>
        <v>0,444</v>
      </c>
    </row>
    <row r="564" spans="1:11" x14ac:dyDescent="0.2">
      <c r="C564" s="117" t="s">
        <v>100</v>
      </c>
      <c r="E564" s="110">
        <v>0</v>
      </c>
      <c r="G564" s="114"/>
      <c r="I564" s="114"/>
      <c r="K564" s="112"/>
    </row>
    <row r="565" spans="1:11" x14ac:dyDescent="0.2">
      <c r="C565" s="117" t="s">
        <v>111</v>
      </c>
      <c r="E565" s="110">
        <v>0.8</v>
      </c>
      <c r="G565" s="114"/>
      <c r="I565" s="114"/>
      <c r="K565" s="112"/>
    </row>
    <row r="566" spans="1:11" x14ac:dyDescent="0.2">
      <c r="C566" s="117" t="s">
        <v>102</v>
      </c>
      <c r="E566" s="110">
        <v>0</v>
      </c>
      <c r="G566" s="114"/>
      <c r="I566" s="114"/>
      <c r="K566" s="112"/>
    </row>
    <row r="567" spans="1:11" x14ac:dyDescent="0.2">
      <c r="C567" s="117" t="s">
        <v>112</v>
      </c>
      <c r="E567" s="110">
        <v>0.88</v>
      </c>
      <c r="G567" s="114"/>
      <c r="I567" s="114"/>
      <c r="K567" s="112"/>
    </row>
    <row r="568" spans="1:11" x14ac:dyDescent="0.2">
      <c r="C568" s="117" t="s">
        <v>104</v>
      </c>
      <c r="E568" s="110">
        <v>0</v>
      </c>
      <c r="G568" s="114"/>
      <c r="I568" s="114"/>
      <c r="K568" s="112"/>
    </row>
    <row r="569" spans="1:11" x14ac:dyDescent="0.2">
      <c r="C569" s="117" t="s">
        <v>113</v>
      </c>
      <c r="E569" s="110">
        <v>0.84</v>
      </c>
      <c r="G569" s="114"/>
      <c r="I569" s="114"/>
      <c r="K569" s="112"/>
    </row>
    <row r="570" spans="1:11" x14ac:dyDescent="0.2">
      <c r="A570" s="106">
        <v>6</v>
      </c>
      <c r="B570" s="107" t="s">
        <v>558</v>
      </c>
      <c r="C570" s="108" t="s">
        <v>559</v>
      </c>
      <c r="D570" s="109" t="s">
        <v>108</v>
      </c>
      <c r="E570" s="110">
        <v>79.38</v>
      </c>
      <c r="G570" s="114"/>
      <c r="H570" s="113"/>
      <c r="I570" s="114">
        <f>E570*H570</f>
        <v>0</v>
      </c>
      <c r="J570" s="111">
        <v>4.5999999999999999E-2</v>
      </c>
      <c r="K570" s="112" t="str">
        <f>FIXED(E570*J570,3,TRUE)</f>
        <v>3,651</v>
      </c>
    </row>
    <row r="571" spans="1:11" x14ac:dyDescent="0.2">
      <c r="C571" s="117" t="s">
        <v>156</v>
      </c>
      <c r="E571" s="110">
        <v>0</v>
      </c>
      <c r="G571" s="114"/>
      <c r="I571" s="114"/>
      <c r="K571" s="112"/>
    </row>
    <row r="572" spans="1:11" x14ac:dyDescent="0.2">
      <c r="C572" s="117" t="s">
        <v>157</v>
      </c>
      <c r="E572" s="110">
        <v>0</v>
      </c>
      <c r="G572" s="114"/>
      <c r="I572" s="114"/>
      <c r="K572" s="112"/>
    </row>
    <row r="573" spans="1:11" x14ac:dyDescent="0.2">
      <c r="C573" s="117" t="s">
        <v>158</v>
      </c>
      <c r="E573" s="110">
        <v>8.2799999999999994</v>
      </c>
      <c r="G573" s="114"/>
      <c r="I573" s="114"/>
      <c r="K573" s="112"/>
    </row>
    <row r="574" spans="1:11" x14ac:dyDescent="0.2">
      <c r="C574" s="117" t="s">
        <v>100</v>
      </c>
      <c r="E574" s="110">
        <v>0</v>
      </c>
      <c r="G574" s="114"/>
      <c r="I574" s="114"/>
      <c r="K574" s="112"/>
    </row>
    <row r="575" spans="1:11" x14ac:dyDescent="0.2">
      <c r="C575" s="117" t="s">
        <v>159</v>
      </c>
      <c r="E575" s="110">
        <v>25.6</v>
      </c>
      <c r="G575" s="114"/>
      <c r="I575" s="114"/>
      <c r="K575" s="112"/>
    </row>
    <row r="576" spans="1:11" x14ac:dyDescent="0.2">
      <c r="C576" s="117" t="s">
        <v>102</v>
      </c>
      <c r="E576" s="110">
        <v>0</v>
      </c>
      <c r="G576" s="114"/>
      <c r="I576" s="114"/>
      <c r="K576" s="112"/>
    </row>
    <row r="577" spans="1:11" x14ac:dyDescent="0.2">
      <c r="C577" s="117" t="s">
        <v>160</v>
      </c>
      <c r="E577" s="110">
        <v>22.1</v>
      </c>
      <c r="G577" s="114"/>
      <c r="I577" s="114"/>
      <c r="K577" s="112"/>
    </row>
    <row r="578" spans="1:11" x14ac:dyDescent="0.2">
      <c r="C578" s="117" t="s">
        <v>104</v>
      </c>
      <c r="E578" s="110">
        <v>0</v>
      </c>
      <c r="G578" s="114"/>
      <c r="I578" s="114"/>
      <c r="K578" s="112"/>
    </row>
    <row r="579" spans="1:11" x14ac:dyDescent="0.2">
      <c r="C579" s="117" t="s">
        <v>161</v>
      </c>
      <c r="E579" s="110">
        <v>23.4</v>
      </c>
      <c r="G579" s="114"/>
      <c r="I579" s="114"/>
      <c r="K579" s="112"/>
    </row>
    <row r="580" spans="1:11" x14ac:dyDescent="0.2">
      <c r="A580" s="106">
        <v>7</v>
      </c>
      <c r="B580" s="107" t="s">
        <v>560</v>
      </c>
      <c r="C580" s="108" t="s">
        <v>561</v>
      </c>
      <c r="D580" s="109" t="s">
        <v>115</v>
      </c>
      <c r="E580" s="110">
        <v>40</v>
      </c>
      <c r="G580" s="114"/>
      <c r="H580" s="113"/>
      <c r="I580" s="114">
        <f>E580*H580</f>
        <v>0</v>
      </c>
      <c r="J580" s="111">
        <v>4.8000000000000001E-2</v>
      </c>
      <c r="K580" s="112" t="str">
        <f>FIXED(E580*J580,3,TRUE)</f>
        <v>1,920</v>
      </c>
    </row>
    <row r="581" spans="1:11" x14ac:dyDescent="0.2">
      <c r="C581" s="117" t="s">
        <v>562</v>
      </c>
      <c r="E581" s="110">
        <v>0</v>
      </c>
      <c r="G581" s="114"/>
      <c r="I581" s="114"/>
      <c r="K581" s="112"/>
    </row>
    <row r="582" spans="1:11" x14ac:dyDescent="0.2">
      <c r="C582" s="117" t="s">
        <v>120</v>
      </c>
      <c r="E582" s="110">
        <v>40</v>
      </c>
      <c r="G582" s="114"/>
      <c r="I582" s="114"/>
      <c r="K582" s="112"/>
    </row>
    <row r="583" spans="1:11" x14ac:dyDescent="0.2">
      <c r="A583" s="106">
        <v>8</v>
      </c>
      <c r="B583" s="107" t="s">
        <v>563</v>
      </c>
      <c r="C583" s="108" t="s">
        <v>564</v>
      </c>
      <c r="D583" s="109" t="s">
        <v>97</v>
      </c>
      <c r="E583" s="110">
        <v>4.8</v>
      </c>
      <c r="G583" s="114"/>
      <c r="H583" s="113"/>
      <c r="I583" s="114">
        <f>E583*H583</f>
        <v>0</v>
      </c>
      <c r="J583" s="111">
        <v>1.8</v>
      </c>
      <c r="K583" s="112" t="str">
        <f>FIXED(E583*J583,3,TRUE)</f>
        <v>8,640</v>
      </c>
    </row>
    <row r="584" spans="1:11" x14ac:dyDescent="0.2">
      <c r="C584" s="117" t="s">
        <v>133</v>
      </c>
      <c r="E584" s="110">
        <v>0</v>
      </c>
      <c r="G584" s="114"/>
      <c r="I584" s="114"/>
      <c r="K584" s="112"/>
    </row>
    <row r="585" spans="1:11" x14ac:dyDescent="0.2">
      <c r="C585" s="117" t="s">
        <v>565</v>
      </c>
      <c r="E585" s="110">
        <v>0</v>
      </c>
      <c r="G585" s="114"/>
      <c r="I585" s="114"/>
      <c r="K585" s="112"/>
    </row>
    <row r="586" spans="1:11" x14ac:dyDescent="0.2">
      <c r="C586" s="117" t="s">
        <v>135</v>
      </c>
      <c r="E586" s="110">
        <v>4.8</v>
      </c>
      <c r="G586" s="114"/>
      <c r="I586" s="114"/>
      <c r="K586" s="112"/>
    </row>
    <row r="587" spans="1:11" x14ac:dyDescent="0.2">
      <c r="A587" s="106">
        <v>9</v>
      </c>
      <c r="B587" s="107" t="s">
        <v>566</v>
      </c>
      <c r="C587" s="108" t="s">
        <v>567</v>
      </c>
      <c r="D587" s="109" t="s">
        <v>278</v>
      </c>
      <c r="E587" s="110">
        <v>15.984999999999999</v>
      </c>
      <c r="G587" s="114"/>
      <c r="H587" s="113"/>
      <c r="I587" s="114">
        <f>E587*H587</f>
        <v>0</v>
      </c>
      <c r="J587" s="111">
        <v>0</v>
      </c>
      <c r="K587" s="112" t="str">
        <f>FIXED(E587*J587,3,TRUE)</f>
        <v>0,000</v>
      </c>
    </row>
    <row r="588" spans="1:11" x14ac:dyDescent="0.2">
      <c r="A588" s="106">
        <v>10</v>
      </c>
      <c r="B588" s="107" t="s">
        <v>568</v>
      </c>
      <c r="C588" s="108" t="s">
        <v>569</v>
      </c>
      <c r="D588" s="109" t="s">
        <v>142</v>
      </c>
      <c r="E588" s="110">
        <v>9</v>
      </c>
      <c r="G588" s="114"/>
      <c r="H588" s="113"/>
      <c r="I588" s="114">
        <f>E588*H588</f>
        <v>0</v>
      </c>
      <c r="J588" s="111">
        <v>0</v>
      </c>
      <c r="K588" s="112" t="str">
        <f>FIXED(E588*J588,3,TRUE)</f>
        <v>0,000</v>
      </c>
    </row>
    <row r="589" spans="1:11" x14ac:dyDescent="0.2">
      <c r="C589" s="117" t="s">
        <v>570</v>
      </c>
      <c r="E589" s="110">
        <v>9</v>
      </c>
      <c r="G589" s="114"/>
      <c r="I589" s="114"/>
      <c r="K589" s="112"/>
    </row>
    <row r="590" spans="1:11" x14ac:dyDescent="0.2">
      <c r="A590" s="106">
        <v>11</v>
      </c>
      <c r="B590" s="107" t="s">
        <v>571</v>
      </c>
      <c r="C590" s="108" t="s">
        <v>572</v>
      </c>
      <c r="D590" s="109" t="s">
        <v>142</v>
      </c>
      <c r="E590" s="110">
        <v>270</v>
      </c>
      <c r="G590" s="114"/>
      <c r="H590" s="113"/>
      <c r="I590" s="114">
        <f>E590*H590</f>
        <v>0</v>
      </c>
      <c r="J590" s="111">
        <v>0</v>
      </c>
      <c r="K590" s="112" t="str">
        <f>FIXED(E590*J590,3,TRUE)</f>
        <v>0,000</v>
      </c>
    </row>
    <row r="591" spans="1:11" x14ac:dyDescent="0.2">
      <c r="C591" s="117" t="s">
        <v>513</v>
      </c>
      <c r="E591" s="110">
        <v>0</v>
      </c>
      <c r="G591" s="114"/>
      <c r="I591" s="114"/>
      <c r="K591" s="112"/>
    </row>
    <row r="592" spans="1:11" x14ac:dyDescent="0.2">
      <c r="C592" s="117" t="s">
        <v>573</v>
      </c>
      <c r="E592" s="110">
        <v>270</v>
      </c>
      <c r="G592" s="114"/>
      <c r="I592" s="114"/>
      <c r="K592" s="112"/>
    </row>
    <row r="593" spans="1:11" x14ac:dyDescent="0.2">
      <c r="A593" s="106">
        <v>12</v>
      </c>
      <c r="B593" s="107" t="s">
        <v>574</v>
      </c>
      <c r="C593" s="108" t="s">
        <v>575</v>
      </c>
      <c r="D593" s="109" t="s">
        <v>278</v>
      </c>
      <c r="E593" s="110">
        <v>15.984999999999999</v>
      </c>
      <c r="G593" s="114"/>
      <c r="H593" s="113"/>
      <c r="I593" s="114">
        <f>E593*H593</f>
        <v>0</v>
      </c>
      <c r="J593" s="111">
        <v>0</v>
      </c>
      <c r="K593" s="112" t="str">
        <f>FIXED(E593*J593,3,TRUE)</f>
        <v>0,000</v>
      </c>
    </row>
    <row r="594" spans="1:11" x14ac:dyDescent="0.2">
      <c r="A594" s="106">
        <v>13</v>
      </c>
      <c r="B594" s="107" t="s">
        <v>576</v>
      </c>
      <c r="C594" s="108" t="s">
        <v>577</v>
      </c>
      <c r="D594" s="109" t="s">
        <v>278</v>
      </c>
      <c r="E594" s="110">
        <v>319.7</v>
      </c>
      <c r="G594" s="114"/>
      <c r="H594" s="113"/>
      <c r="I594" s="114">
        <f>E594*H594</f>
        <v>0</v>
      </c>
      <c r="J594" s="111">
        <v>0</v>
      </c>
      <c r="K594" s="112" t="str">
        <f>FIXED(E594*J594,3,TRUE)</f>
        <v>0,000</v>
      </c>
    </row>
    <row r="595" spans="1:11" x14ac:dyDescent="0.2">
      <c r="A595" s="106">
        <v>14</v>
      </c>
      <c r="B595" s="107" t="s">
        <v>578</v>
      </c>
      <c r="C595" s="108" t="s">
        <v>579</v>
      </c>
      <c r="D595" s="109" t="s">
        <v>278</v>
      </c>
      <c r="E595" s="110">
        <v>14.654999999999999</v>
      </c>
      <c r="G595" s="114"/>
      <c r="H595" s="113"/>
      <c r="I595" s="114">
        <f>E595*H595</f>
        <v>0</v>
      </c>
      <c r="J595" s="111">
        <v>0</v>
      </c>
      <c r="K595" s="112" t="str">
        <f>FIXED(E595*J595,3,TRUE)</f>
        <v>0,000</v>
      </c>
    </row>
    <row r="596" spans="1:11" x14ac:dyDescent="0.2">
      <c r="C596" s="117" t="s">
        <v>580</v>
      </c>
      <c r="E596" s="110">
        <v>14.654999999999999</v>
      </c>
      <c r="G596" s="114"/>
      <c r="I596" s="114"/>
      <c r="K596" s="112"/>
    </row>
    <row r="597" spans="1:11" x14ac:dyDescent="0.2">
      <c r="A597" s="106">
        <v>15</v>
      </c>
      <c r="B597" s="107" t="s">
        <v>581</v>
      </c>
      <c r="C597" s="108" t="s">
        <v>582</v>
      </c>
      <c r="D597" s="109" t="s">
        <v>278</v>
      </c>
      <c r="E597" s="110">
        <v>0.06</v>
      </c>
      <c r="G597" s="114"/>
      <c r="H597" s="113"/>
      <c r="I597" s="114">
        <f>E597*H597</f>
        <v>0</v>
      </c>
      <c r="J597" s="111">
        <v>0</v>
      </c>
      <c r="K597" s="112" t="str">
        <f>FIXED(E597*J597,3,TRUE)</f>
        <v>0,000</v>
      </c>
    </row>
    <row r="598" spans="1:11" x14ac:dyDescent="0.2">
      <c r="C598" s="117" t="s">
        <v>583</v>
      </c>
      <c r="E598" s="110">
        <v>0.06</v>
      </c>
      <c r="G598" s="114"/>
      <c r="I598" s="114"/>
      <c r="K598" s="112"/>
    </row>
    <row r="599" spans="1:11" x14ac:dyDescent="0.2">
      <c r="A599" s="106">
        <v>16</v>
      </c>
      <c r="B599" s="107" t="s">
        <v>584</v>
      </c>
      <c r="C599" s="108" t="s">
        <v>585</v>
      </c>
      <c r="D599" s="109" t="s">
        <v>278</v>
      </c>
      <c r="E599" s="110">
        <v>1.27</v>
      </c>
      <c r="G599" s="114"/>
      <c r="H599" s="113"/>
      <c r="I599" s="114">
        <f>E599*H599</f>
        <v>0</v>
      </c>
      <c r="J599" s="111">
        <v>0</v>
      </c>
      <c r="K599" s="112" t="str">
        <f>FIXED(E599*J599,3,TRUE)</f>
        <v>0,000</v>
      </c>
    </row>
    <row r="600" spans="1:11" x14ac:dyDescent="0.2">
      <c r="C600" s="117" t="s">
        <v>586</v>
      </c>
      <c r="E600" s="110">
        <v>1.27</v>
      </c>
      <c r="G600" s="114"/>
      <c r="I600" s="114"/>
      <c r="K600" s="112"/>
    </row>
    <row r="602" spans="1:11" ht="15" x14ac:dyDescent="0.25">
      <c r="B602" s="105" t="s">
        <v>587</v>
      </c>
      <c r="C602" s="105" t="s">
        <v>588</v>
      </c>
    </row>
    <row r="604" spans="1:11" x14ac:dyDescent="0.2">
      <c r="A604" s="106">
        <v>1</v>
      </c>
      <c r="B604" s="107" t="s">
        <v>589</v>
      </c>
      <c r="C604" s="108" t="s">
        <v>590</v>
      </c>
      <c r="D604" s="109" t="s">
        <v>278</v>
      </c>
      <c r="E604" s="110">
        <v>17.09</v>
      </c>
      <c r="G604" s="114"/>
      <c r="H604" s="113"/>
      <c r="I604" s="114">
        <f>E604*H604</f>
        <v>0</v>
      </c>
      <c r="J604" s="111">
        <v>0</v>
      </c>
      <c r="K604" s="112">
        <f>E604*J604</f>
        <v>0</v>
      </c>
    </row>
  </sheetData>
  <mergeCells count="2">
    <mergeCell ref="F2:I2"/>
    <mergeCell ref="F3:I3"/>
  </mergeCells>
  <phoneticPr fontId="0" type="noConversion"/>
  <printOptions horizontalCentered="1" verticalCentered="1" gridLines="1"/>
  <pageMargins left="0.78740157480314965" right="0.78740157480314965" top="0.98425196850393704" bottom="0.98425196850393704" header="0.51181102362204722" footer="0.51181102362204722"/>
  <pageSetup paperSize="9" scale="64" fitToHeight="0" orientation="landscape" horizontalDpi="300" verticalDpi="300" r:id="rId1"/>
  <headerFooter alignWithMargins="0"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K44"/>
  <sheetViews>
    <sheetView showGridLines="0" view="pageBreakPreview" zoomScale="60" zoomScaleNormal="100" workbookViewId="0">
      <selection activeCell="T34" sqref="T34"/>
    </sheetView>
  </sheetViews>
  <sheetFormatPr defaultRowHeight="12.75" x14ac:dyDescent="0.2"/>
  <cols>
    <col min="1" max="1" width="2.5703125" customWidth="1"/>
    <col min="2" max="2" width="10.5703125" customWidth="1"/>
    <col min="3" max="3" width="7.28515625" customWidth="1"/>
    <col min="4" max="4" width="12" customWidth="1"/>
    <col min="5" max="5" width="12.7109375" customWidth="1"/>
    <col min="6" max="6" width="2.5703125" customWidth="1"/>
    <col min="7" max="7" width="11.28515625" customWidth="1"/>
    <col min="8" max="8" width="3" customWidth="1"/>
    <col min="9" max="9" width="13" customWidth="1"/>
    <col min="10" max="10" width="4.42578125" customWidth="1"/>
    <col min="11" max="11" width="12" customWidth="1"/>
  </cols>
  <sheetData>
    <row r="1" spans="1:11" ht="15.95" customHeight="1" x14ac:dyDescent="0.2">
      <c r="A1" s="200" t="s">
        <v>61</v>
      </c>
      <c r="B1" s="201"/>
      <c r="C1" s="202"/>
      <c r="D1" s="202"/>
      <c r="E1" s="202"/>
      <c r="F1" s="202"/>
      <c r="G1" s="202"/>
      <c r="H1" s="202"/>
      <c r="I1" s="202"/>
      <c r="J1" s="202"/>
      <c r="K1" s="203"/>
    </row>
    <row r="2" spans="1:11" ht="15.95" customHeight="1" x14ac:dyDescent="0.2">
      <c r="A2" s="204"/>
      <c r="B2" s="205"/>
      <c r="C2" s="205"/>
      <c r="D2" s="205"/>
      <c r="E2" s="205"/>
      <c r="F2" s="205"/>
      <c r="G2" s="205"/>
      <c r="H2" s="205"/>
      <c r="I2" s="205"/>
      <c r="J2" s="205"/>
      <c r="K2" s="206"/>
    </row>
    <row r="3" spans="1:11" ht="15.95" customHeight="1" x14ac:dyDescent="0.2">
      <c r="A3" s="204"/>
      <c r="B3" s="205"/>
      <c r="C3" s="205"/>
      <c r="D3" s="205"/>
      <c r="E3" s="205"/>
      <c r="F3" s="205"/>
      <c r="G3" s="205"/>
      <c r="H3" s="205"/>
      <c r="I3" s="205"/>
      <c r="J3" s="205"/>
      <c r="K3" s="206"/>
    </row>
    <row r="4" spans="1:11" ht="15.95" customHeight="1" thickBot="1" x14ac:dyDescent="0.25">
      <c r="A4" s="207"/>
      <c r="B4" s="208"/>
      <c r="C4" s="208"/>
      <c r="D4" s="208"/>
      <c r="E4" s="208"/>
      <c r="F4" s="208"/>
      <c r="G4" s="208"/>
      <c r="H4" s="208"/>
      <c r="I4" s="208"/>
      <c r="J4" s="208"/>
      <c r="K4" s="209"/>
    </row>
    <row r="5" spans="1:11" ht="15.95" customHeight="1" x14ac:dyDescent="0.2">
      <c r="A5" s="94" t="s">
        <v>33</v>
      </c>
      <c r="B5" s="95"/>
      <c r="C5" s="222" t="s">
        <v>78</v>
      </c>
      <c r="D5" s="223"/>
      <c r="E5" s="223"/>
      <c r="F5" s="223"/>
      <c r="G5" s="223"/>
      <c r="H5" s="223"/>
      <c r="I5" s="223"/>
      <c r="J5" s="223"/>
      <c r="K5" s="224"/>
    </row>
    <row r="6" spans="1:11" ht="15.95" customHeight="1" x14ac:dyDescent="0.2">
      <c r="A6" s="90" t="s">
        <v>34</v>
      </c>
      <c r="B6" s="91"/>
      <c r="C6" s="137" t="s">
        <v>80</v>
      </c>
      <c r="D6" s="152"/>
      <c r="E6" s="152"/>
      <c r="F6" s="152"/>
      <c r="G6" s="152"/>
      <c r="H6" s="152"/>
      <c r="I6" s="152"/>
      <c r="J6" s="152"/>
      <c r="K6" s="225"/>
    </row>
    <row r="7" spans="1:11" ht="15.95" customHeight="1" x14ac:dyDescent="0.2">
      <c r="A7" s="236"/>
      <c r="B7" s="237"/>
      <c r="C7" s="237"/>
      <c r="D7" s="237"/>
      <c r="E7" s="237"/>
      <c r="F7" s="237"/>
      <c r="G7" s="237"/>
      <c r="H7" s="215" t="s">
        <v>48</v>
      </c>
      <c r="I7" s="216"/>
      <c r="J7" s="215" t="s">
        <v>49</v>
      </c>
      <c r="K7" s="233"/>
    </row>
    <row r="8" spans="1:11" ht="15.95" customHeight="1" x14ac:dyDescent="0.2">
      <c r="A8" s="90" t="s">
        <v>35</v>
      </c>
      <c r="B8" s="91"/>
      <c r="C8" s="137" t="s">
        <v>592</v>
      </c>
      <c r="D8" s="152"/>
      <c r="E8" s="152"/>
      <c r="F8" s="152"/>
      <c r="G8" s="138"/>
      <c r="H8" s="137">
        <v>294900</v>
      </c>
      <c r="I8" s="138"/>
      <c r="J8" s="135"/>
      <c r="K8" s="136"/>
    </row>
    <row r="9" spans="1:11" ht="15.95" customHeight="1" x14ac:dyDescent="0.2">
      <c r="A9" s="90" t="s">
        <v>36</v>
      </c>
      <c r="B9" s="91"/>
      <c r="C9" s="137" t="s">
        <v>593</v>
      </c>
      <c r="D9" s="152"/>
      <c r="E9" s="152"/>
      <c r="F9" s="152"/>
      <c r="G9" s="138"/>
      <c r="H9" s="137">
        <v>17004209</v>
      </c>
      <c r="I9" s="138"/>
      <c r="J9" s="135"/>
      <c r="K9" s="136"/>
    </row>
    <row r="10" spans="1:11" ht="15.95" customHeight="1" x14ac:dyDescent="0.2">
      <c r="A10" s="90" t="s">
        <v>37</v>
      </c>
      <c r="B10" s="91"/>
      <c r="C10" s="137"/>
      <c r="D10" s="152"/>
      <c r="E10" s="152"/>
      <c r="F10" s="152"/>
      <c r="G10" s="138"/>
      <c r="H10" s="137"/>
      <c r="I10" s="138"/>
      <c r="J10" s="135"/>
      <c r="K10" s="136"/>
    </row>
    <row r="11" spans="1:11" ht="15.95" customHeight="1" x14ac:dyDescent="0.2">
      <c r="A11" s="90" t="s">
        <v>38</v>
      </c>
      <c r="B11" s="91"/>
      <c r="C11" s="137"/>
      <c r="D11" s="152"/>
      <c r="E11" s="152"/>
      <c r="F11" s="152"/>
      <c r="G11" s="138"/>
      <c r="H11" s="137"/>
      <c r="I11" s="138"/>
      <c r="J11" s="135"/>
      <c r="K11" s="136"/>
    </row>
    <row r="12" spans="1:11" ht="15.95" customHeight="1" x14ac:dyDescent="0.2">
      <c r="A12" s="90" t="s">
        <v>39</v>
      </c>
      <c r="B12" s="91"/>
      <c r="C12" s="137" t="s">
        <v>595</v>
      </c>
      <c r="D12" s="152"/>
      <c r="E12" s="152"/>
      <c r="F12" s="152"/>
      <c r="G12" s="138"/>
      <c r="H12" s="137"/>
      <c r="I12" s="138"/>
      <c r="J12" s="135"/>
      <c r="K12" s="136"/>
    </row>
    <row r="13" spans="1:11" ht="15.95" customHeight="1" x14ac:dyDescent="0.2">
      <c r="A13" s="90" t="s">
        <v>40</v>
      </c>
      <c r="B13" s="91"/>
      <c r="C13" s="137"/>
      <c r="D13" s="152"/>
      <c r="E13" s="152"/>
      <c r="F13" s="152"/>
      <c r="G13" s="138"/>
      <c r="H13" s="137"/>
      <c r="I13" s="138"/>
      <c r="J13" s="135"/>
      <c r="K13" s="136"/>
    </row>
    <row r="14" spans="1:11" ht="15.95" customHeight="1" x14ac:dyDescent="0.2">
      <c r="A14" s="90" t="s">
        <v>41</v>
      </c>
      <c r="B14" s="91"/>
      <c r="C14" s="137"/>
      <c r="D14" s="152"/>
      <c r="E14" s="152"/>
      <c r="F14" s="152"/>
      <c r="G14" s="138"/>
      <c r="H14" s="137"/>
      <c r="I14" s="138"/>
      <c r="J14" s="135"/>
      <c r="K14" s="136"/>
    </row>
    <row r="15" spans="1:11" ht="15.95" customHeight="1" x14ac:dyDescent="0.2">
      <c r="A15" s="90" t="s">
        <v>42</v>
      </c>
      <c r="B15" s="91"/>
      <c r="C15" s="137" t="s">
        <v>591</v>
      </c>
      <c r="D15" s="138"/>
      <c r="E15" s="78" t="s">
        <v>47</v>
      </c>
      <c r="F15" s="140">
        <v>623</v>
      </c>
      <c r="G15" s="140"/>
      <c r="H15" s="143" t="s">
        <v>76</v>
      </c>
      <c r="I15" s="143"/>
      <c r="J15" s="140"/>
      <c r="K15" s="141"/>
    </row>
    <row r="16" spans="1:11" ht="15.95" customHeight="1" x14ac:dyDescent="0.2">
      <c r="A16" s="90" t="s">
        <v>43</v>
      </c>
      <c r="B16" s="91"/>
      <c r="C16" s="137">
        <v>8014512</v>
      </c>
      <c r="D16" s="138"/>
      <c r="E16" s="78" t="s">
        <v>46</v>
      </c>
      <c r="F16" s="217"/>
      <c r="G16" s="217"/>
      <c r="H16" s="139" t="s">
        <v>75</v>
      </c>
      <c r="I16" s="139"/>
      <c r="J16" s="139"/>
      <c r="K16" s="142"/>
    </row>
    <row r="17" spans="1:11" ht="15.95" customHeight="1" thickBot="1" x14ac:dyDescent="0.25">
      <c r="A17" s="92" t="s">
        <v>44</v>
      </c>
      <c r="B17" s="93"/>
      <c r="C17" s="213"/>
      <c r="D17" s="214"/>
      <c r="E17" s="79" t="s">
        <v>45</v>
      </c>
      <c r="F17" s="213"/>
      <c r="G17" s="214"/>
      <c r="H17" s="213"/>
      <c r="I17" s="234"/>
      <c r="J17" s="234"/>
      <c r="K17" s="235"/>
    </row>
    <row r="18" spans="1:11" ht="21" customHeight="1" thickBot="1" x14ac:dyDescent="0.25">
      <c r="A18" s="210" t="s">
        <v>50</v>
      </c>
      <c r="B18" s="211"/>
      <c r="C18" s="211"/>
      <c r="D18" s="211"/>
      <c r="E18" s="211"/>
      <c r="F18" s="211"/>
      <c r="G18" s="211"/>
      <c r="H18" s="211"/>
      <c r="I18" s="211"/>
      <c r="J18" s="211"/>
      <c r="K18" s="212"/>
    </row>
    <row r="19" spans="1:11" ht="21.75" customHeight="1" thickBot="1" x14ac:dyDescent="0.25">
      <c r="A19" s="228" t="s">
        <v>51</v>
      </c>
      <c r="B19" s="229"/>
      <c r="C19" s="229"/>
      <c r="D19" s="229"/>
      <c r="E19" s="230"/>
      <c r="F19" s="69"/>
      <c r="G19" s="231" t="s">
        <v>52</v>
      </c>
      <c r="H19" s="229"/>
      <c r="I19" s="229"/>
      <c r="J19" s="229"/>
      <c r="K19" s="232"/>
    </row>
    <row r="20" spans="1:11" ht="15.95" customHeight="1" x14ac:dyDescent="0.2">
      <c r="A20" s="67">
        <v>1</v>
      </c>
      <c r="B20" s="226" t="s">
        <v>53</v>
      </c>
      <c r="C20" s="227"/>
      <c r="D20" s="96" t="s">
        <v>29</v>
      </c>
      <c r="E20" s="80"/>
      <c r="F20" s="68">
        <v>13</v>
      </c>
      <c r="G20" s="149" t="s">
        <v>594</v>
      </c>
      <c r="H20" s="150"/>
      <c r="I20" s="150"/>
      <c r="J20" s="151"/>
      <c r="K20" s="84"/>
    </row>
    <row r="21" spans="1:11" ht="15.95" customHeight="1" x14ac:dyDescent="0.2">
      <c r="A21" s="64">
        <v>2</v>
      </c>
      <c r="B21" s="220"/>
      <c r="C21" s="221"/>
      <c r="D21" s="78" t="s">
        <v>30</v>
      </c>
      <c r="E21" s="81"/>
      <c r="F21" s="65">
        <v>14</v>
      </c>
      <c r="G21" s="137"/>
      <c r="H21" s="152"/>
      <c r="I21" s="152"/>
      <c r="J21" s="138"/>
      <c r="K21" s="85"/>
    </row>
    <row r="22" spans="1:11" ht="15.95" customHeight="1" x14ac:dyDescent="0.2">
      <c r="A22" s="64">
        <v>3</v>
      </c>
      <c r="B22" s="218" t="s">
        <v>54</v>
      </c>
      <c r="C22" s="219"/>
      <c r="D22" s="78" t="s">
        <v>55</v>
      </c>
      <c r="E22" s="81"/>
      <c r="F22" s="65">
        <v>15</v>
      </c>
      <c r="G22" s="137"/>
      <c r="H22" s="152"/>
      <c r="I22" s="152"/>
      <c r="J22" s="138"/>
      <c r="K22" s="85"/>
    </row>
    <row r="23" spans="1:11" ht="15.95" customHeight="1" thickBot="1" x14ac:dyDescent="0.25">
      <c r="A23" s="64">
        <v>4</v>
      </c>
      <c r="B23" s="220"/>
      <c r="C23" s="221"/>
      <c r="D23" s="78" t="s">
        <v>56</v>
      </c>
      <c r="E23" s="82"/>
      <c r="F23" s="66">
        <v>16</v>
      </c>
      <c r="G23" s="137"/>
      <c r="H23" s="152"/>
      <c r="I23" s="152"/>
      <c r="J23" s="138"/>
      <c r="K23" s="85"/>
    </row>
    <row r="24" spans="1:11" ht="15.95" customHeight="1" thickBot="1" x14ac:dyDescent="0.25">
      <c r="A24" s="64">
        <v>5</v>
      </c>
      <c r="B24" s="156" t="s">
        <v>62</v>
      </c>
      <c r="C24" s="172"/>
      <c r="D24" s="173"/>
      <c r="E24" s="83"/>
      <c r="F24" s="70">
        <v>17</v>
      </c>
      <c r="G24" s="137"/>
      <c r="H24" s="152"/>
      <c r="I24" s="152"/>
      <c r="J24" s="138"/>
      <c r="K24" s="85"/>
    </row>
    <row r="25" spans="1:11" ht="15.95" customHeight="1" x14ac:dyDescent="0.2">
      <c r="A25" s="64">
        <v>6</v>
      </c>
      <c r="B25" s="169" t="s">
        <v>63</v>
      </c>
      <c r="C25" s="170"/>
      <c r="D25" s="171"/>
      <c r="E25" s="80"/>
      <c r="F25" s="66">
        <v>18</v>
      </c>
      <c r="G25" s="137"/>
      <c r="H25" s="152"/>
      <c r="I25" s="152"/>
      <c r="J25" s="138"/>
      <c r="K25" s="85"/>
    </row>
    <row r="26" spans="1:11" ht="15.95" customHeight="1" thickBot="1" x14ac:dyDescent="0.25">
      <c r="A26" s="64">
        <v>7</v>
      </c>
      <c r="B26" s="169" t="s">
        <v>64</v>
      </c>
      <c r="C26" s="170"/>
      <c r="D26" s="171"/>
      <c r="E26" s="82"/>
      <c r="F26" s="66">
        <v>19</v>
      </c>
      <c r="G26" s="137"/>
      <c r="H26" s="152"/>
      <c r="I26" s="152"/>
      <c r="J26" s="138"/>
      <c r="K26" s="85"/>
    </row>
    <row r="27" spans="1:11" ht="15.95" customHeight="1" thickBot="1" x14ac:dyDescent="0.25">
      <c r="A27" s="64">
        <v>8</v>
      </c>
      <c r="B27" s="156" t="s">
        <v>65</v>
      </c>
      <c r="C27" s="172"/>
      <c r="D27" s="173"/>
      <c r="E27" s="83"/>
      <c r="F27" s="70">
        <v>20</v>
      </c>
      <c r="G27" s="137"/>
      <c r="H27" s="152"/>
      <c r="I27" s="152"/>
      <c r="J27" s="138"/>
      <c r="K27" s="85"/>
    </row>
    <row r="28" spans="1:11" ht="15.95" customHeight="1" x14ac:dyDescent="0.2">
      <c r="A28" s="64">
        <v>9</v>
      </c>
      <c r="B28" s="169" t="s">
        <v>66</v>
      </c>
      <c r="C28" s="170"/>
      <c r="D28" s="171"/>
      <c r="E28" s="80"/>
      <c r="F28" s="66">
        <v>21</v>
      </c>
      <c r="G28" s="137"/>
      <c r="H28" s="152"/>
      <c r="I28" s="152"/>
      <c r="J28" s="138"/>
      <c r="K28" s="85"/>
    </row>
    <row r="29" spans="1:11" ht="15.95" customHeight="1" x14ac:dyDescent="0.2">
      <c r="A29" s="64">
        <v>10</v>
      </c>
      <c r="B29" s="169" t="s">
        <v>67</v>
      </c>
      <c r="C29" s="170"/>
      <c r="D29" s="171"/>
      <c r="E29" s="81"/>
      <c r="F29" s="66">
        <v>22</v>
      </c>
      <c r="G29" s="137"/>
      <c r="H29" s="152"/>
      <c r="I29" s="152"/>
      <c r="J29" s="138"/>
      <c r="K29" s="85"/>
    </row>
    <row r="30" spans="1:11" ht="15.95" customHeight="1" thickBot="1" x14ac:dyDescent="0.25">
      <c r="A30" s="64">
        <v>11</v>
      </c>
      <c r="B30" s="169" t="s">
        <v>68</v>
      </c>
      <c r="C30" s="170"/>
      <c r="D30" s="171"/>
      <c r="E30" s="82"/>
      <c r="F30" s="66">
        <v>23</v>
      </c>
      <c r="G30" s="137"/>
      <c r="H30" s="152"/>
      <c r="I30" s="152"/>
      <c r="J30" s="138"/>
      <c r="K30" s="85"/>
    </row>
    <row r="31" spans="1:11" ht="15.95" customHeight="1" thickBot="1" x14ac:dyDescent="0.25">
      <c r="A31" s="73">
        <v>12</v>
      </c>
      <c r="B31" s="156" t="s">
        <v>69</v>
      </c>
      <c r="C31" s="172"/>
      <c r="D31" s="173"/>
      <c r="E31" s="89"/>
      <c r="F31" s="74">
        <v>24</v>
      </c>
      <c r="G31" s="217"/>
      <c r="H31" s="217"/>
      <c r="I31" s="217"/>
      <c r="J31" s="217"/>
      <c r="K31" s="86"/>
    </row>
    <row r="32" spans="1:11" ht="15.95" customHeight="1" thickBot="1" x14ac:dyDescent="0.25">
      <c r="A32" s="75"/>
      <c r="B32" s="238"/>
      <c r="C32" s="239"/>
      <c r="D32" s="240"/>
      <c r="E32" s="77"/>
      <c r="F32" s="76">
        <v>25</v>
      </c>
      <c r="G32" s="153" t="s">
        <v>70</v>
      </c>
      <c r="H32" s="154"/>
      <c r="I32" s="154"/>
      <c r="J32" s="99"/>
      <c r="K32" s="87"/>
    </row>
    <row r="33" spans="1:11" ht="15.95" customHeight="1" thickBot="1" x14ac:dyDescent="0.25">
      <c r="A33" s="182"/>
      <c r="B33" s="183"/>
      <c r="C33" s="183"/>
      <c r="D33" s="183"/>
      <c r="E33" s="183"/>
      <c r="F33" s="187" t="s">
        <v>57</v>
      </c>
      <c r="G33" s="188"/>
      <c r="H33" s="188"/>
      <c r="I33" s="188"/>
      <c r="J33" s="189"/>
      <c r="K33" s="190"/>
    </row>
    <row r="34" spans="1:11" ht="15.95" customHeight="1" thickBot="1" x14ac:dyDescent="0.25">
      <c r="A34" s="182"/>
      <c r="B34" s="183"/>
      <c r="C34" s="183"/>
      <c r="D34" s="183"/>
      <c r="E34" s="183"/>
      <c r="F34" s="71">
        <v>26</v>
      </c>
      <c r="G34" s="155" t="s">
        <v>71</v>
      </c>
      <c r="H34" s="155"/>
      <c r="I34" s="155"/>
      <c r="J34" s="156"/>
      <c r="K34" s="89"/>
    </row>
    <row r="35" spans="1:11" ht="15.95" customHeight="1" x14ac:dyDescent="0.2">
      <c r="A35" s="182"/>
      <c r="B35" s="183"/>
      <c r="C35" s="183"/>
      <c r="D35" s="183"/>
      <c r="E35" s="183"/>
      <c r="F35" s="71">
        <v>27</v>
      </c>
      <c r="G35" s="143" t="s">
        <v>596</v>
      </c>
      <c r="H35" s="143"/>
      <c r="I35" s="143"/>
      <c r="J35" s="143"/>
      <c r="K35" s="100"/>
    </row>
    <row r="36" spans="1:11" ht="15.95" customHeight="1" x14ac:dyDescent="0.2">
      <c r="A36" s="182"/>
      <c r="B36" s="183"/>
      <c r="C36" s="183"/>
      <c r="D36" s="183"/>
      <c r="E36" s="183"/>
      <c r="F36" s="71">
        <v>28</v>
      </c>
      <c r="G36" s="139" t="s">
        <v>598</v>
      </c>
      <c r="H36" s="143"/>
      <c r="I36" s="143"/>
      <c r="J36" s="143"/>
      <c r="K36" s="101"/>
    </row>
    <row r="37" spans="1:11" ht="15.95" customHeight="1" thickBot="1" x14ac:dyDescent="0.25">
      <c r="A37" s="182"/>
      <c r="B37" s="183"/>
      <c r="C37" s="183"/>
      <c r="D37" s="183"/>
      <c r="E37" s="183"/>
      <c r="F37" s="71">
        <v>29</v>
      </c>
      <c r="G37" s="139" t="s">
        <v>597</v>
      </c>
      <c r="H37" s="143"/>
      <c r="I37" s="143"/>
      <c r="J37" s="143"/>
      <c r="K37" s="101"/>
    </row>
    <row r="38" spans="1:11" ht="15.95" customHeight="1" thickBot="1" x14ac:dyDescent="0.25">
      <c r="A38" s="182"/>
      <c r="B38" s="183"/>
      <c r="C38" s="183"/>
      <c r="D38" s="183"/>
      <c r="E38" s="183"/>
      <c r="F38" s="72">
        <v>30</v>
      </c>
      <c r="G38" s="144" t="s">
        <v>77</v>
      </c>
      <c r="H38" s="144"/>
      <c r="I38" s="144"/>
      <c r="J38" s="145"/>
      <c r="K38" s="89"/>
    </row>
    <row r="39" spans="1:11" ht="15.95" customHeight="1" x14ac:dyDescent="0.2">
      <c r="A39" s="184"/>
      <c r="B39" s="185"/>
      <c r="C39" s="185"/>
      <c r="D39" s="185"/>
      <c r="E39" s="185"/>
      <c r="F39" s="185"/>
      <c r="G39" s="185"/>
      <c r="H39" s="185"/>
      <c r="I39" s="185"/>
      <c r="J39" s="185"/>
      <c r="K39" s="186"/>
    </row>
    <row r="40" spans="1:11" ht="15.95" customHeight="1" x14ac:dyDescent="0.2">
      <c r="A40" s="97"/>
      <c r="B40" s="98"/>
      <c r="C40" s="88"/>
      <c r="D40" s="177"/>
      <c r="E40" s="178"/>
      <c r="F40" s="146" t="s">
        <v>72</v>
      </c>
      <c r="G40" s="147"/>
      <c r="H40" s="148"/>
      <c r="I40" s="166" t="s">
        <v>79</v>
      </c>
      <c r="J40" s="167"/>
      <c r="K40" s="168"/>
    </row>
    <row r="41" spans="1:11" ht="15.95" customHeight="1" x14ac:dyDescent="0.2">
      <c r="A41" s="197"/>
      <c r="B41" s="198"/>
      <c r="C41" s="199"/>
      <c r="D41" s="179"/>
      <c r="E41" s="180"/>
      <c r="F41" s="146" t="s">
        <v>73</v>
      </c>
      <c r="G41" s="147"/>
      <c r="H41" s="148"/>
      <c r="I41" s="166">
        <v>100</v>
      </c>
      <c r="J41" s="167"/>
      <c r="K41" s="168"/>
    </row>
    <row r="42" spans="1:11" ht="15.95" customHeight="1" x14ac:dyDescent="0.2">
      <c r="A42" s="157"/>
      <c r="B42" s="158"/>
      <c r="C42" s="159"/>
      <c r="D42" s="179"/>
      <c r="E42" s="180"/>
      <c r="F42" s="146" t="s">
        <v>74</v>
      </c>
      <c r="G42" s="147"/>
      <c r="H42" s="148"/>
      <c r="I42" s="191"/>
      <c r="J42" s="192"/>
      <c r="K42" s="193"/>
    </row>
    <row r="43" spans="1:11" ht="15.95" customHeight="1" x14ac:dyDescent="0.2">
      <c r="A43" s="160"/>
      <c r="B43" s="161"/>
      <c r="C43" s="162"/>
      <c r="D43" s="179"/>
      <c r="E43" s="180"/>
      <c r="F43" s="146"/>
      <c r="G43" s="147"/>
      <c r="H43" s="148"/>
      <c r="I43" s="166"/>
      <c r="J43" s="167"/>
      <c r="K43" s="168"/>
    </row>
    <row r="44" spans="1:11" ht="15.95" customHeight="1" thickBot="1" x14ac:dyDescent="0.25">
      <c r="A44" s="174" t="s">
        <v>58</v>
      </c>
      <c r="B44" s="175"/>
      <c r="C44" s="176"/>
      <c r="D44" s="181" t="s">
        <v>59</v>
      </c>
      <c r="E44" s="176"/>
      <c r="F44" s="163" t="s">
        <v>60</v>
      </c>
      <c r="G44" s="164"/>
      <c r="H44" s="165"/>
      <c r="I44" s="194"/>
      <c r="J44" s="195"/>
      <c r="K44" s="196"/>
    </row>
  </sheetData>
  <mergeCells count="88">
    <mergeCell ref="B28:D28"/>
    <mergeCell ref="B29:D29"/>
    <mergeCell ref="B30:D30"/>
    <mergeCell ref="B32:D32"/>
    <mergeCell ref="G30:J30"/>
    <mergeCell ref="G31:J31"/>
    <mergeCell ref="G29:J29"/>
    <mergeCell ref="B31:D31"/>
    <mergeCell ref="A7:G7"/>
    <mergeCell ref="C8:G8"/>
    <mergeCell ref="C9:G9"/>
    <mergeCell ref="C10:G10"/>
    <mergeCell ref="C11:G11"/>
    <mergeCell ref="C12:G12"/>
    <mergeCell ref="C13:G13"/>
    <mergeCell ref="B22:C23"/>
    <mergeCell ref="B24:D24"/>
    <mergeCell ref="C5:K5"/>
    <mergeCell ref="C6:K6"/>
    <mergeCell ref="B20:C21"/>
    <mergeCell ref="A19:E19"/>
    <mergeCell ref="G19:K19"/>
    <mergeCell ref="J7:K7"/>
    <mergeCell ref="J8:K8"/>
    <mergeCell ref="J9:K9"/>
    <mergeCell ref="J10:K10"/>
    <mergeCell ref="H17:K17"/>
    <mergeCell ref="J12:K12"/>
    <mergeCell ref="J13:K13"/>
    <mergeCell ref="A1:K4"/>
    <mergeCell ref="A18:K18"/>
    <mergeCell ref="F17:G17"/>
    <mergeCell ref="C14:G14"/>
    <mergeCell ref="C16:D16"/>
    <mergeCell ref="C17:D17"/>
    <mergeCell ref="H7:I7"/>
    <mergeCell ref="H8:I8"/>
    <mergeCell ref="C15:D15"/>
    <mergeCell ref="F15:G15"/>
    <mergeCell ref="F16:G16"/>
    <mergeCell ref="J11:K11"/>
    <mergeCell ref="H9:I9"/>
    <mergeCell ref="H10:I10"/>
    <mergeCell ref="H11:I11"/>
    <mergeCell ref="H12:I12"/>
    <mergeCell ref="B25:D25"/>
    <mergeCell ref="B26:D26"/>
    <mergeCell ref="B27:D27"/>
    <mergeCell ref="A44:C44"/>
    <mergeCell ref="D40:E43"/>
    <mergeCell ref="D44:E44"/>
    <mergeCell ref="A33:E38"/>
    <mergeCell ref="A39:K39"/>
    <mergeCell ref="I40:K40"/>
    <mergeCell ref="G35:J35"/>
    <mergeCell ref="G37:J37"/>
    <mergeCell ref="F33:K33"/>
    <mergeCell ref="I42:K42"/>
    <mergeCell ref="I44:K44"/>
    <mergeCell ref="I43:K43"/>
    <mergeCell ref="A41:C41"/>
    <mergeCell ref="A42:C43"/>
    <mergeCell ref="F44:H44"/>
    <mergeCell ref="F42:H42"/>
    <mergeCell ref="I41:K41"/>
    <mergeCell ref="F43:H43"/>
    <mergeCell ref="G38:J38"/>
    <mergeCell ref="F40:H40"/>
    <mergeCell ref="F41:H41"/>
    <mergeCell ref="G20:J20"/>
    <mergeCell ref="G21:J21"/>
    <mergeCell ref="G22:J22"/>
    <mergeCell ref="G23:J23"/>
    <mergeCell ref="G32:I32"/>
    <mergeCell ref="G26:J26"/>
    <mergeCell ref="G27:J27"/>
    <mergeCell ref="G28:J28"/>
    <mergeCell ref="G25:J25"/>
    <mergeCell ref="G24:J24"/>
    <mergeCell ref="G36:J36"/>
    <mergeCell ref="G34:J34"/>
    <mergeCell ref="J14:K14"/>
    <mergeCell ref="H13:I13"/>
    <mergeCell ref="H14:I14"/>
    <mergeCell ref="H16:I16"/>
    <mergeCell ref="J15:K15"/>
    <mergeCell ref="J16:K16"/>
    <mergeCell ref="H15:I15"/>
  </mergeCells>
  <phoneticPr fontId="0" type="noConversion"/>
  <printOptions horizontalCentered="1" verticalCentered="1"/>
  <pageMargins left="0.59055118110236227" right="0.4724409448818898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Rozpočet</vt:lpstr>
      <vt:lpstr>Rekapitulace rozpočtu</vt:lpstr>
      <vt:lpstr>Výkaz</vt:lpstr>
      <vt:lpstr>Krycí list</vt:lpstr>
      <vt:lpstr>'Rekapitulace rozpočtu'!Názvy_tisku</vt:lpstr>
      <vt:lpstr>Rozpočet!Názvy_tisku</vt:lpstr>
      <vt:lpstr>Výkaz!Názvy_tisku</vt:lpstr>
      <vt:lpstr>'Krycí list'!Oblast_tisku</vt:lpstr>
    </vt:vector>
  </TitlesOfParts>
  <Company>SoftProjekt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Bohuslav Švancara</dc:creator>
  <cp:lastModifiedBy>Jaroslava Jedličková</cp:lastModifiedBy>
  <cp:lastPrinted>2003-02-27T17:49:46Z</cp:lastPrinted>
  <dcterms:created xsi:type="dcterms:W3CDTF">2000-09-05T09:25:34Z</dcterms:created>
  <dcterms:modified xsi:type="dcterms:W3CDTF">2016-04-11T21:19:55Z</dcterms:modified>
</cp:coreProperties>
</file>