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Krycí list" sheetId="1" state="visible" r:id="rId2"/>
    <sheet name="Rekapitulace" sheetId="2" state="visible" r:id="rId3"/>
    <sheet name="Položky" sheetId="3" state="visible" r:id="rId4"/>
  </sheets>
  <definedNames>
    <definedName function="false" hidden="false" localSheetId="0" name="_xlnm.Print_Area" vbProcedure="false">'Krycí list'!$A$1:$G$50</definedName>
    <definedName function="false" hidden="false" localSheetId="2" name="_xlnm.Print_Area" vbProcedure="false">Položky!$A$1:$G$368</definedName>
    <definedName function="false" hidden="false" localSheetId="1" name="_xlnm.Print_Area" vbProcedure="false">Rekapitulace!$A$1:$I$27</definedName>
    <definedName function="false" hidden="false" localSheetId="1" name="_xlnm.Print_Titles" vbProcedure="false">Rekapitulace!$1:$6</definedName>
    <definedName function="false" hidden="false" name="cisloobjektu" vbProcedure="false">'Krycí list'!$A$5</definedName>
    <definedName function="false" hidden="false" name="CisloRozpoctu" vbProcedure="false">'Krycí list'!$C$2</definedName>
    <definedName function="false" hidden="false" name="cislostavby" vbProcedure="false">'Krycí list'!$A$7</definedName>
    <definedName function="false" hidden="false" name="Dil" vbProcedure="false">Rekapitulace!$A$6</definedName>
    <definedName function="false" hidden="false" name="JKSO" vbProcedure="false">'Krycí list'!$G$2</definedName>
    <definedName function="false" hidden="false" name="MJ" vbProcedure="false">'Krycí list'!$G$5</definedName>
    <definedName function="false" hidden="false" name="NazevDilu" vbProcedure="false">Rekapitulace!$B$6</definedName>
    <definedName function="false" hidden="false" name="nazevobjektu" vbProcedure="false">'Krycí list'!$C$5</definedName>
    <definedName function="false" hidden="false" name="NazevRozpoctu" vbProcedure="false">'Krycí list'!$D$2</definedName>
    <definedName function="false" hidden="false" name="nazevstavby" vbProcedure="false">'Krycí list'!$C$7</definedName>
    <definedName function="false" hidden="false" name="Objednatel" vbProcedure="false">'Krycí list'!$C$10</definedName>
    <definedName function="false" hidden="false" name="PocetMJ" vbProcedure="false">'Krycí list'!$G$6</definedName>
    <definedName function="false" hidden="false" name="Poznamka" vbProcedure="false">'Krycí list'!$B$37</definedName>
    <definedName function="false" hidden="false" name="Projektant" vbProcedure="false">'Krycí list'!$C$8</definedName>
    <definedName function="false" hidden="false" name="Rozpoctoval" vbProcedure="false">'Krycí list'!$C$12</definedName>
    <definedName function="false" hidden="false" name="SazbaDPH1" vbProcedure="false">'Krycí list'!$C$30</definedName>
    <definedName function="false" hidden="false" name="SazbaDPH2" vbProcedure="false">'Krycí list'!$C$32</definedName>
    <definedName function="false" hidden="false" name="SloupecCC" vbProcedure="false">#REF!</definedName>
    <definedName function="false" hidden="false" name="SloupecCisloPol" vbProcedure="false">#REF!</definedName>
    <definedName function="false" hidden="false" name="SloupecJC" vbProcedure="false">#REF!</definedName>
    <definedName function="false" hidden="false" name="SloupecMJ" vbProcedure="false">#REF!</definedName>
    <definedName function="false" hidden="false" name="SloupecMnozstvi" vbProcedure="false">#REF!</definedName>
    <definedName function="false" hidden="false" name="SloupecNazPol" vbProcedure="false">#REF!</definedName>
    <definedName function="false" hidden="false" name="SloupecPC" vbProcedure="false">#REF!</definedName>
    <definedName function="false" hidden="false" name="Zakazka" vbProcedure="false">'Krycí list'!$G$11</definedName>
    <definedName function="false" hidden="false" name="Zaklad22" vbProcedure="false">'Krycí list'!$F$32</definedName>
    <definedName function="false" hidden="false" name="Zaklad5" vbProcedure="false">'Krycí list'!$F$30</definedName>
    <definedName function="false" hidden="false" name="Zaokrouhleni" vbProcedure="false">'Krycí list'!$F$34</definedName>
    <definedName function="false" hidden="false" name="Zhotovitel" vbProcedure="false">'Krycí list'!$C$11:$E$11</definedName>
    <definedName function="false" hidden="false" localSheetId="0" name="_xlnm.Print_Area" vbProcedure="false">'Krycí list'!$A$1:$G$50</definedName>
    <definedName function="false" hidden="false" localSheetId="1" name="Dodavka" vbProcedure="false">Rekapitulace!$G$27</definedName>
    <definedName function="false" hidden="false" localSheetId="1" name="HSV" vbProcedure="false">Rekapitulace!$E$27</definedName>
    <definedName function="false" hidden="false" localSheetId="1" name="HZS" vbProcedure="false">Rekapitulace!$I$27</definedName>
    <definedName function="false" hidden="false" localSheetId="1" name="Mont" vbProcedure="false">Rekapitulace!$H$27</definedName>
    <definedName function="false" hidden="false" localSheetId="1" name="PSV" vbProcedure="false">Rekapitulace!$F$27</definedName>
    <definedName function="false" hidden="false" localSheetId="1" name="_xlnm.Print_Area" vbProcedure="false">Rekapitulace!$A$1:$I$27</definedName>
    <definedName function="false" hidden="false" localSheetId="1" name="_xlnm.Print_Titles" vbProcedure="false">Rekapitulace!$1:$6</definedName>
    <definedName function="false" hidden="false" localSheetId="2" name="_xlnm.Print_Area" vbProcedure="false">Položky!$A$1:$G$368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<sst xmlns="http://schemas.openxmlformats.org/spreadsheetml/2006/main" count="1245" uniqueCount="793">
  <si>
    <t>POLOŽKOVÝ ROZPOČET</t>
  </si>
  <si>
    <t>Rozpočet</t>
  </si>
  <si>
    <t>0001</t>
  </si>
  <si>
    <t>Rekonstrukce plynové kotelny</t>
  </si>
  <si>
    <t>JKSO </t>
  </si>
  <si>
    <t>Objekt</t>
  </si>
  <si>
    <t>Název objektu</t>
  </si>
  <si>
    <t>SKP </t>
  </si>
  <si>
    <t>Rekonstrukce vytápění</t>
  </si>
  <si>
    <t>Měrná jednotka</t>
  </si>
  <si>
    <t>Stavba</t>
  </si>
  <si>
    <t>Název stavby</t>
  </si>
  <si>
    <t>Počet jednotek</t>
  </si>
  <si>
    <t>0074</t>
  </si>
  <si>
    <t>Dům s pečovatelskou službou, Nové Město na Moravě</t>
  </si>
  <si>
    <t>Náklady na m.j.</t>
  </si>
  <si>
    <t>Projektant</t>
  </si>
  <si>
    <t>Typ rozpočtu</t>
  </si>
  <si>
    <t>Objednatel</t>
  </si>
  <si>
    <t>Dodavatel</t>
  </si>
  <si>
    <t>MEGATOP s.r.o.</t>
  </si>
  <si>
    <t>Zakázkové číslo </t>
  </si>
  <si>
    <t>Rozpočtoval</t>
  </si>
  <si>
    <t>Počet listů</t>
  </si>
  <si>
    <t>Rozpis ceny</t>
  </si>
  <si>
    <t>Název</t>
  </si>
  <si>
    <t>Celkem</t>
  </si>
  <si>
    <t>HSV</t>
  </si>
  <si>
    <t>PSV</t>
  </si>
  <si>
    <t>MON</t>
  </si>
  <si>
    <t>Vedlejší náklady</t>
  </si>
  <si>
    <t>Ostatní náklady</t>
  </si>
  <si>
    <t>Vypracoval</t>
  </si>
  <si>
    <t>Za zhotovitele</t>
  </si>
  <si>
    <t>Za objednatele</t>
  </si>
  <si>
    <t>Jméno :</t>
  </si>
  <si>
    <t>   </t>
  </si>
  <si>
    <t>Datum :</t>
  </si>
  <si>
    <t>Podpis :</t>
  </si>
  <si>
    <t>Podpis:</t>
  </si>
  <si>
    <t>Základ pro DPH</t>
  </si>
  <si>
    <t>%  </t>
  </si>
  <si>
    <t>DPH</t>
  </si>
  <si>
    <t>% </t>
  </si>
  <si>
    <t>Zaokrouhlení</t>
  </si>
  <si>
    <t>CENA ZA OBJEKT CELKEM</t>
  </si>
  <si>
    <t>Popis :</t>
  </si>
  <si>
    <t>NAVRŽENÝMI A UVEDENÝMI VÝROBKY JE STANOVEN STANDARD STAVBY, PŘI ZÁMNĚNĚ JE MOŽNO POUŽÍT POUZE TECHNICKY A KVALITATIVNĚ SROVNATELNÉ VÝROBKY, ABY BYL STANOVENÝ STANDARD ZACHOVÁN.</t>
  </si>
  <si>
    <t> </t>
  </si>
  <si>
    <t>Stavba :</t>
  </si>
  <si>
    <t>Rozpočet :</t>
  </si>
  <si>
    <t>Objekt :</t>
  </si>
  <si>
    <t>REKAPITULACE DÍLŮ</t>
  </si>
  <si>
    <t>Stavební díl</t>
  </si>
  <si>
    <t>Typ dílu</t>
  </si>
  <si>
    <t>40</t>
  </si>
  <si>
    <t>Požární ucpávky</t>
  </si>
  <si>
    <t>800</t>
  </si>
  <si>
    <t>Běžné stavební práce</t>
  </si>
  <si>
    <t>95</t>
  </si>
  <si>
    <t>Dokončovací konstrukce na pozemních stavbách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</si>
  <si>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</si>
  <si>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</si>
  <si>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</si>
  <si>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</si>
  <si>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</si>
  <si>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</si>
  <si>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</si>
  <si>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</si>
  <si>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730</t>
  </si>
  <si>
    <t>Ústřední vytápění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</si>
  <si>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</si>
  <si>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</si>
  <si>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</si>
  <si>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</si>
  <si>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</si>
  <si>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</si>
  <si>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</si>
  <si>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</si>
  <si>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</si>
  <si>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</si>
  <si>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</si>
  <si>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</si>
  <si>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767</t>
  </si>
  <si>
    <t>Konstrukce zámečnické</t>
  </si>
  <si>
    <t>777</t>
  </si>
  <si>
    <t>Podlahy ze syntetických hmot</t>
  </si>
  <si>
    <t>783</t>
  </si>
  <si>
    <t>Nátěry</t>
  </si>
  <si>
    <t>784</t>
  </si>
  <si>
    <t>Malby</t>
  </si>
  <si>
    <t>M21</t>
  </si>
  <si>
    <t>Elektromontáže</t>
  </si>
  <si>
    <t>VN</t>
  </si>
  <si>
    <t>CELKEM  OBJEKT</t>
  </si>
  <si>
    <t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</si>
  <si>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</si>
  <si>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</si>
  <si>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</si>
  <si>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</si>
  <si>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</si>
  <si>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</si>
  <si>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</si>
  <si>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</si>
  <si>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</si>
  <si>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</si>
  <si>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</si>
  <si>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40-PC-001</t>
  </si>
  <si>
    <t>Požární ucpávka přes stěnu, potrubí ocel do DN25</t>
  </si>
  <si>
    <t>kus</t>
  </si>
  <si>
    <t>40-PC-002</t>
  </si>
  <si>
    <t>Požární ucpávka přes stěnu, potrubí ocel do DN50</t>
  </si>
  <si>
    <t>40-PC-003</t>
  </si>
  <si>
    <t>Požární ucpávka přes stěnu, potrubí ocel do DN100</t>
  </si>
  <si>
    <t>40-PC-004</t>
  </si>
  <si>
    <t>Požární ucpávka přes stěnu, potrubí plast do D32</t>
  </si>
  <si>
    <t>40-PC-005</t>
  </si>
  <si>
    <t>Požární ucpávka přes stěnu, potrubí plast do D50</t>
  </si>
  <si>
    <t>40-PC-006</t>
  </si>
  <si>
    <t>Požární ucpávka přes stěnu, potrubí plast do D75</t>
  </si>
  <si>
    <t>40-PC-007</t>
  </si>
  <si>
    <t>Požární ucpávka přes stěnu, kabel do 5x4mm2</t>
  </si>
  <si>
    <t>40-PC-008</t>
  </si>
  <si>
    <t>Požární ucpávka přes strop, potrubí ocel do DN25</t>
  </si>
  <si>
    <t>40-PC-009</t>
  </si>
  <si>
    <t>Požární ucpávka přes strop, potrubí ocel do DN50</t>
  </si>
  <si>
    <t>40-PC-010</t>
  </si>
  <si>
    <t>Požární ucpávka přes strop, potrubí ocel do DN100</t>
  </si>
  <si>
    <t>40-PC-011</t>
  </si>
  <si>
    <t>Požární ucpávka přes strop, potrubí plast do D32</t>
  </si>
  <si>
    <t>40-PC-012</t>
  </si>
  <si>
    <t>Požární ucpávka přes strop, potrubí plast do D110</t>
  </si>
  <si>
    <t>40-PC-013</t>
  </si>
  <si>
    <t>Požární ucpávka přes strop, kabel do 5x4mm2</t>
  </si>
  <si>
    <t>40-PC-014</t>
  </si>
  <si>
    <t>Požární ucpávka přes strop, svazek kabelů do 5x4mm2 (5x)</t>
  </si>
  <si>
    <t>310235241RT2</t>
  </si>
  <si>
    <t>Zazdívka otvorů pl.0,0225 m2 cihlami, tl.zdi 30 cm, s použitím suché maltové směsi</t>
  </si>
  <si>
    <t>310236241RT1</t>
  </si>
  <si>
    <t>Zazdívka otvorů pl. 0,09 m2 cihlami, tl. zdi 30 cm, s použitím suché maltové směsi</t>
  </si>
  <si>
    <t>310237241RT1</t>
  </si>
  <si>
    <t>Zazdívka otvorů pl. 0,25 m2 cihlami, tl. zdi 30 cm, s použitím suché maltové směsi</t>
  </si>
  <si>
    <t>310238211RT1</t>
  </si>
  <si>
    <t>Zazdívka otvorů plochy do 1 m2 cihlami na MVC, s použitím suché maltové směsi</t>
  </si>
  <si>
    <t>m3</t>
  </si>
  <si>
    <t>611421231RT2</t>
  </si>
  <si>
    <t>Oprava váp.omítek stropů do 10% plochy - štukových, s použitím suché maltové směsi</t>
  </si>
  <si>
    <t>m2</t>
  </si>
  <si>
    <t>612401191RT2</t>
  </si>
  <si>
    <t>Omítka malých ploch vnitřních stěn do 0,09 m2, s použitím suché maltové směsi</t>
  </si>
  <si>
    <t>612401291RT2</t>
  </si>
  <si>
    <t>Omítka malých ploch vnitřních stěn do 0,25 m2, s použitím suché maltové směsi</t>
  </si>
  <si>
    <t>612401391RT2</t>
  </si>
  <si>
    <t>Omítka malých ploch vnitřních stěn do 1 m2, s použitím suché maltové směsi</t>
  </si>
  <si>
    <t>612409991RT2</t>
  </si>
  <si>
    <t>Začištění omítek kolem oken,dveří apod., s použitím suché maltové směsi</t>
  </si>
  <si>
    <t>m</t>
  </si>
  <si>
    <t>612421231RT2</t>
  </si>
  <si>
    <t>Oprava vápen.omítek stěn do 10 % pl. - štukových, s použitím suché maltové směsi</t>
  </si>
  <si>
    <t>971033231R00</t>
  </si>
  <si>
    <t>Vybourání otv. zeď cihel. 0,0225 m2, tl. 15cm, MVC</t>
  </si>
  <si>
    <t>971033241R00</t>
  </si>
  <si>
    <t>Vybourání otv. zeď cihel. 0,0225 m2, tl. 30cm, MVC</t>
  </si>
  <si>
    <t>972055141R00</t>
  </si>
  <si>
    <t>Vybourání otvorů stropy prefa 0,0225 m2, nad 12 cm</t>
  </si>
  <si>
    <t>979081111R00</t>
  </si>
  <si>
    <t>Odvoz suti a vybour. hmot na skládku, vynošení z kotelny, naložení, poplatek za skládku</t>
  </si>
  <si>
    <t>t</t>
  </si>
  <si>
    <t>998011003R00</t>
  </si>
  <si>
    <t>Přesun hmot pro budovy zděné výšky do 24 m</t>
  </si>
  <si>
    <t>952901114R00</t>
  </si>
  <si>
    <t>Vyčištění budov o výšce podlaží nad 4 m, suchou i mokrou cestou</t>
  </si>
  <si>
    <t>713111125R00</t>
  </si>
  <si>
    <t>Montáž izolace tepelné stropů rovných spodem, na rastr</t>
  </si>
  <si>
    <t>713300852R00</t>
  </si>
  <si>
    <t>Odstranění izolace z desek lehčených s úpravou</t>
  </si>
  <si>
    <t>713400821R00</t>
  </si>
  <si>
    <t>Odstranění izolačních pásů  potrubí</t>
  </si>
  <si>
    <t>713-035/30-Alf</t>
  </si>
  <si>
    <t>Izolace potr. min. vlna 35/30, povrch. úprava Al folie</t>
  </si>
  <si>
    <t>713-042/40-Alf</t>
  </si>
  <si>
    <t>Izolace potr. min. vlna 42/40, povrch. úprava Al folie</t>
  </si>
  <si>
    <t>713-048/50-Alf</t>
  </si>
  <si>
    <t>Izolace potr. min. vlna 48/50, povrch. úprava Al folie</t>
  </si>
  <si>
    <t>713-060/60-Alf</t>
  </si>
  <si>
    <t>Izolace potr. min. vlna 60/60, povrch. úprava Al folie</t>
  </si>
  <si>
    <t>713-076/70-Alf</t>
  </si>
  <si>
    <t>Izolace potr. min. vlna 76/70, povrch. úprava Al folie</t>
  </si>
  <si>
    <t>713-108/100-Alf</t>
  </si>
  <si>
    <t>Izolace potr. min. vlna 108/100, povrch. úprava Al folie</t>
  </si>
  <si>
    <t>713-199/80-Al</t>
  </si>
  <si>
    <t>Izolace kombi RS M200, dl. 3,7m, tl. iz. 80mm, povrch. úprava Al folie</t>
  </si>
  <si>
    <t>kpl</t>
  </si>
  <si>
    <t>713-D-001</t>
  </si>
  <si>
    <t>Likvidace demontované izolace stropu do nebezpečného odpadu</t>
  </si>
  <si>
    <t>713-D-002</t>
  </si>
  <si>
    <t>Likvidace demontované izolace potrubí a zařízení do nebezpečného odpadu</t>
  </si>
  <si>
    <t>713-PC-001</t>
  </si>
  <si>
    <t>Podhledové kazety ROCKWOOL Rockfon Cosmos 1200x600x50mm</t>
  </si>
  <si>
    <t>998713202R00</t>
  </si>
  <si>
    <t>Přesun hmot pro izolace tepelné, výšky do 12 m</t>
  </si>
  <si>
    <t>%</t>
  </si>
  <si>
    <t>721176102R00</t>
  </si>
  <si>
    <t>Potrubí HT připojovací DN 40 x 1,8 mm</t>
  </si>
  <si>
    <t>721176103R00</t>
  </si>
  <si>
    <t>Potrubí HT připojovací DN 50 x 1,8 mm</t>
  </si>
  <si>
    <t>721170955R00</t>
  </si>
  <si>
    <t>Oprava-vsazení odbočky, potrubí PVC hrdlové DN 110</t>
  </si>
  <si>
    <t>721194104R00</t>
  </si>
  <si>
    <t>Vyvedení odpadních výpustek D 40 x 1,8</t>
  </si>
  <si>
    <t>721194105R00</t>
  </si>
  <si>
    <t>Vyvedení odpadních výpustek D 50 x 1,8</t>
  </si>
  <si>
    <t>721290111R00</t>
  </si>
  <si>
    <t>Zkouška těsnosti kanalizace vodou DN 125</t>
  </si>
  <si>
    <t>725334301R00</t>
  </si>
  <si>
    <t>Nálevka se sifonem PP HL21, DN 32</t>
  </si>
  <si>
    <t>725869218R00</t>
  </si>
  <si>
    <t>Montáž U-sifonu</t>
  </si>
  <si>
    <t>731341150R00</t>
  </si>
  <si>
    <t>Hadice napouštěcí pryžové D 25/35</t>
  </si>
  <si>
    <t>721-001</t>
  </si>
  <si>
    <t>Montáž neutralizačního zařízení</t>
  </si>
  <si>
    <t>721-004</t>
  </si>
  <si>
    <t>Náplň neutralizačního zařízení</t>
  </si>
  <si>
    <t>721-7441823</t>
  </si>
  <si>
    <t>Neutralizační zařízení GENO-Neutra V N-70</t>
  </si>
  <si>
    <t>soubor</t>
  </si>
  <si>
    <t>998721202R00</t>
  </si>
  <si>
    <t>Přesun hmot pro vnitřní kanalizaci, výšky do 12 m</t>
  </si>
  <si>
    <t>722130803R00</t>
  </si>
  <si>
    <t>Demontáž stáv.rozvodů v kotelně a strojovně, likvidace odpadu</t>
  </si>
  <si>
    <t>722172331R00</t>
  </si>
  <si>
    <t>Potrubí z PPR Instaplast, teplá, D 20/3,4 mm</t>
  </si>
  <si>
    <t>722172332R00</t>
  </si>
  <si>
    <t>Potrubí z PPR Instaplast, teplá, D 25/4,2 mm</t>
  </si>
  <si>
    <t>722172333R00</t>
  </si>
  <si>
    <t>Potrubí z PPR Instaplast, teplá, D 32/5,4 mm</t>
  </si>
  <si>
    <t>722172335R00</t>
  </si>
  <si>
    <t>Potrubí z PPR Instaplast, teplá, D 50/8,3 mm</t>
  </si>
  <si>
    <t>722181223RT7</t>
  </si>
  <si>
    <t>Izolace návleková MIRELON POLAR tl. stěny 13 mm, vnitřní průměr 22 mm</t>
  </si>
  <si>
    <t>722181224RT9</t>
  </si>
  <si>
    <t>Izolace návleková MIRELON POLAR tl. stěny 20 mm, vnitřní průměr 28 mm</t>
  </si>
  <si>
    <t>722181224RU2</t>
  </si>
  <si>
    <t>Izolace návleková MIRELON POLAR tl. stěny 20 mm, vnitřní průměr 35 mm</t>
  </si>
  <si>
    <t>722181225RU7</t>
  </si>
  <si>
    <t>Izolace návleková MIRELON POLAR tl. stěny 25 mm, vnitřní průměr 52 mm</t>
  </si>
  <si>
    <t>722190222R00</t>
  </si>
  <si>
    <t>Přípojky vodovodní pro pevné připojení DN 20</t>
  </si>
  <si>
    <t>722190223R00</t>
  </si>
  <si>
    <t>Přípojky vodovodní pro pevné připojení DN 25</t>
  </si>
  <si>
    <t>722190224R00</t>
  </si>
  <si>
    <t>Přípojky vodovodní pro pevné připojení DN 32</t>
  </si>
  <si>
    <t>722190402R00</t>
  </si>
  <si>
    <t>Vyvedení a upevnění výpustek DN 20</t>
  </si>
  <si>
    <t>722221112R00</t>
  </si>
  <si>
    <t>Kohout vypouštěcí kulový, IVAR.EURO M DN 15</t>
  </si>
  <si>
    <t>722221113R00</t>
  </si>
  <si>
    <t>Kohout vypouštěcí kulový, IVAR.EURO M DN 20</t>
  </si>
  <si>
    <t>722229101R00</t>
  </si>
  <si>
    <t>Montáž vodovodních armatur,1závit, G 1/2</t>
  </si>
  <si>
    <t>722229102R00</t>
  </si>
  <si>
    <t>Montáž vodovodních armatur,1závit, G 3/4</t>
  </si>
  <si>
    <t>722235112R00</t>
  </si>
  <si>
    <t>Kohout kulový, vnitř.-vnitř.z. IVAR PERFECTA DN 20</t>
  </si>
  <si>
    <t>722235113R00</t>
  </si>
  <si>
    <t>Kohout kulový, vnitř.-vnitř.z. IVAR PERFECTA DN 25</t>
  </si>
  <si>
    <t>722235114R00</t>
  </si>
  <si>
    <t>Kohout kulový, vnitř.-vnitř.z. IVAR PERFECTA DN 32</t>
  </si>
  <si>
    <t>722235116R00</t>
  </si>
  <si>
    <t>Kohout kulový, vnitř.-vnitř.z. IVAR PERFECTA DN 50</t>
  </si>
  <si>
    <t>722235234R00</t>
  </si>
  <si>
    <t>Kohout kulový,vnitř.-vněj.z. IVAR EVOLUTION DN 20 + hadičník</t>
  </si>
  <si>
    <t>722235524R00</t>
  </si>
  <si>
    <t>Filtr, vnitřní-vnitřní z. IVAR FIV.08412 DN 32</t>
  </si>
  <si>
    <t>722235652R00</t>
  </si>
  <si>
    <t>Ventil zpětný EURA-SPRINT, IVAR.CIM 30 VA DN 20</t>
  </si>
  <si>
    <t>722235654R00</t>
  </si>
  <si>
    <t>Ventil zpětný EURA-SPRINT, IVAR.CIM 30 VA DN 32</t>
  </si>
  <si>
    <t>722235812R00</t>
  </si>
  <si>
    <t>Ventil redukční s manometrem PN 25,IVAR.5350 DN 20</t>
  </si>
  <si>
    <t>722239102R00</t>
  </si>
  <si>
    <t>Montáž vodovodních armatur 2závity, G 3/4</t>
  </si>
  <si>
    <t>722239103R00</t>
  </si>
  <si>
    <t>Montáž vodovodních armatur 2závity, G 1</t>
  </si>
  <si>
    <t>722239104R00</t>
  </si>
  <si>
    <t>Montáž vodovodních armatur 2závity, G 5/4</t>
  </si>
  <si>
    <t>722239106R00</t>
  </si>
  <si>
    <t>Montáž vodovodních armatur 2závity, G 2</t>
  </si>
  <si>
    <t>722265112R00</t>
  </si>
  <si>
    <t>Vodoměr domovní SV Sensus 420 DN20x165mm, Qn 2,5</t>
  </si>
  <si>
    <t>722265117R00</t>
  </si>
  <si>
    <t>Vodoměr domovní SV Sensus 420 DN32x260mm, Qn 6,0</t>
  </si>
  <si>
    <t>722269112R00</t>
  </si>
  <si>
    <t>Montáž vodoměru závitového jdnovt. suchob. G3/4"</t>
  </si>
  <si>
    <t>722269114R00</t>
  </si>
  <si>
    <t>Montáž vodoměru závitového jdnovt. suchob. G5/4"</t>
  </si>
  <si>
    <t>722280108R00</t>
  </si>
  <si>
    <t>Tlaková zkouška vodovodního potrubí DN 50</t>
  </si>
  <si>
    <t>722290234R00</t>
  </si>
  <si>
    <t>Proplach a dezinfekce vodovod.potrubí DN 80</t>
  </si>
  <si>
    <t>722290822R00</t>
  </si>
  <si>
    <t>Přesun vybouraných hmot - vodovody, H 6 - 12 m</t>
  </si>
  <si>
    <t>734253117R00</t>
  </si>
  <si>
    <t>Ventil pojistný IVAR.PV 1234 DN 20 FF x 8,0 bar</t>
  </si>
  <si>
    <t>734263315R00</t>
  </si>
  <si>
    <t>Šroubení topenářské, přímé, IVAR.SP 603 DN 32</t>
  </si>
  <si>
    <t>734413134R00</t>
  </si>
  <si>
    <t>Teploměr IVAR.TP 120 A, D 80 / dl.jímky 100 mm</t>
  </si>
  <si>
    <t>734421150R00</t>
  </si>
  <si>
    <t>Tlakoměr deformační (0-10)bar, č. 53312, D 100 + zkušební kohout</t>
  </si>
  <si>
    <t>722-6.4.7.2</t>
  </si>
  <si>
    <t>El. magnetická úpravna vody AQUA product. EVV 50 D, včetně montáže na potrubí</t>
  </si>
  <si>
    <t>722-7419725</t>
  </si>
  <si>
    <t>Regenerační sůl VIESSMANN v tabletách 25kg</t>
  </si>
  <si>
    <t>722-7440915</t>
  </si>
  <si>
    <t>Testr tvrdosti vody VIESSMANN Aquaset TH</t>
  </si>
  <si>
    <t>722-7511786</t>
  </si>
  <si>
    <t>Automatický změkčovací filtr VIESSMANN Aquaset 500-N, kompletace a montáž</t>
  </si>
  <si>
    <t>722-7511791</t>
  </si>
  <si>
    <t>Filtr VIESSMANN Epurion A25-2, vč. montáže</t>
  </si>
  <si>
    <t>722-8.3.4.2</t>
  </si>
  <si>
    <t>Filtr mechanických nečistot AQUA product, NW 500 G2" vč. manometrů, vložka 0,05mm, vč. montáže</t>
  </si>
  <si>
    <t>722-BA295-25</t>
  </si>
  <si>
    <t>Potrubní oddělovač BA295 DN25</t>
  </si>
  <si>
    <t>722-PC-001</t>
  </si>
  <si>
    <t>Napojení potrubí na stáv. rozvody vody</t>
  </si>
  <si>
    <t>722-PC-002</t>
  </si>
  <si>
    <t>Napojení dopouštění na rozvody ÚT</t>
  </si>
  <si>
    <t>722-PC-003</t>
  </si>
  <si>
    <t>Dodávka, napojení na ohřívače TUV a zprovoznění náhradního zdroje pro ohřev TUV</t>
  </si>
  <si>
    <t>998722202R00</t>
  </si>
  <si>
    <t>Přesun hmot pro vnitřní vodovod, výšky do 12 m</t>
  </si>
  <si>
    <t>723120202R00</t>
  </si>
  <si>
    <t>Potrubí ocelové závitové černé svařované DN 15</t>
  </si>
  <si>
    <t>723120203R00</t>
  </si>
  <si>
    <t>Potrubí ocelové závitové černé svařované DN 20</t>
  </si>
  <si>
    <t>723120204R00</t>
  </si>
  <si>
    <t>Potrubí ocelové závitové černé svařované DN 25</t>
  </si>
  <si>
    <t>723120205R00</t>
  </si>
  <si>
    <t>Potrubí ocelové závitové černé svařované DN 32</t>
  </si>
  <si>
    <t>723120804R00</t>
  </si>
  <si>
    <t>Demontáž potrubí svařovaného závitového do DN 25</t>
  </si>
  <si>
    <t>723120805R00</t>
  </si>
  <si>
    <t>Demontáž potrubí svařovaného závitového DN 25-50</t>
  </si>
  <si>
    <t>723120809R00</t>
  </si>
  <si>
    <t>Demontáž potrubí svařovaného závitového DN 50-80</t>
  </si>
  <si>
    <t>723150314R00</t>
  </si>
  <si>
    <t>Potrubí ocelové hladké černé svařované D 89/3,6</t>
  </si>
  <si>
    <t>723150373R00</t>
  </si>
  <si>
    <t>Akumulátor plynu z potrubí ocelového D 159/4,5-2m, vč. konzol a montáže</t>
  </si>
  <si>
    <t>723160807R00</t>
  </si>
  <si>
    <t>Demontáž přípojek k plynoměru,závitových G 2</t>
  </si>
  <si>
    <t>pár</t>
  </si>
  <si>
    <t>723190204R00</t>
  </si>
  <si>
    <t>Přípojka plynovodu, trubky závitové černé DN 25</t>
  </si>
  <si>
    <t>723190901R00</t>
  </si>
  <si>
    <t>Uzavření nebo otevření plynového potrubí</t>
  </si>
  <si>
    <t>723190907R00</t>
  </si>
  <si>
    <t>Odvzdušnění a napuštění plynového potrubí</t>
  </si>
  <si>
    <t>723190909R00</t>
  </si>
  <si>
    <t>Zkouška tlaková  plynového potrubí</t>
  </si>
  <si>
    <t>723190912R00</t>
  </si>
  <si>
    <t>Navaření odbočky na plynové potrubí DN 15</t>
  </si>
  <si>
    <t>723190913R00</t>
  </si>
  <si>
    <t>Navaření odbočky na plynové potrubí DN 20</t>
  </si>
  <si>
    <t>723190914R00</t>
  </si>
  <si>
    <t>Navaření odbočky na plynové potrubí DN 25</t>
  </si>
  <si>
    <t>723214124R00</t>
  </si>
  <si>
    <t>Armatura přír.- filtr plynový C 26-604-516, DN 80</t>
  </si>
  <si>
    <t>723219104R00</t>
  </si>
  <si>
    <t>Montáž armatury přírubové plynovodní, DN 80</t>
  </si>
  <si>
    <t>723225114R00</t>
  </si>
  <si>
    <t>Ventil vzorkov.přímý.vnější z. MET IVAR.8105R DN15</t>
  </si>
  <si>
    <t>723229102R00</t>
  </si>
  <si>
    <t>Montáž plynovod.armatur s 1závitem, G 1/2</t>
  </si>
  <si>
    <t>723235111R00</t>
  </si>
  <si>
    <t>Kohout kulový,vnitřní-vnitřní z. IVAR.KK G51 DN 15</t>
  </si>
  <si>
    <t>723235112R00</t>
  </si>
  <si>
    <t>Kohout kulový,vnitřní-vnitřní z. IVAR.KK G51 DN 20</t>
  </si>
  <si>
    <t>723235113R00</t>
  </si>
  <si>
    <t>Kohout kulový,vnitřní-vnitřní z. IVAR.KK G51 DN 25</t>
  </si>
  <si>
    <t>723239101R00</t>
  </si>
  <si>
    <t>Montáž plynovodních armatur, 2 závity, G 1/2</t>
  </si>
  <si>
    <t>723239102R00</t>
  </si>
  <si>
    <t>Montáž plynovodních armatur, 2 závity, G 3/4</t>
  </si>
  <si>
    <t>723239103R00</t>
  </si>
  <si>
    <t>Montáž plynovodních armatur, 2 závity, G 1</t>
  </si>
  <si>
    <t>723260802R00</t>
  </si>
  <si>
    <t>Demontáž plynoměrů PS 20, PS 30, PL 4</t>
  </si>
  <si>
    <t>723290821R00</t>
  </si>
  <si>
    <t>Přesun vybouraných hmot - plynovody, H do 6 m</t>
  </si>
  <si>
    <t>734100812R00</t>
  </si>
  <si>
    <t>Demontáž stávajících armatur, včetně likvidace do odpadu</t>
  </si>
  <si>
    <t>734263314R00</t>
  </si>
  <si>
    <t>Šroubení topenářské, přímé, IVAR.SP 603 DN 25</t>
  </si>
  <si>
    <t>734421130R00</t>
  </si>
  <si>
    <t>Tlakoměr deformační 0-6 kPa č. 03313, D 160</t>
  </si>
  <si>
    <t>734494214R00</t>
  </si>
  <si>
    <t>Návarky s trubkovým závitem G 3/4</t>
  </si>
  <si>
    <t>210230132R00</t>
  </si>
  <si>
    <t>Ventil manometrový, zkušební, M20x1,5</t>
  </si>
  <si>
    <t>723-005.1043.1</t>
  </si>
  <si>
    <t>Havarijní uzávěr Armagas BAP DN080-NT-C-PN16-SOLO-R</t>
  </si>
  <si>
    <t>PC-723-003</t>
  </si>
  <si>
    <t>Revize, revizní zpráva OPZ + kotelna, Místní provozní řád</t>
  </si>
  <si>
    <t>998723202R00</t>
  </si>
  <si>
    <t>Přesun hmot pro vnitřní plynovod, výšky do 12 m</t>
  </si>
  <si>
    <t>722212440R00</t>
  </si>
  <si>
    <t>Štítky orientační na zeď vč. montáže</t>
  </si>
  <si>
    <t>735191904R00</t>
  </si>
  <si>
    <t>Propláchnutí otopného systému</t>
  </si>
  <si>
    <t>735191910R00</t>
  </si>
  <si>
    <t>Napuštění vody do otopného systému - vč. kotle</t>
  </si>
  <si>
    <t>735494811R00</t>
  </si>
  <si>
    <t>Vypuštění vody ze systému ÚT</t>
  </si>
  <si>
    <t>904      R02</t>
  </si>
  <si>
    <t>Hzs-zkousky v ramci montaz.praci, Topná zkouška</t>
  </si>
  <si>
    <t>h</t>
  </si>
  <si>
    <t>730-PC-001</t>
  </si>
  <si>
    <t>Inhibitor koroze k ochraně topného systému BCGK 32/05, kanystr 5L</t>
  </si>
  <si>
    <t>bal</t>
  </si>
  <si>
    <t>731100835R00</t>
  </si>
  <si>
    <t>Demontáž kotle litinového HYDROTHERM 75kW</t>
  </si>
  <si>
    <t>731249129R00</t>
  </si>
  <si>
    <t>Montáž kotle ocel.teplov.,kapalina/plyn do 120 kW, vč. konzoly pro instalaci do prostoru, hydraulické kaskády, hydraulické výhybky</t>
  </si>
  <si>
    <t>731890801R00</t>
  </si>
  <si>
    <t>Přemístění vybouraných hmot - kotelny, H do 6 m</t>
  </si>
  <si>
    <t>731-7180662</t>
  </si>
  <si>
    <t>Pojistná skupina VIESSMANN dle ČSN 73 6660</t>
  </si>
  <si>
    <t>731-7595765</t>
  </si>
  <si>
    <t>Teploměr VIESSMANN</t>
  </si>
  <si>
    <t>731-B2HA441</t>
  </si>
  <si>
    <t>Kaskáda kotlů VIESSMANN-Vitodens 200-W 3x125 (375) kW, obslužná jednotka, kaskádový modul</t>
  </si>
  <si>
    <t>731-Z010306</t>
  </si>
  <si>
    <t>Hydraulická výhybka (DN80 na DN100)</t>
  </si>
  <si>
    <t>731-ZK00859</t>
  </si>
  <si>
    <t>Hydraulická kaskáda-řadová sestava 3x125/150 kW</t>
  </si>
  <si>
    <t>731-Z-Z001</t>
  </si>
  <si>
    <t>Přenosný hasící přístroj CO2, s hasící schopností min 55B</t>
  </si>
  <si>
    <t>731-Z-Z002</t>
  </si>
  <si>
    <t>Lékarnička pro první pomoc</t>
  </si>
  <si>
    <t>731-Z-Z003</t>
  </si>
  <si>
    <t>Pěnotvorný prostředek pro kontrolu těsnosti spojů</t>
  </si>
  <si>
    <t>731-Z-Z004</t>
  </si>
  <si>
    <t>Bateriová svítilna</t>
  </si>
  <si>
    <t>731-Z-Z005</t>
  </si>
  <si>
    <t>Detektor CO Honeywell SF340</t>
  </si>
  <si>
    <t>731-Z-Z006</t>
  </si>
  <si>
    <t>Provozní řád kotelny</t>
  </si>
  <si>
    <t>731-Z-Z007</t>
  </si>
  <si>
    <t>Autorizované měření spalin </t>
  </si>
  <si>
    <t>731-Z-Z008</t>
  </si>
  <si>
    <t>Úprava větracích otvorů do kotelny</t>
  </si>
  <si>
    <t>998731202R00</t>
  </si>
  <si>
    <t>Přesun hmot pro kotelny, výšky do 12 m</t>
  </si>
  <si>
    <t>732199100RM1</t>
  </si>
  <si>
    <t>Montáž orientačního štítku, včetně dodávky štítku</t>
  </si>
  <si>
    <t>732219315R00</t>
  </si>
  <si>
    <t>Montáž ohříváků vody stojat.PN 0,6-0,6,do 1000 l</t>
  </si>
  <si>
    <t>732211821R00</t>
  </si>
  <si>
    <t>Demontáž ohříváků zásobníkových ležatých do 2500 l</t>
  </si>
  <si>
    <t>732213815R00</t>
  </si>
  <si>
    <t>Rozřezání demontovaných ohříváků do 2500 l, likvidace odpadu</t>
  </si>
  <si>
    <t>732214821R00</t>
  </si>
  <si>
    <t>Vypuštění vody z ohříváků o obsahu do 2500 l</t>
  </si>
  <si>
    <t>732320815R00</t>
  </si>
  <si>
    <t>Odpojení nádrží od rozvodů potrubí, do 1000 l</t>
  </si>
  <si>
    <t>732324815R00</t>
  </si>
  <si>
    <t>Vypuštění vody z nádrží o obsahu 1000 l</t>
  </si>
  <si>
    <t>732331515R00</t>
  </si>
  <si>
    <t>Nádoby expanzní tlak.s memb.Reflex Refix DT 60/10, + Flowjet Rp 1 1/4"</t>
  </si>
  <si>
    <t>732331521R00</t>
  </si>
  <si>
    <t>Nádoby expanzní tlakové REFLEX N600/6</t>
  </si>
  <si>
    <t>732339104R00</t>
  </si>
  <si>
    <t>Montáž nádoby expanzní tlakové 60 l</t>
  </si>
  <si>
    <t>732339109R00</t>
  </si>
  <si>
    <t>Montáž nádoby expanzní tlakové 600 l</t>
  </si>
  <si>
    <t>732390853R00</t>
  </si>
  <si>
    <t>Sejmutí odpojených nádrží z konzol, do 200 l</t>
  </si>
  <si>
    <t>732390854R00</t>
  </si>
  <si>
    <t>Příplatek za každých dalších 100 l</t>
  </si>
  <si>
    <t>732393815R00</t>
  </si>
  <si>
    <t>Rozřezání demontovaných nádrží, do 1000 l</t>
  </si>
  <si>
    <t>732429112R00</t>
  </si>
  <si>
    <t>Montáž čerpadel oběhových spirálních, DN 40</t>
  </si>
  <si>
    <t>732890801R00</t>
  </si>
  <si>
    <t>Přemístění vybouraných hmot - strojovny, H do 6 m</t>
  </si>
  <si>
    <t>734419132R00</t>
  </si>
  <si>
    <t>Montáž kompaktního měřiče tepla závitového 3/4"</t>
  </si>
  <si>
    <t>734419133R00</t>
  </si>
  <si>
    <t>Montáž kompaktního měřiče tepla závitového 1"</t>
  </si>
  <si>
    <t>734419134R00</t>
  </si>
  <si>
    <t>Montáž kompaktního měřiče tepla závitového 5/4"</t>
  </si>
  <si>
    <t>734424911R00</t>
  </si>
  <si>
    <t>Kohout tlakoměru čep.K 70-181-716,M12x1,5</t>
  </si>
  <si>
    <t>722-Z004044</t>
  </si>
  <si>
    <t>Ohřívač vody VIESSMANN Vitocell 100-V 750L</t>
  </si>
  <si>
    <t>732-087HY004</t>
  </si>
  <si>
    <t>Enbra kulový ventil s jímkou DN15 (G3/4")</t>
  </si>
  <si>
    <t>732-2090449</t>
  </si>
  <si>
    <t>Oběhové čerpadlo WILO-Stratos 30/1-6</t>
  </si>
  <si>
    <t>732-2090451</t>
  </si>
  <si>
    <t>Oběhové čerpadlo WILO-Stratos 30/1-12</t>
  </si>
  <si>
    <t>732-2090471</t>
  </si>
  <si>
    <t>Cirkulační čerpadlo WILO-Stratos-Z 30/1-12 RG PN10</t>
  </si>
  <si>
    <t>732-3004408</t>
  </si>
  <si>
    <t>Enbra mosazná jímka 85mm, pro DN25-50</t>
  </si>
  <si>
    <t>732-3046997</t>
  </si>
  <si>
    <t>Měřič tepla Enbra SHARKY 775 ultrazvukový DN15 (G 3/4") Qp 1,5 m3, 150°C</t>
  </si>
  <si>
    <t>732-3047003</t>
  </si>
  <si>
    <t>Měřič tepla Enbra SHARKY 775 ultrazvukový DN25 (G 5/4") Qp 3,5 m3, 150°C</t>
  </si>
  <si>
    <t>732-3047004</t>
  </si>
  <si>
    <t>Měřič tepla Enbra SHARKY 775 ultrazvukový DN25 (G 5/4") Qp 6,0 m3, 150°C</t>
  </si>
  <si>
    <t>732-3047005</t>
  </si>
  <si>
    <t>Měřič tepla Enbra SHARKY 775 ultrazvukový DN40 Qp 10 m3, 150°C</t>
  </si>
  <si>
    <t>732-405612146011</t>
  </si>
  <si>
    <t>Regulátor tlaku vlnovcový 25-250 kPa + zkušební kohout</t>
  </si>
  <si>
    <t>732-4132465</t>
  </si>
  <si>
    <t>Oběhové čerpadlo WILO-Stratos PICO 30/1-6</t>
  </si>
  <si>
    <t>732-6830200</t>
  </si>
  <si>
    <t>Servisní ventil se zajištěním MK1</t>
  </si>
  <si>
    <t>732-PC-002</t>
  </si>
  <si>
    <t>DMTŽ zařízení strojovny vč. likvidace do odpadu</t>
  </si>
  <si>
    <t>732-PC-003</t>
  </si>
  <si>
    <t>Kombi rozdělovač sběrač M200, dl. 3,7m, 6 okruhů, stavitelné stojany</t>
  </si>
  <si>
    <t>732-PC-004</t>
  </si>
  <si>
    <t>Montáž kombi RS M200 na stavitelné stojany do dl. 4m </t>
  </si>
  <si>
    <t>998732202R00</t>
  </si>
  <si>
    <t>Přesun hmot pro strojovny, výšky do 12 m</t>
  </si>
  <si>
    <t>733111103R00</t>
  </si>
  <si>
    <t>Potrubí závitové bezešvé běžné nízkotlaké DN 15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</si>
  <si>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</si>
  <si>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</si>
  <si>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</si>
  <si>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</si>
  <si>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733111107R00</t>
  </si>
  <si>
    <t>Potrubí závitové bezešvé běžné nízkotlaké DN 40</t>
  </si>
  <si>
    <t>733111108R00</t>
  </si>
  <si>
    <t>Potrubí závitové bezešvé běžné nízkotlaké DN 50</t>
  </si>
  <si>
    <t>733113113R00</t>
  </si>
  <si>
    <t>Příplatek za zhotovení přípojky DN 15</t>
  </si>
  <si>
    <t>733110810R00</t>
  </si>
  <si>
    <t>Demontáž potrubí ocelového závitového do DN 50-80, včetně likvidace do odpadu</t>
  </si>
  <si>
    <t>733121122R00</t>
  </si>
  <si>
    <t>Potrubí hladké bezešvé nízkotlaké D 76/3,2</t>
  </si>
  <si>
    <t>733121128R00</t>
  </si>
  <si>
    <t>Potrubí hladké bezešvé nízkotlaké D 108/4,0</t>
  </si>
  <si>
    <t>733190108R00</t>
  </si>
  <si>
    <t>Tlaková zkouška potrubí  DN 50</t>
  </si>
  <si>
    <t>733190225R00</t>
  </si>
  <si>
    <t>Tlaková zkouška ocelového hladkého potrubí DN 89</t>
  </si>
  <si>
    <t>733190232R00</t>
  </si>
  <si>
    <t>Tlaková zkouška ocelového hladkého potrubí DN 133</t>
  </si>
  <si>
    <t>733890803R00</t>
  </si>
  <si>
    <t>Přemístění vybouraných hmot - potrubí, H 6 - 24 m</t>
  </si>
  <si>
    <t>733-001</t>
  </si>
  <si>
    <t>Napojení potrubí na stáv. rozvody ÚT</t>
  </si>
  <si>
    <t>998733203R00</t>
  </si>
  <si>
    <t>Přesun hmot pro rozvody potrubí, výšky do 24 m</t>
  </si>
  <si>
    <t>734109116R00</t>
  </si>
  <si>
    <t>Montáž přírub. armatur, 2 příruby, PN 0,6, DN 80</t>
  </si>
  <si>
    <t>734109117R00</t>
  </si>
  <si>
    <t>Montáž přírub. armatur, 2 příruby, PN 0,6, DN 100</t>
  </si>
  <si>
    <t>734100811R00</t>
  </si>
  <si>
    <t>Demontáž stávajících armatur, vč. likvidace do odpadu</t>
  </si>
  <si>
    <t>734172117R00</t>
  </si>
  <si>
    <t>Mezikusy z ocel.trubek hlad., jednoznačné DN 80</t>
  </si>
  <si>
    <t>734172118R00</t>
  </si>
  <si>
    <t>Mezikusy z ocel.trubek hlad., jednoznačné DN 100</t>
  </si>
  <si>
    <t>734173217R00</t>
  </si>
  <si>
    <t>Přírubové spoje PN 0,6/I MPa, DN 80</t>
  </si>
  <si>
    <t>734173218R00</t>
  </si>
  <si>
    <t>Přírubové spoje PN 0,6/I MPa, DN 100</t>
  </si>
  <si>
    <t>734193218R00</t>
  </si>
  <si>
    <t>Klapka uzav.regul.mezipřirub.IVAR BRA.J9.000 DN 80</t>
  </si>
  <si>
    <t>ks</t>
  </si>
  <si>
    <t>734193219R00</t>
  </si>
  <si>
    <t>Klapka uzav.regul.mezipřirub.IVAR BRA.J9.000 DN100</t>
  </si>
  <si>
    <t>734209103R00</t>
  </si>
  <si>
    <t>Montáž armatur závitových,s 1závitem, G 1/2</t>
  </si>
  <si>
    <t>734209113R00</t>
  </si>
  <si>
    <t>Montáž armatur závitových,se 2závity, G 1/2</t>
  </si>
  <si>
    <t>734209115R00</t>
  </si>
  <si>
    <t>Montáž armatur závitových,se 2závity, G 1</t>
  </si>
  <si>
    <t>734209116R00</t>
  </si>
  <si>
    <t>Montáž armatur závitových,se 2závity, G 5/4</t>
  </si>
  <si>
    <t>734209117R00</t>
  </si>
  <si>
    <t>Montáž armatur závitových,se 2závity, G 6/4</t>
  </si>
  <si>
    <t>734209118R00</t>
  </si>
  <si>
    <t>Montáž armatur závitových,se 2závity, G 2</t>
  </si>
  <si>
    <t>734209123R00</t>
  </si>
  <si>
    <t>Montáž armatur závitových,se 3závity, G 1/2</t>
  </si>
  <si>
    <t>734209126R00</t>
  </si>
  <si>
    <t>Montáž armatur závitových,se 3závity, G 5/4</t>
  </si>
  <si>
    <t>734209127R00</t>
  </si>
  <si>
    <t>Montáž armatur závitových,se 3závity, G 6/4</t>
  </si>
  <si>
    <t>734215133R00</t>
  </si>
  <si>
    <t>Ventil odvzdušňovací automat. GIACOMINI R99 DN 15</t>
  </si>
  <si>
    <t>734226212RT2</t>
  </si>
  <si>
    <t>Ventil term.přímý,vnitř.z. Heimeier V-exakt DN 15, s termostatickou hlavicí Heimeier K</t>
  </si>
  <si>
    <t>734233113R00</t>
  </si>
  <si>
    <t>734233114R00</t>
  </si>
  <si>
    <t>734233115R00</t>
  </si>
  <si>
    <t>Kohout kulový, vnitř.-vnitř.z. IVAR PERFECTA DN 40</t>
  </si>
  <si>
    <t>734233116R00</t>
  </si>
  <si>
    <t>734233161R00</t>
  </si>
  <si>
    <t>Kohout kulový,vnitřní-vnější z.IVAR PERFECTA DN 15</t>
  </si>
  <si>
    <t>734243123R00</t>
  </si>
  <si>
    <t>Ventil zpětný EURA-SPRINT, IVAR.CIM 30 VA DN 25</t>
  </si>
  <si>
    <t>734243124R00</t>
  </si>
  <si>
    <t>734243125R00</t>
  </si>
  <si>
    <t>Ventil zpětný EURA-SPRINT, IVAR.CIM 30 VA DN 40</t>
  </si>
  <si>
    <t>734243126R00</t>
  </si>
  <si>
    <t>Ventil zpětný EURA-SPRINT, IVAR.CIM 30 VA DN 50</t>
  </si>
  <si>
    <t>734255142R00</t>
  </si>
  <si>
    <t>Ventil pojistný, GIACOMINI R140 DN 32 x 3,0 bar</t>
  </si>
  <si>
    <t>734263316R00</t>
  </si>
  <si>
    <t>Šroubení topenářské, přímé, IVAR.SP 603 DN 40</t>
  </si>
  <si>
    <t>734265317R00</t>
  </si>
  <si>
    <t>Šroubení topenářské, přímé, GIACOMINI R18 DN 50</t>
  </si>
  <si>
    <t>734266222R00</t>
  </si>
  <si>
    <t>Šroubení reg.přímé,vnitř.z. Heimeier Regulux DN 15</t>
  </si>
  <si>
    <t>734291113R00</t>
  </si>
  <si>
    <t>Kohouty plnící a vypouštěcí G 1/2</t>
  </si>
  <si>
    <t>734293223R00</t>
  </si>
  <si>
    <t>Filtr, vnitřní-vnitřní z. IVAR FIV.08412 DN 25</t>
  </si>
  <si>
    <t>734293225R00</t>
  </si>
  <si>
    <t>Filtr, vnitřní-vnitřní z. IVAR FIV.08412 DN 40</t>
  </si>
  <si>
    <t>734293226R00</t>
  </si>
  <si>
    <t>Filtr, vnitřní-vnitřní z. IVAR FIV.08412 DN 50</t>
  </si>
  <si>
    <t>734890803R00</t>
  </si>
  <si>
    <t>Přemístění demontovaných hmot - armatur, H 6- 24 m</t>
  </si>
  <si>
    <t>734-ALG153B</t>
  </si>
  <si>
    <t>Připojovací šroubení SIEMENS ALG153B</t>
  </si>
  <si>
    <t>sada</t>
  </si>
  <si>
    <t>734-ALG323B</t>
  </si>
  <si>
    <t>Připojovací šroubení SIEMENS ALG323B</t>
  </si>
  <si>
    <t>734-ALG403B</t>
  </si>
  <si>
    <t>Připojovací šroubení SIEMENS ALG403B</t>
  </si>
  <si>
    <t>734-PC-001</t>
  </si>
  <si>
    <t>Šroubení k čerpadlu 5/4" x 2"</t>
  </si>
  <si>
    <t>734-SAS31.00</t>
  </si>
  <si>
    <t>Servopohon SIEMENS SAS31.00</t>
  </si>
  <si>
    <t>734-VXG44.15-4</t>
  </si>
  <si>
    <t>Směšovací ventil SIEMENS VXG44.15-4</t>
  </si>
  <si>
    <t>734-VXG44.32-16</t>
  </si>
  <si>
    <t>Směšovací ventil SIEMENS VXG44.32-16</t>
  </si>
  <si>
    <t>734-VXG44.40-25</t>
  </si>
  <si>
    <t>Směšovací ventil SIEMENS VXG44.40-25</t>
  </si>
  <si>
    <t>998734203R00</t>
  </si>
  <si>
    <t>Přesun hmot pro armatury, výšky do 24 m</t>
  </si>
  <si>
    <t>734229141R00</t>
  </si>
  <si>
    <t>Montáž termostat. a ručních hlavic</t>
  </si>
  <si>
    <t>735000912R00</t>
  </si>
  <si>
    <t>Vyregulování ventilů s termostat. a ručním ovládáním</t>
  </si>
  <si>
    <t>735156667R00</t>
  </si>
  <si>
    <t>Otopná tělesa panelová Radik Klasik 22  600/1200</t>
  </si>
  <si>
    <t>735159220R00</t>
  </si>
  <si>
    <t>Montáž panelových těles 2řadých do délky 1500 mm</t>
  </si>
  <si>
    <t>998735201R00</t>
  </si>
  <si>
    <t>Přesun hmot pro otopná tělesa, výšky do 6 m</t>
  </si>
  <si>
    <t>998764102R00</t>
  </si>
  <si>
    <t>Přesun hmot pro klempířské konstr., výšky do 12 m</t>
  </si>
  <si>
    <t>764-001</t>
  </si>
  <si>
    <t>Montáž odkouření DN200</t>
  </si>
  <si>
    <t>764-002</t>
  </si>
  <si>
    <t>Vyvložkování komína plastovým odkouřením DN200</t>
  </si>
  <si>
    <t>764-7180258</t>
  </si>
  <si>
    <t>Základní sada šachty DN200</t>
  </si>
  <si>
    <t>764-7339801</t>
  </si>
  <si>
    <t>Roura kouřovodu DN200-0,5m</t>
  </si>
  <si>
    <t>764-7339802</t>
  </si>
  <si>
    <t>Roura kouřovodu DN200-1m</t>
  </si>
  <si>
    <t>764-7339803</t>
  </si>
  <si>
    <t>Roura kouřovodu DN200-2m</t>
  </si>
  <si>
    <t>764-7339806</t>
  </si>
  <si>
    <t>Koleno kouřovodu DN200-45° (2ks)</t>
  </si>
  <si>
    <t>764-7339808</t>
  </si>
  <si>
    <t>Jednoduchý revizní kus DN200</t>
  </si>
  <si>
    <t>764-7339810</t>
  </si>
  <si>
    <t>Rozpěrky kouřovodu</t>
  </si>
  <si>
    <t>764-ZK00680</t>
  </si>
  <si>
    <t>Spalinová kaskáda pro Vitodens 200-W, 3x125/150 kW, řadová sestava</t>
  </si>
  <si>
    <t>767641110R00</t>
  </si>
  <si>
    <t>Dokončení okování dveří,oc.zárub.,otvíravých 1kříd</t>
  </si>
  <si>
    <t>767646510R00</t>
  </si>
  <si>
    <t>Montáž dveří protipožárních jednokřídlových</t>
  </si>
  <si>
    <t>767649191R00</t>
  </si>
  <si>
    <t>Montáž doplňků dveří, samozavírače hydraulického, vč. samozavírače</t>
  </si>
  <si>
    <t>998767102R00</t>
  </si>
  <si>
    <t>Přesun hmot pro zámečnické konstr., výšky do 12 m</t>
  </si>
  <si>
    <t>767-PC-001</t>
  </si>
  <si>
    <t>Vyztužení poklopu šachty proti průhybu</t>
  </si>
  <si>
    <t>61168502.AR</t>
  </si>
  <si>
    <t>Dveře dřevěné vnitřní hladké Hasil EI30  90/197 cm</t>
  </si>
  <si>
    <t>777551955R00</t>
  </si>
  <si>
    <t>Oprava podlah stěrkou, tl.3 mm Bostik Niboplan 300</t>
  </si>
  <si>
    <t>777652955R00</t>
  </si>
  <si>
    <t>Oprava podlah - penetrace Bostik Nibogrund G 17</t>
  </si>
  <si>
    <t>783851260R00</t>
  </si>
  <si>
    <t>Nátěr akrylátový betonových podlah Ekoban Z + 2 x</t>
  </si>
  <si>
    <t>998777202R00</t>
  </si>
  <si>
    <t>Přesun hmot pro podlahy syntetické, výšky do 12 m</t>
  </si>
  <si>
    <t>783225100R00</t>
  </si>
  <si>
    <t>Nátěr syntetický kovových konstrukcí 2x + 1x email</t>
  </si>
  <si>
    <t>783424340R00</t>
  </si>
  <si>
    <t>Nátěr syntet. potrubí do DN 50 mm  Z+2x +1x email</t>
  </si>
  <si>
    <t>783424740R00</t>
  </si>
  <si>
    <t>Nátěr syntetický potrubí do DN 50 mm základní</t>
  </si>
  <si>
    <t>783425350R00</t>
  </si>
  <si>
    <t>Nátěr syntet. potrubí do DN 100 mm Z +2x +1x email</t>
  </si>
  <si>
    <t>783425750R00</t>
  </si>
  <si>
    <t>Nátěr syntetický potrubí do DN 100 mm základní</t>
  </si>
  <si>
    <t>783426360R00</t>
  </si>
  <si>
    <t>Nátěr syntet. potrubí do DN 150 mm Z +2x +1x email</t>
  </si>
  <si>
    <t>784402802R00</t>
  </si>
  <si>
    <t>Odstranění malby oškrábáním v místnosti H do 5 m</t>
  </si>
  <si>
    <t>784191301R00</t>
  </si>
  <si>
    <t>Penetrace podkladu protiplísňová Primalex 1x</t>
  </si>
  <si>
    <t>784195212R00</t>
  </si>
  <si>
    <t>Malba tekutá Primalex Plus, bílá, 2 x</t>
  </si>
  <si>
    <t>210-7143495</t>
  </si>
  <si>
    <t>Spojovací kabel LON pro výměnu dat (7m)</t>
  </si>
  <si>
    <t>210-7143497</t>
  </si>
  <si>
    <t>Zakončovací odpor LON (2ks)</t>
  </si>
  <si>
    <t>210-7172173</t>
  </si>
  <si>
    <t>Komunikační modul LON</t>
  </si>
  <si>
    <t>210-7172174</t>
  </si>
  <si>
    <t>Komunikační modul LON (pro MW1, MW2)</t>
  </si>
  <si>
    <t>210-7415056</t>
  </si>
  <si>
    <t>Konektor č. "20" (3ks)</t>
  </si>
  <si>
    <t>210-7415057</t>
  </si>
  <si>
    <t>Konektor č. "52" (3ks)</t>
  </si>
  <si>
    <t>210-7426463</t>
  </si>
  <si>
    <t>Čidlo výstupní teploty NTC Nr.2 l=5800</t>
  </si>
  <si>
    <t>210-RMK1</t>
  </si>
  <si>
    <t>Rozvaděč kotelny RMK1 s přepěťovou ochranou</t>
  </si>
  <si>
    <t>210-Z009463</t>
  </si>
  <si>
    <t>Vitotronic 200-H, HK3B</t>
  </si>
  <si>
    <t>210-Z-Z000</t>
  </si>
  <si>
    <t>Zásuvková skříň s proudovým chráničem IP54, 1x400V/16A, 2x230V/16A</t>
  </si>
  <si>
    <t>210-Z-Z001</t>
  </si>
  <si>
    <t>Detektor hořlavých plynů DHP4</t>
  </si>
  <si>
    <t>210-Z-Z002</t>
  </si>
  <si>
    <t>Síťový zdroj se záložním akumulátorem GD-04A</t>
  </si>
  <si>
    <t>210-Z-Z003</t>
  </si>
  <si>
    <t>GSM modul GD04 dvoustupňový</t>
  </si>
  <si>
    <t>210-Z-Z004</t>
  </si>
  <si>
    <t>Termostat prostorový ZPA 61 112, 20-60°C</t>
  </si>
  <si>
    <t>210-Z-Z005</t>
  </si>
  <si>
    <t>Zářivková tělesa 2x36W, 1200mm IP65, </t>
  </si>
  <si>
    <t>210-Z-Z006</t>
  </si>
  <si>
    <t>Stop tlačítko</t>
  </si>
  <si>
    <t>210-Z-Z007</t>
  </si>
  <si>
    <t>Sonda zaplavení kotelny MAVE</t>
  </si>
  <si>
    <t>210-Z-Z008</t>
  </si>
  <si>
    <t>Ostatní el. montážní materiál</t>
  </si>
  <si>
    <t>210-Z-Z009</t>
  </si>
  <si>
    <t>Projektová dokumentace elektro dle požadavků TZ</t>
  </si>
  <si>
    <t>210-Z-Z010</t>
  </si>
  <si>
    <t>Zaškolení obsluhy</t>
  </si>
  <si>
    <t>210-Z-Z011</t>
  </si>
  <si>
    <t>Naprogramování a zprovoznění regulace</t>
  </si>
  <si>
    <t>210-Z-Z012</t>
  </si>
  <si>
    <t>Naprogramování GSM modulu</t>
  </si>
  <si>
    <t>210-Z-Z013</t>
  </si>
  <si>
    <t>Revize elektro</t>
  </si>
  <si>
    <t>210-Z-Z014</t>
  </si>
  <si>
    <t>Montáž el. instalace a regulace</t>
  </si>
  <si>
    <t>210-Z-Z015</t>
  </si>
  <si>
    <t>Kompletace regulace VIESSMANN</t>
  </si>
  <si>
    <t>210-Z-Z016</t>
  </si>
  <si>
    <t>Přemístění zářivkových svítidel</t>
  </si>
  <si>
    <t>210-Z-Z017</t>
  </si>
  <si>
    <t>DMTŽ stáv. el. instalace a regulace vč. lišt, roštů a rozvaděče</t>
  </si>
  <si>
    <t>005111010T</t>
  </si>
  <si>
    <t>Mimostaveništní doprava </t>
  </si>
  <si>
    <t>Soubor</t>
  </si>
  <si>
    <t>005121010R</t>
  </si>
  <si>
    <t>Vybudování zařízení staveniště</t>
  </si>
  <si>
    <t>005122010R</t>
  </si>
  <si>
    <t>Provoz objednatele </t>
  </si>
  <si>
    <t>005124020T</t>
  </si>
  <si>
    <t>Ing. a kompletační činnost</t>
  </si>
  <si>
    <t>005231020R</t>
  </si>
  <si>
    <t>Individuální a komplexní vyzkoušení</t>
  </si>
  <si>
    <t>005231030R</t>
  </si>
  <si>
    <t>Zkušební provoz </t>
  </si>
  <si>
    <t>005231040R</t>
  </si>
  <si>
    <t>Provozní řády</t>
  </si>
  <si>
    <t>005241010R</t>
  </si>
  <si>
    <t>Dokumentace skutečného provedení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</si>
</sst>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#,##0"/>
    <numFmt numFmtId="167" formatCode="#,##0.00"/>
    <numFmt numFmtId="168" formatCode="0"/>
    <numFmt numFmtId="169" formatCode="#,##0.00\ [$CZK]"/>
    <numFmt numFmtId="170" formatCode="#,##0.00000"/>
  </numFmts>
  <fonts count="13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Arial CE"/>
      <family val="2"/>
      <charset val="238"/>
    </font>
    <font>
      <b val="true"/>
      <sz val="14"/>
      <name val="Arial CE"/>
      <family val="2"/>
      <charset val="238"/>
    </font>
    <font>
      <b val="true"/>
      <sz val="10"/>
      <name val="Arial CE"/>
      <family val="2"/>
      <charset val="238"/>
    </font>
    <font>
      <sz val="9"/>
      <name val="Arial CE"/>
      <family val="2"/>
      <charset val="238"/>
    </font>
    <font>
      <b val="true"/>
      <sz val="9"/>
      <name val="Arial CE"/>
      <family val="2"/>
      <charset val="238"/>
    </font>
    <font>
      <b val="true"/>
      <sz val="12"/>
      <name val="Arial CE"/>
      <family val="2"/>
      <charset val="238"/>
    </font>
    <font>
      <b val="true"/>
      <sz val="12"/>
      <color rgb="FFFFFFFF"/>
      <name val="Arial CE"/>
      <family val="2"/>
      <charset val="238"/>
    </font>
    <font>
      <sz val="8"/>
      <name val="Arial CE"/>
      <family val="2"/>
      <charset val="238"/>
    </font>
    <font>
      <b val="true"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0C0C0"/>
        <bgColor rgb="FFCCCC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double"/>
      <right style="thin"/>
      <top style="double"/>
      <bottom/>
      <diagonal/>
    </border>
    <border diagonalUp="false" diagonalDown="false">
      <left/>
      <right/>
      <top style="double"/>
      <bottom/>
      <diagonal/>
    </border>
    <border diagonalUp="false" diagonalDown="false">
      <left style="thin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 style="double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double"/>
      <top/>
      <bottom style="double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double"/>
      <right style="thin"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 style="thin"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 style="double"/>
      <top style="thin"/>
      <bottom style="double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 style="double"/>
      <top style="double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4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2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4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9" fillId="2" borderId="4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6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47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4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4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1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5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5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5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2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1" fillId="3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5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3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3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3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6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6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3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70" fontId="1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70" fontId="0" fillId="3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3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70" fontId="1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7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ní_POL.XLS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E4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5" activeCellId="0" sqref="F35"/>
    </sheetView>
  </sheetViews>
  <sheetFormatPr defaultRowHeight="12.75"/>
  <cols>
    <col collapsed="false" hidden="false" max="1" min="1" style="0" width="1.88775510204082"/>
    <col collapsed="false" hidden="false" max="2" min="2" style="0" width="14.7142857142857"/>
    <col collapsed="false" hidden="false" max="3" min="3" style="0" width="15.6581632653061"/>
    <col collapsed="false" hidden="false" max="4" min="4" style="0" width="14.3112244897959"/>
    <col collapsed="false" hidden="false" max="5" min="5" style="0" width="13.3622448979592"/>
    <col collapsed="false" hidden="false" max="6" min="6" style="0" width="16.3316326530612"/>
    <col collapsed="false" hidden="false" max="7" min="7" style="0" width="15.1173469387755"/>
    <col collapsed="false" hidden="false" max="9" min="8" style="0" width="8.50510204081633"/>
    <col collapsed="false" hidden="false" max="10" min="10" style="1" width="27.1326530612245"/>
    <col collapsed="false" hidden="false" max="11" min="11" style="1" width="39.6887755102041"/>
    <col collapsed="false" hidden="false" max="1025" min="12" style="0" width="8.50510204081633"/>
  </cols>
  <sheetData>
    <row r="1" customFormat="false" ht="24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I1" s="3"/>
      <c r="J1" s="4"/>
      <c r="K1" s="4"/>
    </row>
    <row r="2" customFormat="false" ht="12.75" hidden="false" customHeight="true" outlineLevel="0" collapsed="false">
      <c r="A2" s="5" t="s">
        <v>1</v>
      </c>
      <c r="B2" s="6"/>
      <c r="C2" s="7" t="s">
        <v>2</v>
      </c>
      <c r="D2" s="8" t="s">
        <v>3</v>
      </c>
      <c r="E2" s="8"/>
      <c r="F2" s="9" t="s">
        <v>4</v>
      </c>
      <c r="G2" s="10"/>
      <c r="I2" s="3"/>
      <c r="J2" s="11" t="s">
        <v>3</v>
      </c>
      <c r="K2" s="4"/>
    </row>
    <row r="3" customFormat="false" ht="3" hidden="true" customHeight="true" outlineLevel="0" collapsed="false">
      <c r="A3" s="12"/>
      <c r="B3" s="13"/>
      <c r="C3" s="14"/>
      <c r="D3" s="14"/>
      <c r="E3" s="13"/>
      <c r="F3" s="15"/>
      <c r="G3" s="16"/>
      <c r="I3" s="3"/>
      <c r="J3" s="4"/>
      <c r="K3" s="4"/>
    </row>
    <row r="4" customFormat="false" ht="12" hidden="false" customHeight="true" outlineLevel="0" collapsed="false">
      <c r="A4" s="17" t="s">
        <v>5</v>
      </c>
      <c r="B4" s="18"/>
      <c r="C4" s="19" t="s">
        <v>6</v>
      </c>
      <c r="D4" s="20"/>
      <c r="E4" s="21"/>
      <c r="F4" s="15" t="s">
        <v>7</v>
      </c>
      <c r="G4" s="16"/>
      <c r="I4" s="3"/>
      <c r="J4" s="4"/>
      <c r="K4" s="4"/>
    </row>
    <row r="5" customFormat="false" ht="12.75" hidden="false" customHeight="true" outlineLevel="0" collapsed="false">
      <c r="A5" s="22" t="s">
        <v>2</v>
      </c>
      <c r="B5" s="23"/>
      <c r="C5" s="24" t="s">
        <v>8</v>
      </c>
      <c r="D5" s="24"/>
      <c r="E5" s="24"/>
      <c r="F5" s="15" t="s">
        <v>9</v>
      </c>
      <c r="G5" s="16"/>
      <c r="I5" s="3"/>
      <c r="J5" s="4"/>
      <c r="K5" s="11" t="s">
        <v>8</v>
      </c>
    </row>
    <row r="6" customFormat="false" ht="12.95" hidden="false" customHeight="true" outlineLevel="0" collapsed="false">
      <c r="A6" s="25" t="s">
        <v>10</v>
      </c>
      <c r="B6" s="21"/>
      <c r="C6" s="20" t="s">
        <v>11</v>
      </c>
      <c r="D6" s="20"/>
      <c r="E6" s="21"/>
      <c r="F6" s="26" t="s">
        <v>12</v>
      </c>
      <c r="G6" s="27"/>
      <c r="I6" s="3"/>
      <c r="J6" s="4"/>
      <c r="K6" s="4"/>
      <c r="O6" s="28"/>
    </row>
    <row r="7" customFormat="false" ht="25.5" hidden="false" customHeight="true" outlineLevel="0" collapsed="false">
      <c r="A7" s="29" t="s">
        <v>13</v>
      </c>
      <c r="B7" s="23"/>
      <c r="C7" s="24" t="s">
        <v>14</v>
      </c>
      <c r="D7" s="24"/>
      <c r="E7" s="24"/>
      <c r="F7" s="30" t="s">
        <v>15</v>
      </c>
      <c r="G7" s="27"/>
      <c r="I7" s="3"/>
      <c r="J7" s="4"/>
      <c r="K7" s="11" t="s">
        <v>14</v>
      </c>
    </row>
    <row r="8" customFormat="false" ht="12.75" hidden="false" customHeight="false" outlineLevel="0" collapsed="false">
      <c r="A8" s="31" t="s">
        <v>16</v>
      </c>
      <c r="B8" s="15"/>
      <c r="C8" s="32"/>
      <c r="D8" s="32"/>
      <c r="E8" s="33"/>
      <c r="F8" s="34" t="s">
        <v>17</v>
      </c>
      <c r="G8" s="35"/>
      <c r="H8" s="36"/>
      <c r="I8" s="37"/>
      <c r="J8" s="4"/>
      <c r="K8" s="4"/>
    </row>
    <row r="9" customFormat="false" ht="12.75" hidden="false" customHeight="false" outlineLevel="0" collapsed="false">
      <c r="A9" s="31"/>
      <c r="B9" s="15"/>
      <c r="C9" s="32"/>
      <c r="D9" s="32"/>
      <c r="E9" s="33"/>
      <c r="F9" s="38"/>
      <c r="G9" s="39"/>
      <c r="H9" s="38"/>
      <c r="I9" s="3"/>
      <c r="J9" s="4"/>
      <c r="K9" s="4"/>
    </row>
    <row r="10" customFormat="false" ht="12.75" hidden="false" customHeight="false" outlineLevel="0" collapsed="false">
      <c r="A10" s="31" t="s">
        <v>18</v>
      </c>
      <c r="B10" s="15"/>
      <c r="C10" s="32"/>
      <c r="D10" s="32"/>
      <c r="E10" s="32"/>
      <c r="F10" s="40"/>
      <c r="G10" s="39"/>
      <c r="H10" s="41"/>
      <c r="I10" s="3"/>
      <c r="J10" s="42"/>
      <c r="K10" s="4"/>
    </row>
    <row r="11" customFormat="false" ht="13.5" hidden="false" customHeight="true" outlineLevel="0" collapsed="false">
      <c r="A11" s="31" t="s">
        <v>19</v>
      </c>
      <c r="B11" s="15"/>
      <c r="C11" s="30" t="s">
        <v>20</v>
      </c>
      <c r="D11" s="32"/>
      <c r="E11" s="32"/>
      <c r="F11" s="43" t="s">
        <v>21</v>
      </c>
      <c r="G11" s="44"/>
      <c r="H11" s="38"/>
      <c r="I11" s="3"/>
      <c r="J11" s="4"/>
      <c r="K11" s="4"/>
      <c r="BA11" s="45"/>
      <c r="BB11" s="45"/>
      <c r="BC11" s="45"/>
      <c r="BD11" s="45"/>
      <c r="BE11" s="45"/>
    </row>
    <row r="12" customFormat="false" ht="12.75" hidden="false" customHeight="true" outlineLevel="0" collapsed="false">
      <c r="A12" s="46" t="s">
        <v>22</v>
      </c>
      <c r="B12" s="21"/>
      <c r="C12" s="47" t="s">
        <v>20</v>
      </c>
      <c r="D12" s="48"/>
      <c r="E12" s="49"/>
      <c r="F12" s="50" t="s">
        <v>23</v>
      </c>
      <c r="G12" s="51"/>
      <c r="H12" s="38"/>
      <c r="I12" s="3"/>
      <c r="J12" s="4"/>
      <c r="K12" s="4"/>
    </row>
    <row r="13" customFormat="false" ht="28.5" hidden="false" customHeight="true" outlineLevel="0" collapsed="false">
      <c r="A13" s="52" t="s">
        <v>24</v>
      </c>
      <c r="B13" s="52"/>
      <c r="C13" s="52"/>
      <c r="D13" s="52"/>
      <c r="E13" s="52"/>
      <c r="F13" s="52"/>
      <c r="G13" s="52"/>
      <c r="H13" s="38"/>
      <c r="I13" s="3"/>
      <c r="J13" s="4"/>
      <c r="K13" s="4"/>
    </row>
    <row r="14" customFormat="false" ht="17.25" hidden="false" customHeight="true" outlineLevel="0" collapsed="false">
      <c r="A14" s="53"/>
      <c r="B14" s="54" t="s">
        <v>25</v>
      </c>
      <c r="C14" s="55"/>
      <c r="D14" s="56"/>
      <c r="E14" s="57"/>
      <c r="F14" s="57"/>
      <c r="G14" s="58" t="s">
        <v>26</v>
      </c>
      <c r="I14" s="3"/>
      <c r="J14" s="4"/>
      <c r="K14" s="4"/>
    </row>
    <row r="15" customFormat="false" ht="15.95" hidden="false" customHeight="true" outlineLevel="0" collapsed="false">
      <c r="A15" s="59"/>
      <c r="B15" s="60" t="s">
        <v>27</v>
      </c>
      <c r="C15" s="61"/>
      <c r="D15" s="62"/>
      <c r="E15" s="62"/>
      <c r="F15" s="62"/>
      <c r="G15" s="63" t="n">
        <f aca="false">SUM(Rekapitulace!I7:I9)</f>
        <v>0</v>
      </c>
      <c r="I15" s="3"/>
      <c r="J15" s="4"/>
      <c r="K15" s="4"/>
    </row>
    <row r="16" customFormat="false" ht="15.95" hidden="false" customHeight="true" outlineLevel="0" collapsed="false">
      <c r="A16" s="59"/>
      <c r="B16" s="64" t="s">
        <v>28</v>
      </c>
      <c r="C16" s="65"/>
      <c r="D16" s="66"/>
      <c r="E16" s="66"/>
      <c r="F16" s="66"/>
      <c r="G16" s="63" t="n">
        <f aca="false">SUM(Rekapitulace!I10:I24)</f>
        <v>0</v>
      </c>
      <c r="I16" s="3"/>
      <c r="J16" s="4"/>
      <c r="K16" s="4"/>
    </row>
    <row r="17" customFormat="false" ht="15.95" hidden="false" customHeight="true" outlineLevel="0" collapsed="false">
      <c r="A17" s="59"/>
      <c r="B17" s="64" t="s">
        <v>29</v>
      </c>
      <c r="C17" s="65"/>
      <c r="D17" s="66"/>
      <c r="E17" s="66"/>
      <c r="F17" s="66"/>
      <c r="G17" s="63" t="n">
        <f aca="false">SUM(Rekapitulace!I25)</f>
        <v>0</v>
      </c>
      <c r="I17" s="3"/>
      <c r="J17" s="4"/>
      <c r="K17" s="4"/>
    </row>
    <row r="18" customFormat="false" ht="15.95" hidden="false" customHeight="true" outlineLevel="0" collapsed="false">
      <c r="A18" s="59"/>
      <c r="B18" s="67" t="s">
        <v>30</v>
      </c>
      <c r="C18" s="65"/>
      <c r="D18" s="66"/>
      <c r="E18" s="66"/>
      <c r="F18" s="66"/>
      <c r="G18" s="63" t="n">
        <f aca="false">SUM(Rekapitulace!I26)</f>
        <v>0</v>
      </c>
      <c r="I18" s="3"/>
      <c r="J18" s="4"/>
      <c r="K18" s="4"/>
    </row>
    <row r="19" customFormat="false" ht="15.95" hidden="false" customHeight="true" outlineLevel="0" collapsed="false">
      <c r="A19" s="59"/>
      <c r="B19" s="64" t="s">
        <v>31</v>
      </c>
      <c r="C19" s="65"/>
      <c r="D19" s="68"/>
      <c r="E19" s="68"/>
      <c r="F19" s="66"/>
      <c r="G19" s="63" t="n">
        <v>0</v>
      </c>
      <c r="I19" s="3"/>
      <c r="J19" s="4"/>
      <c r="K19" s="4"/>
    </row>
    <row r="20" customFormat="false" ht="15.95" hidden="false" customHeight="true" outlineLevel="0" collapsed="false">
      <c r="A20" s="59"/>
      <c r="B20" s="38" t="s">
        <v>26</v>
      </c>
      <c r="C20" s="65"/>
      <c r="D20" s="66"/>
      <c r="E20" s="66"/>
      <c r="F20" s="66"/>
      <c r="G20" s="63" t="n">
        <f aca="false">SUM(G15:G19)</f>
        <v>0</v>
      </c>
      <c r="I20" s="3"/>
      <c r="J20" s="4"/>
      <c r="K20" s="4"/>
    </row>
    <row r="21" customFormat="false" ht="3" hidden="false" customHeight="true" outlineLevel="0" collapsed="false">
      <c r="A21" s="59"/>
      <c r="B21" s="38"/>
      <c r="C21" s="65"/>
      <c r="D21" s="69"/>
      <c r="E21" s="70"/>
      <c r="F21" s="66"/>
      <c r="G21" s="63"/>
      <c r="I21" s="3"/>
      <c r="J21" s="4"/>
      <c r="K21" s="4"/>
    </row>
    <row r="22" customFormat="false" ht="3" hidden="false" customHeight="true" outlineLevel="0" collapsed="false">
      <c r="A22" s="59"/>
      <c r="B22" s="38"/>
      <c r="C22" s="65"/>
      <c r="D22" s="69"/>
      <c r="E22" s="70"/>
      <c r="F22" s="66"/>
      <c r="G22" s="63"/>
      <c r="I22" s="3"/>
      <c r="J22" s="4"/>
      <c r="K22" s="4"/>
    </row>
    <row r="23" customFormat="false" ht="3" hidden="false" customHeight="true" outlineLevel="0" collapsed="false">
      <c r="A23" s="71"/>
      <c r="B23" s="71"/>
      <c r="C23" s="72"/>
      <c r="D23" s="73"/>
      <c r="E23" s="74"/>
      <c r="F23" s="75"/>
      <c r="G23" s="76"/>
      <c r="I23" s="3"/>
      <c r="J23" s="4"/>
      <c r="K23" s="4"/>
    </row>
    <row r="24" customFormat="false" ht="12.75" hidden="false" customHeight="false" outlineLevel="0" collapsed="false">
      <c r="A24" s="77" t="s">
        <v>32</v>
      </c>
      <c r="B24" s="78"/>
      <c r="C24" s="79"/>
      <c r="D24" s="78" t="s">
        <v>33</v>
      </c>
      <c r="E24" s="78"/>
      <c r="F24" s="80" t="s">
        <v>34</v>
      </c>
      <c r="G24" s="81"/>
      <c r="I24" s="3"/>
      <c r="J24" s="4"/>
      <c r="K24" s="4"/>
    </row>
    <row r="25" customFormat="false" ht="12.75" hidden="false" customHeight="false" outlineLevel="0" collapsed="false">
      <c r="A25" s="82" t="s">
        <v>35</v>
      </c>
      <c r="B25" s="83"/>
      <c r="C25" s="84"/>
      <c r="D25" s="83" t="s">
        <v>35</v>
      </c>
      <c r="E25" s="83"/>
      <c r="F25" s="85" t="s">
        <v>35</v>
      </c>
      <c r="G25" s="86"/>
      <c r="I25" s="3"/>
      <c r="J25" s="4"/>
      <c r="K25" s="4"/>
    </row>
    <row r="26" customFormat="false" ht="2.25" hidden="false" customHeight="true" outlineLevel="0" collapsed="false">
      <c r="A26" s="59"/>
      <c r="B26" s="38"/>
      <c r="C26" s="87"/>
      <c r="D26" s="38"/>
      <c r="E26" s="38"/>
      <c r="F26" s="69"/>
      <c r="G26" s="88"/>
      <c r="I26" s="3"/>
      <c r="J26" s="4"/>
      <c r="K26" s="4"/>
    </row>
    <row r="27" customFormat="false" ht="34.5" hidden="false" customHeight="true" outlineLevel="0" collapsed="false">
      <c r="A27" s="89" t="s">
        <v>36</v>
      </c>
      <c r="B27" s="89"/>
      <c r="C27" s="89"/>
      <c r="D27" s="90" t="s">
        <v>36</v>
      </c>
      <c r="E27" s="90"/>
      <c r="F27" s="91" t="s">
        <v>36</v>
      </c>
      <c r="G27" s="91"/>
      <c r="I27" s="3"/>
      <c r="J27" s="4"/>
      <c r="K27" s="4"/>
    </row>
    <row r="28" customFormat="false" ht="15.75" hidden="false" customHeight="true" outlineLevel="0" collapsed="false">
      <c r="A28" s="59" t="s">
        <v>37</v>
      </c>
      <c r="B28" s="92"/>
      <c r="C28" s="87"/>
      <c r="D28" s="38" t="s">
        <v>37</v>
      </c>
      <c r="E28" s="38"/>
      <c r="F28" s="69" t="s">
        <v>37</v>
      </c>
      <c r="G28" s="88"/>
      <c r="I28" s="3"/>
      <c r="J28" s="4"/>
      <c r="K28" s="4"/>
    </row>
    <row r="29" customFormat="false" ht="48.75" hidden="false" customHeight="true" outlineLevel="0" collapsed="false">
      <c r="A29" s="59" t="s">
        <v>38</v>
      </c>
      <c r="B29" s="38"/>
      <c r="C29" s="87"/>
      <c r="D29" s="69" t="s">
        <v>39</v>
      </c>
      <c r="E29" s="87"/>
      <c r="F29" s="93" t="s">
        <v>39</v>
      </c>
      <c r="G29" s="88"/>
      <c r="I29" s="3"/>
      <c r="J29" s="4"/>
      <c r="K29" s="4"/>
    </row>
    <row r="30" customFormat="false" ht="12.75" hidden="false" customHeight="false" outlineLevel="0" collapsed="false">
      <c r="A30" s="12" t="s">
        <v>40</v>
      </c>
      <c r="B30" s="94"/>
      <c r="C30" s="95" t="n">
        <v>15</v>
      </c>
      <c r="D30" s="94" t="s">
        <v>41</v>
      </c>
      <c r="E30" s="96"/>
      <c r="F30" s="97" t="n">
        <v>0</v>
      </c>
      <c r="G30" s="97"/>
      <c r="I30" s="3"/>
      <c r="J30" s="4"/>
      <c r="K30" s="4"/>
    </row>
    <row r="31" customFormat="false" ht="12.75" hidden="false" customHeight="false" outlineLevel="0" collapsed="false">
      <c r="A31" s="12" t="s">
        <v>42</v>
      </c>
      <c r="B31" s="94"/>
      <c r="C31" s="95" t="n">
        <f aca="false">SazbaDPH1</f>
        <v>15</v>
      </c>
      <c r="D31" s="94" t="s">
        <v>43</v>
      </c>
      <c r="E31" s="96"/>
      <c r="F31" s="97" t="n">
        <f aca="false">PRODUCT(F30,C31/100)</f>
        <v>0</v>
      </c>
      <c r="G31" s="97"/>
      <c r="J31" s="0"/>
      <c r="K31" s="0"/>
    </row>
    <row r="32" customFormat="false" ht="12.75" hidden="false" customHeight="false" outlineLevel="0" collapsed="false">
      <c r="A32" s="12" t="s">
        <v>40</v>
      </c>
      <c r="B32" s="94"/>
      <c r="C32" s="95" t="n">
        <v>21</v>
      </c>
      <c r="D32" s="94" t="s">
        <v>43</v>
      </c>
      <c r="E32" s="96"/>
      <c r="F32" s="97" t="n">
        <f aca="false">G20</f>
        <v>0</v>
      </c>
      <c r="G32" s="97"/>
      <c r="J32" s="0"/>
      <c r="K32" s="0"/>
    </row>
    <row r="33" customFormat="false" ht="12.75" hidden="false" customHeight="false" outlineLevel="0" collapsed="false">
      <c r="A33" s="12" t="s">
        <v>42</v>
      </c>
      <c r="B33" s="94"/>
      <c r="C33" s="95" t="n">
        <f aca="false">SazbaDPH2</f>
        <v>21</v>
      </c>
      <c r="D33" s="94" t="s">
        <v>43</v>
      </c>
      <c r="E33" s="96"/>
      <c r="F33" s="98" t="n">
        <f aca="false">PRODUCT(F32,C33/100)</f>
        <v>0</v>
      </c>
      <c r="G33" s="98"/>
      <c r="J33" s="0"/>
      <c r="K33" s="0"/>
    </row>
    <row r="34" customFormat="false" ht="13.5" hidden="false" customHeight="false" outlineLevel="0" collapsed="false">
      <c r="A34" s="12" t="s">
        <v>44</v>
      </c>
      <c r="B34" s="94"/>
      <c r="C34" s="95"/>
      <c r="D34" s="94"/>
      <c r="E34" s="96"/>
      <c r="F34" s="98" t="n">
        <v>0</v>
      </c>
      <c r="G34" s="98"/>
      <c r="J34" s="0"/>
      <c r="K34" s="0"/>
    </row>
    <row r="35" s="104" customFormat="true" ht="19.5" hidden="false" customHeight="true" outlineLevel="0" collapsed="false">
      <c r="A35" s="99" t="s">
        <v>45</v>
      </c>
      <c r="B35" s="100"/>
      <c r="C35" s="101"/>
      <c r="D35" s="101"/>
      <c r="E35" s="102"/>
      <c r="F35" s="103" t="n">
        <f aca="false">SUM(F30:G34)</f>
        <v>0</v>
      </c>
      <c r="G35" s="103"/>
      <c r="J35" s="105"/>
      <c r="K35" s="105"/>
    </row>
    <row r="36" customFormat="false" ht="18" hidden="false" customHeight="true" outlineLevel="0" collapsed="false">
      <c r="A36" s="106" t="s">
        <v>46</v>
      </c>
    </row>
    <row r="37" customFormat="false" ht="12.75" hidden="false" customHeight="true" outlineLevel="0" collapsed="false">
      <c r="B37" s="107" t="s">
        <v>47</v>
      </c>
      <c r="C37" s="107"/>
      <c r="D37" s="107"/>
      <c r="E37" s="107"/>
      <c r="F37" s="107"/>
      <c r="G37" s="107"/>
      <c r="H37" s="0" t="s">
        <v>48</v>
      </c>
    </row>
    <row r="38" customFormat="false" ht="14.25" hidden="false" customHeight="true" outlineLevel="0" collapsed="false">
      <c r="A38" s="106"/>
      <c r="B38" s="107"/>
      <c r="C38" s="107"/>
      <c r="D38" s="107"/>
      <c r="E38" s="107"/>
      <c r="F38" s="107"/>
      <c r="G38" s="107"/>
      <c r="H38" s="0" t="s">
        <v>48</v>
      </c>
    </row>
    <row r="39" customFormat="false" ht="12.75" hidden="false" customHeight="true" outlineLevel="0" collapsed="false">
      <c r="A39" s="3"/>
      <c r="B39" s="107"/>
      <c r="C39" s="107"/>
      <c r="D39" s="107"/>
      <c r="E39" s="107"/>
      <c r="F39" s="107"/>
      <c r="G39" s="107"/>
      <c r="H39" s="0" t="s">
        <v>48</v>
      </c>
    </row>
    <row r="40" customFormat="false" ht="12.75" hidden="false" customHeight="false" outlineLevel="0" collapsed="false">
      <c r="A40" s="3"/>
      <c r="B40" s="107"/>
      <c r="C40" s="107"/>
      <c r="D40" s="107"/>
      <c r="E40" s="107"/>
      <c r="F40" s="107"/>
      <c r="G40" s="107"/>
      <c r="H40" s="0" t="s">
        <v>48</v>
      </c>
    </row>
    <row r="41" customFormat="false" ht="12.75" hidden="false" customHeight="false" outlineLevel="0" collapsed="false">
      <c r="A41" s="3"/>
      <c r="B41" s="107"/>
      <c r="C41" s="107"/>
      <c r="D41" s="107"/>
      <c r="E41" s="107"/>
      <c r="F41" s="107"/>
      <c r="G41" s="107"/>
      <c r="H41" s="0" t="s">
        <v>48</v>
      </c>
    </row>
    <row r="42" customFormat="false" ht="12.75" hidden="false" customHeight="false" outlineLevel="0" collapsed="false">
      <c r="A42" s="3"/>
      <c r="B42" s="107"/>
      <c r="C42" s="107"/>
      <c r="D42" s="107"/>
      <c r="E42" s="107"/>
      <c r="F42" s="107"/>
      <c r="G42" s="107"/>
      <c r="H42" s="0" t="s">
        <v>48</v>
      </c>
    </row>
    <row r="43" customFormat="false" ht="12.75" hidden="false" customHeight="false" outlineLevel="0" collapsed="false">
      <c r="A43" s="3"/>
      <c r="B43" s="107"/>
      <c r="C43" s="107"/>
      <c r="D43" s="107"/>
      <c r="E43" s="107"/>
      <c r="F43" s="107"/>
      <c r="G43" s="107"/>
      <c r="H43" s="0" t="s">
        <v>48</v>
      </c>
    </row>
    <row r="44" customFormat="false" ht="12.75" hidden="false" customHeight="false" outlineLevel="0" collapsed="false">
      <c r="A44" s="3"/>
      <c r="B44" s="107"/>
      <c r="C44" s="107"/>
      <c r="D44" s="107"/>
      <c r="E44" s="107"/>
      <c r="F44" s="107"/>
      <c r="G44" s="107"/>
      <c r="H44" s="0" t="s">
        <v>48</v>
      </c>
    </row>
    <row r="45" customFormat="false" ht="12.75" hidden="false" customHeight="false" outlineLevel="0" collapsed="false">
      <c r="A45" s="3"/>
      <c r="B45" s="107"/>
      <c r="C45" s="107"/>
      <c r="D45" s="107"/>
      <c r="E45" s="107"/>
      <c r="F45" s="107"/>
      <c r="G45" s="107"/>
      <c r="H45" s="0" t="s">
        <v>48</v>
      </c>
    </row>
    <row r="46" customFormat="false" ht="12.75" hidden="false" customHeight="true" outlineLevel="0" collapsed="false">
      <c r="A46" s="3"/>
      <c r="B46" s="107"/>
      <c r="C46" s="107"/>
      <c r="D46" s="107"/>
      <c r="E46" s="107"/>
      <c r="F46" s="107"/>
      <c r="G46" s="107"/>
      <c r="H46" s="0" t="s">
        <v>48</v>
      </c>
    </row>
  </sheetData>
  <mergeCells count="22">
    <mergeCell ref="A1:G1"/>
    <mergeCell ref="D2:E2"/>
    <mergeCell ref="C5:E5"/>
    <mergeCell ref="C7:E7"/>
    <mergeCell ref="A13:G13"/>
    <mergeCell ref="D15:E15"/>
    <mergeCell ref="D16:E16"/>
    <mergeCell ref="D17:E17"/>
    <mergeCell ref="D18:E18"/>
    <mergeCell ref="D19:E19"/>
    <mergeCell ref="D20:E20"/>
    <mergeCell ref="A23:B23"/>
    <mergeCell ref="A27:C27"/>
    <mergeCell ref="D27:E27"/>
    <mergeCell ref="F27:G27"/>
    <mergeCell ref="F30:G30"/>
    <mergeCell ref="F31:G31"/>
    <mergeCell ref="F32:G32"/>
    <mergeCell ref="F33:G33"/>
    <mergeCell ref="F34:G34"/>
    <mergeCell ref="F35:G35"/>
    <mergeCell ref="B37:G50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20" activeCellId="0" sqref="Q20"/>
    </sheetView>
  </sheetViews>
  <sheetFormatPr defaultRowHeight="11.25"/>
  <cols>
    <col collapsed="false" hidden="false" max="1" min="1" style="108" width="5.66836734693878"/>
    <col collapsed="false" hidden="false" max="2" min="2" style="108" width="6.0765306122449"/>
    <col collapsed="false" hidden="false" max="3" min="3" style="108" width="11.2040816326531"/>
    <col collapsed="false" hidden="false" max="4" min="4" style="108" width="15.6581632653061"/>
    <col collapsed="false" hidden="false" max="5" min="5" style="109" width="11.0714285714286"/>
    <col collapsed="false" hidden="false" max="6" min="6" style="109" width="10.6632653061225"/>
    <col collapsed="false" hidden="false" max="7" min="7" style="109" width="10.8010204081633"/>
    <col collapsed="false" hidden="false" max="8" min="8" style="109" width="10.9336734693878"/>
    <col collapsed="false" hidden="false" max="9" min="9" style="109" width="10.530612244898"/>
    <col collapsed="false" hidden="false" max="1025" min="10" style="108" width="9.04591836734694"/>
  </cols>
  <sheetData>
    <row r="1" customFormat="false" ht="12" hidden="false" customHeight="false" outlineLevel="0" collapsed="false">
      <c r="A1" s="110" t="s">
        <v>49</v>
      </c>
      <c r="B1" s="110"/>
      <c r="C1" s="111" t="str">
        <f aca="false">CONCATENATE(cislostavby," ",nazevstavby)</f>
        <v>0074 Dům s pečovatelskou službou, Nové Město na Moravě</v>
      </c>
      <c r="D1" s="112"/>
      <c r="E1" s="113"/>
      <c r="F1" s="114"/>
      <c r="G1" s="115" t="s">
        <v>50</v>
      </c>
      <c r="H1" s="116" t="str">
        <f aca="false">CisloRozpoctu</f>
        <v>0001</v>
      </c>
      <c r="I1" s="117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2" hidden="false" customHeight="false" outlineLevel="0" collapsed="false">
      <c r="A2" s="118" t="s">
        <v>51</v>
      </c>
      <c r="B2" s="118"/>
      <c r="C2" s="119" t="str">
        <f aca="false">CONCATENATE(cisloobjektu," ",nazevobjektu)</f>
        <v>0001 Rekonstrukce vytápění</v>
      </c>
      <c r="D2" s="120"/>
      <c r="E2" s="121"/>
      <c r="F2" s="122"/>
      <c r="G2" s="123" t="str">
        <f aca="false">NazevRozpoctu</f>
        <v>Rekonstrukce plynové kotelny</v>
      </c>
      <c r="H2" s="123"/>
      <c r="I2" s="123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" hidden="false" customHeight="false" outlineLevel="0" collapsed="false">
      <c r="A3" s="0"/>
      <c r="B3" s="0"/>
      <c r="C3" s="0"/>
      <c r="D3" s="0"/>
      <c r="E3" s="0"/>
      <c r="F3" s="124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9.5" hidden="false" customHeight="true" outlineLevel="0" collapsed="false">
      <c r="A4" s="125" t="s">
        <v>52</v>
      </c>
      <c r="B4" s="125"/>
      <c r="C4" s="125"/>
      <c r="D4" s="125"/>
      <c r="E4" s="125"/>
      <c r="F4" s="125"/>
      <c r="G4" s="125"/>
      <c r="H4" s="125"/>
      <c r="I4" s="125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2" hidden="false" customHeight="false" outlineLevel="0" collapsed="false">
      <c r="A5" s="0"/>
      <c r="B5" s="0"/>
      <c r="C5" s="0"/>
      <c r="D5" s="0"/>
      <c r="E5" s="126"/>
      <c r="F5" s="126"/>
      <c r="G5" s="126"/>
      <c r="H5" s="126"/>
      <c r="I5" s="126"/>
      <c r="J5" s="127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136" customFormat="true" ht="11.25" hidden="false" customHeight="false" outlineLevel="0" collapsed="false">
      <c r="A6" s="128" t="s">
        <v>53</v>
      </c>
      <c r="B6" s="129"/>
      <c r="C6" s="130"/>
      <c r="D6" s="131"/>
      <c r="E6" s="132"/>
      <c r="F6" s="133" t="s">
        <v>54</v>
      </c>
      <c r="G6" s="133"/>
      <c r="H6" s="133"/>
      <c r="I6" s="134" t="s">
        <v>26</v>
      </c>
      <c r="J6" s="135"/>
    </row>
    <row r="7" customFormat="false" ht="11.25" hidden="false" customHeight="false" outlineLevel="0" collapsed="false">
      <c r="A7" s="137" t="s">
        <v>55</v>
      </c>
      <c r="B7" s="138" t="s">
        <v>56</v>
      </c>
      <c r="C7" s="139"/>
      <c r="D7" s="139"/>
      <c r="E7" s="140"/>
      <c r="F7" s="141" t="s">
        <v>27</v>
      </c>
      <c r="G7" s="141"/>
      <c r="H7" s="141"/>
      <c r="I7" s="142" t="n">
        <f aca="false">Položky!F7</f>
        <v>0</v>
      </c>
      <c r="J7" s="127"/>
    </row>
    <row r="8" customFormat="false" ht="11.25" hidden="false" customHeight="false" outlineLevel="0" collapsed="false">
      <c r="A8" s="137" t="s">
        <v>57</v>
      </c>
      <c r="B8" s="138" t="s">
        <v>58</v>
      </c>
      <c r="C8" s="139"/>
      <c r="D8" s="139"/>
      <c r="E8" s="140"/>
      <c r="F8" s="141" t="s">
        <v>27</v>
      </c>
      <c r="G8" s="141"/>
      <c r="H8" s="141"/>
      <c r="I8" s="142" t="n">
        <f aca="false">Položky!F22</f>
        <v>0</v>
      </c>
      <c r="J8" s="127"/>
    </row>
    <row r="9" customFormat="false" ht="11.25" hidden="false" customHeight="false" outlineLevel="0" collapsed="false">
      <c r="A9" s="137" t="s">
        <v>59</v>
      </c>
      <c r="B9" s="138" t="s">
        <v>60</v>
      </c>
      <c r="C9" s="139"/>
      <c r="D9" s="139"/>
      <c r="E9" s="140"/>
      <c r="F9" s="141" t="s">
        <v>27</v>
      </c>
      <c r="G9" s="141"/>
      <c r="H9" s="141"/>
      <c r="I9" s="142" t="n">
        <f aca="false">Položky!F38</f>
        <v>0</v>
      </c>
      <c r="J9" s="127"/>
    </row>
    <row r="10" customFormat="false" ht="11.25" hidden="false" customHeight="false" outlineLevel="0" collapsed="false">
      <c r="A10" s="137" t="s">
        <v>61</v>
      </c>
      <c r="B10" s="138" t="s">
        <v>62</v>
      </c>
      <c r="C10" s="139"/>
      <c r="D10" s="139"/>
      <c r="E10" s="140"/>
      <c r="F10" s="141" t="s">
        <v>28</v>
      </c>
      <c r="G10" s="141"/>
      <c r="H10" s="141"/>
      <c r="I10" s="142" t="n">
        <f aca="false">Položky!F40</f>
        <v>0</v>
      </c>
      <c r="J10" s="127"/>
    </row>
    <row r="11" customFormat="false" ht="11.25" hidden="false" customHeight="false" outlineLevel="0" collapsed="false">
      <c r="A11" s="137" t="s">
        <v>63</v>
      </c>
      <c r="B11" s="138" t="s">
        <v>64</v>
      </c>
      <c r="C11" s="139"/>
      <c r="D11" s="139"/>
      <c r="E11" s="140"/>
      <c r="F11" s="141" t="s">
        <v>28</v>
      </c>
      <c r="G11" s="141"/>
      <c r="H11" s="141"/>
      <c r="I11" s="142" t="n">
        <f aca="false">Položky!F55</f>
        <v>0</v>
      </c>
      <c r="J11" s="127"/>
    </row>
    <row r="12" customFormat="false" ht="11.25" hidden="false" customHeight="false" outlineLevel="0" collapsed="false">
      <c r="A12" s="137" t="s">
        <v>65</v>
      </c>
      <c r="B12" s="138" t="s">
        <v>66</v>
      </c>
      <c r="C12" s="139"/>
      <c r="D12" s="139"/>
      <c r="E12" s="140"/>
      <c r="F12" s="141" t="s">
        <v>28</v>
      </c>
      <c r="G12" s="141"/>
      <c r="H12" s="141"/>
      <c r="I12" s="142" t="n">
        <f aca="false">Položky!F69</f>
        <v>0</v>
      </c>
      <c r="J12" s="127"/>
    </row>
    <row r="13" customFormat="false" ht="11.25" hidden="false" customHeight="false" outlineLevel="0" collapsed="false">
      <c r="A13" s="137" t="s">
        <v>67</v>
      </c>
      <c r="B13" s="138" t="s">
        <v>68</v>
      </c>
      <c r="C13" s="139"/>
      <c r="D13" s="139"/>
      <c r="E13" s="140"/>
      <c r="F13" s="141" t="s">
        <v>28</v>
      </c>
      <c r="G13" s="141"/>
      <c r="H13" s="141"/>
      <c r="I13" s="142" t="n">
        <f aca="false">Položky!F122</f>
        <v>0</v>
      </c>
      <c r="J13" s="127"/>
    </row>
    <row r="14" customFormat="false" ht="11.25" hidden="false" customHeight="false" outlineLevel="0" collapsed="false">
      <c r="A14" s="137" t="s">
        <v>69</v>
      </c>
      <c r="B14" s="138" t="s">
        <v>70</v>
      </c>
      <c r="C14" s="139"/>
      <c r="D14" s="139"/>
      <c r="E14" s="140"/>
      <c r="F14" s="141" t="s">
        <v>28</v>
      </c>
      <c r="G14" s="141"/>
      <c r="H14" s="141"/>
      <c r="I14" s="142" t="n">
        <f aca="false">Položky!F160</f>
        <v>0</v>
      </c>
      <c r="J14" s="127"/>
    </row>
    <row r="15" customFormat="false" ht="11.25" hidden="false" customHeight="false" outlineLevel="0" collapsed="false">
      <c r="A15" s="137" t="s">
        <v>71</v>
      </c>
      <c r="B15" s="138" t="s">
        <v>72</v>
      </c>
      <c r="C15" s="139"/>
      <c r="D15" s="139"/>
      <c r="E15" s="140"/>
      <c r="F15" s="141" t="s">
        <v>28</v>
      </c>
      <c r="G15" s="141"/>
      <c r="H15" s="141"/>
      <c r="I15" s="142" t="n">
        <f aca="false">Položky!F167</f>
        <v>0</v>
      </c>
      <c r="J15" s="127"/>
    </row>
    <row r="16" customFormat="false" ht="11.25" hidden="false" customHeight="false" outlineLevel="0" collapsed="false">
      <c r="A16" s="137" t="s">
        <v>73</v>
      </c>
      <c r="B16" s="138" t="s">
        <v>74</v>
      </c>
      <c r="C16" s="139"/>
      <c r="D16" s="139"/>
      <c r="E16" s="140"/>
      <c r="F16" s="141" t="s">
        <v>28</v>
      </c>
      <c r="G16" s="141"/>
      <c r="H16" s="141"/>
      <c r="I16" s="142" t="n">
        <f aca="false">Položky!F185</f>
        <v>0</v>
      </c>
      <c r="J16" s="127"/>
    </row>
    <row r="17" customFormat="false" ht="11.25" hidden="false" customHeight="false" outlineLevel="0" collapsed="false">
      <c r="A17" s="137" t="s">
        <v>75</v>
      </c>
      <c r="B17" s="138" t="s">
        <v>76</v>
      </c>
      <c r="C17" s="139"/>
      <c r="D17" s="139"/>
      <c r="E17" s="140"/>
      <c r="F17" s="141" t="s">
        <v>28</v>
      </c>
      <c r="G17" s="141"/>
      <c r="H17" s="141"/>
      <c r="I17" s="142" t="n">
        <f aca="false">Položky!F223</f>
        <v>0</v>
      </c>
      <c r="J17" s="127"/>
    </row>
    <row r="18" customFormat="false" ht="11.25" hidden="false" customHeight="false" outlineLevel="0" collapsed="false">
      <c r="A18" s="137" t="s">
        <v>77</v>
      </c>
      <c r="B18" s="138" t="s">
        <v>78</v>
      </c>
      <c r="C18" s="139"/>
      <c r="D18" s="139"/>
      <c r="E18" s="140"/>
      <c r="F18" s="141" t="s">
        <v>28</v>
      </c>
      <c r="G18" s="141"/>
      <c r="H18" s="141"/>
      <c r="I18" s="142" t="n">
        <f aca="false">Položky!F239</f>
        <v>0</v>
      </c>
      <c r="J18" s="127"/>
    </row>
    <row r="19" customFormat="false" ht="11.25" hidden="false" customHeight="false" outlineLevel="0" collapsed="false">
      <c r="A19" s="137" t="s">
        <v>79</v>
      </c>
      <c r="B19" s="138" t="s">
        <v>80</v>
      </c>
      <c r="C19" s="139"/>
      <c r="D19" s="139"/>
      <c r="E19" s="140"/>
      <c r="F19" s="141" t="s">
        <v>28</v>
      </c>
      <c r="G19" s="141"/>
      <c r="H19" s="141"/>
      <c r="I19" s="142" t="n">
        <f aca="false">Položky!F291</f>
        <v>0</v>
      </c>
      <c r="J19" s="127"/>
    </row>
    <row r="20" customFormat="false" ht="11.25" hidden="false" customHeight="false" outlineLevel="0" collapsed="false">
      <c r="A20" s="137" t="s">
        <v>81</v>
      </c>
      <c r="B20" s="138" t="s">
        <v>82</v>
      </c>
      <c r="C20" s="139"/>
      <c r="D20" s="139"/>
      <c r="E20" s="140"/>
      <c r="F20" s="141" t="s">
        <v>28</v>
      </c>
      <c r="G20" s="141"/>
      <c r="H20" s="141"/>
      <c r="I20" s="142" t="n">
        <f aca="false">Položky!F297</f>
        <v>0</v>
      </c>
      <c r="J20" s="127"/>
    </row>
    <row r="21" customFormat="false" ht="11.25" hidden="false" customHeight="false" outlineLevel="0" collapsed="false">
      <c r="A21" s="137" t="s">
        <v>83</v>
      </c>
      <c r="B21" s="138" t="s">
        <v>84</v>
      </c>
      <c r="C21" s="139"/>
      <c r="D21" s="139"/>
      <c r="E21" s="140"/>
      <c r="F21" s="141" t="s">
        <v>28</v>
      </c>
      <c r="G21" s="141"/>
      <c r="H21" s="141"/>
      <c r="I21" s="142" t="n">
        <f aca="false">Položky!F309</f>
        <v>0</v>
      </c>
      <c r="J21" s="127"/>
    </row>
    <row r="22" customFormat="false" ht="11.25" hidden="false" customHeight="false" outlineLevel="0" collapsed="false">
      <c r="A22" s="137" t="s">
        <v>85</v>
      </c>
      <c r="B22" s="138" t="s">
        <v>86</v>
      </c>
      <c r="C22" s="139"/>
      <c r="D22" s="139"/>
      <c r="E22" s="140"/>
      <c r="F22" s="141" t="s">
        <v>28</v>
      </c>
      <c r="G22" s="141"/>
      <c r="H22" s="141"/>
      <c r="I22" s="142" t="n">
        <f aca="false">Položky!F316</f>
        <v>0</v>
      </c>
      <c r="J22" s="127"/>
    </row>
    <row r="23" customFormat="false" ht="11.25" hidden="false" customHeight="false" outlineLevel="0" collapsed="false">
      <c r="A23" s="137" t="s">
        <v>87</v>
      </c>
      <c r="B23" s="138" t="s">
        <v>88</v>
      </c>
      <c r="C23" s="139"/>
      <c r="D23" s="139"/>
      <c r="E23" s="140"/>
      <c r="F23" s="141" t="s">
        <v>28</v>
      </c>
      <c r="G23" s="141"/>
      <c r="H23" s="141"/>
      <c r="I23" s="142" t="n">
        <f aca="false">Položky!F321</f>
        <v>0</v>
      </c>
      <c r="J23" s="127"/>
    </row>
    <row r="24" customFormat="false" ht="11.25" hidden="false" customHeight="false" outlineLevel="0" collapsed="false">
      <c r="A24" s="137" t="s">
        <v>89</v>
      </c>
      <c r="B24" s="138" t="s">
        <v>90</v>
      </c>
      <c r="C24" s="139"/>
      <c r="D24" s="139"/>
      <c r="E24" s="140"/>
      <c r="F24" s="141" t="s">
        <v>28</v>
      </c>
      <c r="G24" s="141"/>
      <c r="H24" s="141"/>
      <c r="I24" s="142" t="n">
        <f aca="false">Položky!F328</f>
        <v>0</v>
      </c>
      <c r="J24" s="127"/>
    </row>
    <row r="25" customFormat="false" ht="11.25" hidden="false" customHeight="false" outlineLevel="0" collapsed="false">
      <c r="A25" s="137" t="s">
        <v>91</v>
      </c>
      <c r="B25" s="138" t="s">
        <v>92</v>
      </c>
      <c r="C25" s="139"/>
      <c r="D25" s="139"/>
      <c r="E25" s="140"/>
      <c r="F25" s="141" t="s">
        <v>29</v>
      </c>
      <c r="G25" s="141"/>
      <c r="H25" s="141"/>
      <c r="I25" s="142" t="n">
        <f aca="false">Položky!F332</f>
        <v>0</v>
      </c>
      <c r="J25" s="127"/>
    </row>
    <row r="26" customFormat="false" ht="11.25" hidden="false" customHeight="false" outlineLevel="0" collapsed="false">
      <c r="A26" s="137" t="s">
        <v>93</v>
      </c>
      <c r="B26" s="138" t="s">
        <v>30</v>
      </c>
      <c r="C26" s="139"/>
      <c r="D26" s="139"/>
      <c r="E26" s="140"/>
      <c r="F26" s="141" t="s">
        <v>93</v>
      </c>
      <c r="G26" s="141"/>
      <c r="H26" s="141"/>
      <c r="I26" s="142" t="n">
        <f aca="false">Položky!F360</f>
        <v>0</v>
      </c>
      <c r="J26" s="127"/>
    </row>
    <row r="27" customFormat="false" ht="12" hidden="false" customHeight="false" outlineLevel="0" collapsed="false">
      <c r="A27" s="143"/>
      <c r="B27" s="144" t="s">
        <v>94</v>
      </c>
      <c r="C27" s="145"/>
      <c r="D27" s="145"/>
      <c r="E27" s="146"/>
      <c r="F27" s="147"/>
      <c r="G27" s="147"/>
      <c r="H27" s="147"/>
      <c r="I27" s="148" t="n">
        <f aca="false">SUM(I7:I26)</f>
        <v>0</v>
      </c>
      <c r="J27" s="127"/>
    </row>
  </sheetData>
  <mergeCells count="4">
    <mergeCell ref="A1:B1"/>
    <mergeCell ref="A2:B2"/>
    <mergeCell ref="G2:I2"/>
    <mergeCell ref="A4:I4"/>
  </mergeCells>
  <printOptions headings="false" gridLines="false" gridLinesSet="true" horizontalCentered="false" verticalCentered="false"/>
  <pageMargins left="0.590277777777778" right="0.39375" top="0.59027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&amp;L&amp;9Zpracováno programem BUILDpower S,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9966"/>
    <pageSetUpPr fitToPage="false"/>
  </sheetPr>
  <dimension ref="A1:BH36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RowHeight="12.75"/>
  <cols>
    <col collapsed="false" hidden="false" max="1" min="1" style="0" width="4.18367346938776"/>
    <col collapsed="false" hidden="false" max="2" min="2" style="149" width="14.1734693877551"/>
    <col collapsed="false" hidden="false" max="3" min="3" style="149" width="37.7959183673469"/>
    <col collapsed="false" hidden="false" max="4" min="4" style="0" width="4.45408163265306"/>
    <col collapsed="false" hidden="false" max="5" min="5" style="0" width="10.3928571428571"/>
    <col collapsed="false" hidden="false" max="6" min="6" style="0" width="9.71938775510204"/>
    <col collapsed="false" hidden="false" max="7" min="7" style="0" width="12.5561224489796"/>
    <col collapsed="false" hidden="true" max="14" min="8" style="0" width="0"/>
    <col collapsed="false" hidden="false" max="28" min="15" style="0" width="8.50510204081633"/>
    <col collapsed="false" hidden="true" max="39" min="29" style="0" width="0"/>
    <col collapsed="false" hidden="false" max="1025" min="40" style="0" width="8.50510204081633"/>
  </cols>
  <sheetData>
    <row r="1" customFormat="false" ht="25.5" hidden="false" customHeight="true" outlineLevel="0" collapsed="false">
      <c r="A1" s="150" t="s">
        <v>95</v>
      </c>
      <c r="B1" s="150"/>
      <c r="C1" s="150"/>
      <c r="D1" s="150"/>
      <c r="E1" s="150"/>
      <c r="F1" s="150"/>
      <c r="G1" s="150"/>
    </row>
    <row r="2" customFormat="false" ht="13.5" hidden="false" customHeight="true" outlineLevel="0" collapsed="false">
      <c r="A2" s="151" t="s">
        <v>96</v>
      </c>
      <c r="B2" s="152" t="s">
        <v>13</v>
      </c>
      <c r="C2" s="153" t="s">
        <v>14</v>
      </c>
      <c r="D2" s="153"/>
      <c r="E2" s="153"/>
      <c r="F2" s="153"/>
      <c r="G2" s="153"/>
    </row>
    <row r="3" customFormat="false" ht="12.75" hidden="false" customHeight="true" outlineLevel="0" collapsed="false">
      <c r="A3" s="154" t="s">
        <v>97</v>
      </c>
      <c r="B3" s="155" t="s">
        <v>2</v>
      </c>
      <c r="C3" s="156" t="s">
        <v>8</v>
      </c>
      <c r="D3" s="156"/>
      <c r="E3" s="156"/>
      <c r="F3" s="156"/>
      <c r="G3" s="156"/>
    </row>
    <row r="4" customFormat="false" ht="13.5" hidden="false" customHeight="true" outlineLevel="0" collapsed="false">
      <c r="A4" s="157" t="s">
        <v>98</v>
      </c>
      <c r="B4" s="158" t="s">
        <v>2</v>
      </c>
      <c r="C4" s="159" t="s">
        <v>3</v>
      </c>
      <c r="D4" s="159"/>
      <c r="E4" s="159"/>
      <c r="F4" s="159"/>
      <c r="G4" s="159"/>
    </row>
    <row r="5" customFormat="false" ht="14.25" hidden="false" customHeight="false" outlineLevel="0" collapsed="false">
      <c r="B5" s="0"/>
      <c r="C5" s="160"/>
      <c r="D5" s="161"/>
    </row>
    <row r="6" customFormat="false" ht="14.25" hidden="false" customHeight="false" outlineLevel="0" collapsed="false">
      <c r="A6" s="162" t="s">
        <v>99</v>
      </c>
      <c r="B6" s="163" t="s">
        <v>100</v>
      </c>
      <c r="C6" s="164" t="s">
        <v>101</v>
      </c>
      <c r="D6" s="165" t="s">
        <v>102</v>
      </c>
      <c r="E6" s="166" t="s">
        <v>103</v>
      </c>
      <c r="F6" s="166" t="s">
        <v>104</v>
      </c>
      <c r="G6" s="167" t="s">
        <v>105</v>
      </c>
    </row>
    <row r="7" customFormat="false" ht="12.75" hidden="false" customHeight="false" outlineLevel="0" collapsed="false">
      <c r="A7" s="168" t="s">
        <v>106</v>
      </c>
      <c r="B7" s="169" t="s">
        <v>55</v>
      </c>
      <c r="C7" s="170" t="s">
        <v>56</v>
      </c>
      <c r="D7" s="171"/>
      <c r="E7" s="172"/>
      <c r="F7" s="173" t="n">
        <f aca="false">SUM(G8:G21)</f>
        <v>0</v>
      </c>
      <c r="G7" s="173"/>
    </row>
    <row r="8" customFormat="false" ht="12.75" hidden="false" customHeight="false" outlineLevel="1" collapsed="false">
      <c r="A8" s="174" t="n">
        <v>1</v>
      </c>
      <c r="B8" s="175" t="s">
        <v>107</v>
      </c>
      <c r="C8" s="176" t="s">
        <v>108</v>
      </c>
      <c r="D8" s="177" t="s">
        <v>109</v>
      </c>
      <c r="E8" s="178" t="n">
        <v>1</v>
      </c>
      <c r="F8" s="179"/>
      <c r="G8" s="180" t="n">
        <f aca="false">E8*F8</f>
        <v>0</v>
      </c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</row>
    <row r="9" customFormat="false" ht="12.75" hidden="false" customHeight="false" outlineLevel="1" collapsed="false">
      <c r="A9" s="174" t="n">
        <v>2</v>
      </c>
      <c r="B9" s="175" t="s">
        <v>110</v>
      </c>
      <c r="C9" s="176" t="s">
        <v>111</v>
      </c>
      <c r="D9" s="177" t="s">
        <v>109</v>
      </c>
      <c r="E9" s="178" t="n">
        <v>10</v>
      </c>
      <c r="F9" s="179"/>
      <c r="G9" s="180" t="n">
        <f aca="false">E9*F9</f>
        <v>0</v>
      </c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customFormat="false" ht="12.75" hidden="false" customHeight="false" outlineLevel="1" collapsed="false">
      <c r="A10" s="174" t="n">
        <v>3</v>
      </c>
      <c r="B10" s="175" t="s">
        <v>112</v>
      </c>
      <c r="C10" s="176" t="s">
        <v>113</v>
      </c>
      <c r="D10" s="177" t="s">
        <v>109</v>
      </c>
      <c r="E10" s="178" t="n">
        <v>1</v>
      </c>
      <c r="F10" s="179"/>
      <c r="G10" s="180" t="n">
        <f aca="false">E10*F10</f>
        <v>0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customFormat="false" ht="12.75" hidden="false" customHeight="false" outlineLevel="1" collapsed="false">
      <c r="A11" s="174" t="n">
        <v>4</v>
      </c>
      <c r="B11" s="175" t="s">
        <v>114</v>
      </c>
      <c r="C11" s="176" t="s">
        <v>115</v>
      </c>
      <c r="D11" s="177" t="s">
        <v>109</v>
      </c>
      <c r="E11" s="178" t="n">
        <v>3</v>
      </c>
      <c r="F11" s="179"/>
      <c r="G11" s="180" t="n">
        <f aca="false">E11*F11</f>
        <v>0</v>
      </c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customFormat="false" ht="12.75" hidden="false" customHeight="false" outlineLevel="1" collapsed="false">
      <c r="A12" s="174" t="n">
        <v>5</v>
      </c>
      <c r="B12" s="175" t="s">
        <v>116</v>
      </c>
      <c r="C12" s="176" t="s">
        <v>117</v>
      </c>
      <c r="D12" s="177" t="s">
        <v>109</v>
      </c>
      <c r="E12" s="178" t="n">
        <v>6</v>
      </c>
      <c r="F12" s="179"/>
      <c r="G12" s="180" t="n">
        <f aca="false">E12*F12</f>
        <v>0</v>
      </c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customFormat="false" ht="12.75" hidden="false" customHeight="false" outlineLevel="1" collapsed="false">
      <c r="A13" s="174" t="n">
        <v>6</v>
      </c>
      <c r="B13" s="175" t="s">
        <v>118</v>
      </c>
      <c r="C13" s="176" t="s">
        <v>119</v>
      </c>
      <c r="D13" s="177" t="s">
        <v>109</v>
      </c>
      <c r="E13" s="178" t="n">
        <v>1</v>
      </c>
      <c r="F13" s="179"/>
      <c r="G13" s="180" t="n">
        <f aca="false">E13*F13</f>
        <v>0</v>
      </c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customFormat="false" ht="12.75" hidden="false" customHeight="false" outlineLevel="1" collapsed="false">
      <c r="A14" s="174" t="n">
        <v>7</v>
      </c>
      <c r="B14" s="175" t="s">
        <v>120</v>
      </c>
      <c r="C14" s="176" t="s">
        <v>121</v>
      </c>
      <c r="D14" s="177" t="s">
        <v>109</v>
      </c>
      <c r="E14" s="178" t="n">
        <v>3</v>
      </c>
      <c r="F14" s="179"/>
      <c r="G14" s="180" t="n">
        <f aca="false">E14*F14</f>
        <v>0</v>
      </c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customFormat="false" ht="12.75" hidden="false" customHeight="false" outlineLevel="1" collapsed="false">
      <c r="A15" s="174" t="n">
        <v>8</v>
      </c>
      <c r="B15" s="175" t="s">
        <v>122</v>
      </c>
      <c r="C15" s="176" t="s">
        <v>123</v>
      </c>
      <c r="D15" s="177" t="s">
        <v>109</v>
      </c>
      <c r="E15" s="178" t="n">
        <v>2</v>
      </c>
      <c r="F15" s="179"/>
      <c r="G15" s="180" t="n">
        <f aca="false">E15*F15</f>
        <v>0</v>
      </c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customFormat="false" ht="12.75" hidden="false" customHeight="false" outlineLevel="1" collapsed="false">
      <c r="A16" s="174" t="n">
        <v>9</v>
      </c>
      <c r="B16" s="175" t="s">
        <v>124</v>
      </c>
      <c r="C16" s="176" t="s">
        <v>125</v>
      </c>
      <c r="D16" s="177" t="s">
        <v>109</v>
      </c>
      <c r="E16" s="178" t="n">
        <v>6</v>
      </c>
      <c r="F16" s="179"/>
      <c r="G16" s="180" t="n">
        <f aca="false">E16*F16</f>
        <v>0</v>
      </c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customFormat="false" ht="12.75" hidden="false" customHeight="false" outlineLevel="1" collapsed="false">
      <c r="A17" s="174" t="n">
        <v>10</v>
      </c>
      <c r="B17" s="175" t="s">
        <v>126</v>
      </c>
      <c r="C17" s="176" t="s">
        <v>127</v>
      </c>
      <c r="D17" s="177" t="s">
        <v>109</v>
      </c>
      <c r="E17" s="178" t="n">
        <v>1</v>
      </c>
      <c r="F17" s="179"/>
      <c r="G17" s="180" t="n">
        <f aca="false">E17*F17</f>
        <v>0</v>
      </c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customFormat="false" ht="12.75" hidden="false" customHeight="false" outlineLevel="1" collapsed="false">
      <c r="A18" s="174" t="n">
        <v>11</v>
      </c>
      <c r="B18" s="175" t="s">
        <v>128</v>
      </c>
      <c r="C18" s="176" t="s">
        <v>129</v>
      </c>
      <c r="D18" s="177" t="s">
        <v>109</v>
      </c>
      <c r="E18" s="178" t="n">
        <v>3</v>
      </c>
      <c r="F18" s="179"/>
      <c r="G18" s="180" t="n">
        <f aca="false">E18*F18</f>
        <v>0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customFormat="false" ht="12.75" hidden="false" customHeight="false" outlineLevel="1" collapsed="false">
      <c r="A19" s="174" t="n">
        <v>12</v>
      </c>
      <c r="B19" s="175" t="s">
        <v>130</v>
      </c>
      <c r="C19" s="176" t="s">
        <v>131</v>
      </c>
      <c r="D19" s="177" t="s">
        <v>109</v>
      </c>
      <c r="E19" s="178" t="n">
        <v>1</v>
      </c>
      <c r="F19" s="179"/>
      <c r="G19" s="180" t="n">
        <f aca="false">E19*F19</f>
        <v>0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customFormat="false" ht="12.75" hidden="false" customHeight="false" outlineLevel="1" collapsed="false">
      <c r="A20" s="174" t="n">
        <v>13</v>
      </c>
      <c r="B20" s="175" t="s">
        <v>132</v>
      </c>
      <c r="C20" s="176" t="s">
        <v>133</v>
      </c>
      <c r="D20" s="177" t="s">
        <v>109</v>
      </c>
      <c r="E20" s="178" t="n">
        <v>2</v>
      </c>
      <c r="F20" s="179"/>
      <c r="G20" s="180" t="n">
        <f aca="false">E20*F20</f>
        <v>0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customFormat="false" ht="22.5" hidden="false" customHeight="false" outlineLevel="1" collapsed="false">
      <c r="A21" s="174" t="n">
        <v>14</v>
      </c>
      <c r="B21" s="175" t="s">
        <v>134</v>
      </c>
      <c r="C21" s="176" t="s">
        <v>135</v>
      </c>
      <c r="D21" s="177" t="s">
        <v>109</v>
      </c>
      <c r="E21" s="178" t="n">
        <v>1</v>
      </c>
      <c r="F21" s="179"/>
      <c r="G21" s="180" t="n">
        <f aca="false">E21*F21</f>
        <v>0</v>
      </c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customFormat="false" ht="12.75" hidden="false" customHeight="false" outlineLevel="0" collapsed="false">
      <c r="A22" s="181" t="s">
        <v>106</v>
      </c>
      <c r="B22" s="182" t="s">
        <v>57</v>
      </c>
      <c r="C22" s="183" t="s">
        <v>58</v>
      </c>
      <c r="D22" s="184"/>
      <c r="E22" s="185"/>
      <c r="F22" s="186" t="n">
        <f aca="false">SUM(G23:G37)</f>
        <v>0</v>
      </c>
      <c r="G22" s="186"/>
    </row>
    <row r="23" customFormat="false" ht="22.5" hidden="false" customHeight="false" outlineLevel="1" collapsed="false">
      <c r="A23" s="174" t="n">
        <v>15</v>
      </c>
      <c r="B23" s="175" t="s">
        <v>136</v>
      </c>
      <c r="C23" s="176" t="s">
        <v>137</v>
      </c>
      <c r="D23" s="177" t="s">
        <v>109</v>
      </c>
      <c r="E23" s="178" t="n">
        <v>8</v>
      </c>
      <c r="F23" s="179"/>
      <c r="G23" s="180" t="n">
        <f aca="false">E23*F23</f>
        <v>0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customFormat="false" ht="22.5" hidden="false" customHeight="false" outlineLevel="1" collapsed="false">
      <c r="A24" s="174" t="n">
        <v>16</v>
      </c>
      <c r="B24" s="175" t="s">
        <v>138</v>
      </c>
      <c r="C24" s="176" t="s">
        <v>139</v>
      </c>
      <c r="D24" s="177" t="s">
        <v>109</v>
      </c>
      <c r="E24" s="178" t="n">
        <v>4</v>
      </c>
      <c r="F24" s="179"/>
      <c r="G24" s="180" t="n">
        <f aca="false">E24*F24</f>
        <v>0</v>
      </c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customFormat="false" ht="22.5" hidden="false" customHeight="false" outlineLevel="1" collapsed="false">
      <c r="A25" s="174" t="n">
        <v>17</v>
      </c>
      <c r="B25" s="175" t="s">
        <v>140</v>
      </c>
      <c r="C25" s="176" t="s">
        <v>141</v>
      </c>
      <c r="D25" s="177" t="s">
        <v>109</v>
      </c>
      <c r="E25" s="178" t="n">
        <v>2</v>
      </c>
      <c r="F25" s="179"/>
      <c r="G25" s="180" t="n">
        <f aca="false">E25*F25</f>
        <v>0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customFormat="false" ht="22.5" hidden="false" customHeight="false" outlineLevel="1" collapsed="false">
      <c r="A26" s="174" t="n">
        <v>18</v>
      </c>
      <c r="B26" s="175" t="s">
        <v>142</v>
      </c>
      <c r="C26" s="176" t="s">
        <v>143</v>
      </c>
      <c r="D26" s="177" t="s">
        <v>144</v>
      </c>
      <c r="E26" s="178" t="n">
        <v>0.3</v>
      </c>
      <c r="F26" s="179"/>
      <c r="G26" s="180" t="n">
        <f aca="false">E26*F26</f>
        <v>0</v>
      </c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customFormat="false" ht="22.5" hidden="false" customHeight="false" outlineLevel="1" collapsed="false">
      <c r="A27" s="174" t="n">
        <v>19</v>
      </c>
      <c r="B27" s="175" t="s">
        <v>145</v>
      </c>
      <c r="C27" s="176" t="s">
        <v>146</v>
      </c>
      <c r="D27" s="177" t="s">
        <v>147</v>
      </c>
      <c r="E27" s="178" t="n">
        <v>94</v>
      </c>
      <c r="F27" s="179"/>
      <c r="G27" s="180" t="n">
        <f aca="false">E27*F27</f>
        <v>0</v>
      </c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customFormat="false" ht="22.5" hidden="false" customHeight="false" outlineLevel="1" collapsed="false">
      <c r="A28" s="174" t="n">
        <v>20</v>
      </c>
      <c r="B28" s="175" t="s">
        <v>148</v>
      </c>
      <c r="C28" s="176" t="s">
        <v>149</v>
      </c>
      <c r="D28" s="177" t="s">
        <v>109</v>
      </c>
      <c r="E28" s="178" t="n">
        <v>12</v>
      </c>
      <c r="F28" s="179"/>
      <c r="G28" s="180" t="n">
        <f aca="false">E28*F28</f>
        <v>0</v>
      </c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customFormat="false" ht="22.5" hidden="false" customHeight="false" outlineLevel="1" collapsed="false">
      <c r="A29" s="174" t="n">
        <v>21</v>
      </c>
      <c r="B29" s="175" t="s">
        <v>150</v>
      </c>
      <c r="C29" s="176" t="s">
        <v>151</v>
      </c>
      <c r="D29" s="177" t="s">
        <v>109</v>
      </c>
      <c r="E29" s="178" t="n">
        <v>2</v>
      </c>
      <c r="F29" s="179"/>
      <c r="G29" s="180" t="n">
        <f aca="false">E29*F29</f>
        <v>0</v>
      </c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customFormat="false" ht="22.5" hidden="false" customHeight="false" outlineLevel="1" collapsed="false">
      <c r="A30" s="174" t="n">
        <v>22</v>
      </c>
      <c r="B30" s="175" t="s">
        <v>152</v>
      </c>
      <c r="C30" s="176" t="s">
        <v>153</v>
      </c>
      <c r="D30" s="177" t="s">
        <v>109</v>
      </c>
      <c r="E30" s="178" t="n">
        <v>2</v>
      </c>
      <c r="F30" s="179"/>
      <c r="G30" s="180" t="n">
        <f aca="false">E30*F30</f>
        <v>0</v>
      </c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customFormat="false" ht="22.5" hidden="false" customHeight="false" outlineLevel="1" collapsed="false">
      <c r="A31" s="174" t="n">
        <v>23</v>
      </c>
      <c r="B31" s="175" t="s">
        <v>154</v>
      </c>
      <c r="C31" s="176" t="s">
        <v>155</v>
      </c>
      <c r="D31" s="177" t="s">
        <v>156</v>
      </c>
      <c r="E31" s="178" t="n">
        <v>5</v>
      </c>
      <c r="F31" s="179"/>
      <c r="G31" s="180" t="n">
        <f aca="false">E31*F31</f>
        <v>0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customFormat="false" ht="22.5" hidden="false" customHeight="false" outlineLevel="1" collapsed="false">
      <c r="A32" s="174" t="n">
        <v>24</v>
      </c>
      <c r="B32" s="175" t="s">
        <v>157</v>
      </c>
      <c r="C32" s="176" t="s">
        <v>158</v>
      </c>
      <c r="D32" s="177" t="s">
        <v>147</v>
      </c>
      <c r="E32" s="178" t="n">
        <v>270</v>
      </c>
      <c r="F32" s="179"/>
      <c r="G32" s="180" t="n">
        <f aca="false">E32*F32</f>
        <v>0</v>
      </c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customFormat="false" ht="12.75" hidden="false" customHeight="false" outlineLevel="1" collapsed="false">
      <c r="A33" s="174" t="n">
        <v>25</v>
      </c>
      <c r="B33" s="175" t="s">
        <v>159</v>
      </c>
      <c r="C33" s="176" t="s">
        <v>160</v>
      </c>
      <c r="D33" s="177" t="s">
        <v>109</v>
      </c>
      <c r="E33" s="178" t="n">
        <v>3</v>
      </c>
      <c r="F33" s="179"/>
      <c r="G33" s="180" t="n">
        <f aca="false">E33*F33</f>
        <v>0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customFormat="false" ht="12.75" hidden="false" customHeight="false" outlineLevel="1" collapsed="false">
      <c r="A34" s="174" t="n">
        <v>26</v>
      </c>
      <c r="B34" s="175" t="s">
        <v>161</v>
      </c>
      <c r="C34" s="176" t="s">
        <v>162</v>
      </c>
      <c r="D34" s="177" t="s">
        <v>109</v>
      </c>
      <c r="E34" s="178" t="n">
        <v>4</v>
      </c>
      <c r="F34" s="179"/>
      <c r="G34" s="180" t="n">
        <f aca="false">E34*F34</f>
        <v>0</v>
      </c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customFormat="false" ht="22.5" hidden="false" customHeight="false" outlineLevel="1" collapsed="false">
      <c r="A35" s="174" t="n">
        <v>27</v>
      </c>
      <c r="B35" s="175" t="s">
        <v>163</v>
      </c>
      <c r="C35" s="176" t="s">
        <v>164</v>
      </c>
      <c r="D35" s="177" t="s">
        <v>109</v>
      </c>
      <c r="E35" s="178" t="n">
        <v>2</v>
      </c>
      <c r="F35" s="179"/>
      <c r="G35" s="180" t="n">
        <f aca="false">E35*F35</f>
        <v>0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customFormat="false" ht="22.5" hidden="false" customHeight="false" outlineLevel="1" collapsed="false">
      <c r="A36" s="174" t="n">
        <v>28</v>
      </c>
      <c r="B36" s="175" t="s">
        <v>165</v>
      </c>
      <c r="C36" s="176" t="s">
        <v>166</v>
      </c>
      <c r="D36" s="177" t="s">
        <v>167</v>
      </c>
      <c r="E36" s="178" t="n">
        <v>1.14</v>
      </c>
      <c r="F36" s="179"/>
      <c r="G36" s="180" t="n">
        <f aca="false">E36*F36</f>
        <v>0</v>
      </c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customFormat="false" ht="12.75" hidden="false" customHeight="false" outlineLevel="1" collapsed="false">
      <c r="A37" s="174" t="n">
        <v>29</v>
      </c>
      <c r="B37" s="175" t="s">
        <v>168</v>
      </c>
      <c r="C37" s="176" t="s">
        <v>169</v>
      </c>
      <c r="D37" s="177" t="s">
        <v>167</v>
      </c>
      <c r="E37" s="178" t="n">
        <v>2.09737</v>
      </c>
      <c r="F37" s="179"/>
      <c r="G37" s="180" t="n">
        <f aca="false">E37*F37</f>
        <v>0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customFormat="false" ht="25.5" hidden="false" customHeight="false" outlineLevel="0" collapsed="false">
      <c r="A38" s="181" t="s">
        <v>106</v>
      </c>
      <c r="B38" s="182" t="s">
        <v>59</v>
      </c>
      <c r="C38" s="183" t="s">
        <v>60</v>
      </c>
      <c r="D38" s="184"/>
      <c r="E38" s="185"/>
      <c r="F38" s="186" t="n">
        <f aca="false">SUM(G39:G39)</f>
        <v>0</v>
      </c>
      <c r="G38" s="186"/>
    </row>
    <row r="39" customFormat="false" ht="22.5" hidden="false" customHeight="false" outlineLevel="1" collapsed="false">
      <c r="A39" s="174" t="n">
        <v>30</v>
      </c>
      <c r="B39" s="175" t="s">
        <v>170</v>
      </c>
      <c r="C39" s="176" t="s">
        <v>171</v>
      </c>
      <c r="D39" s="177" t="s">
        <v>147</v>
      </c>
      <c r="E39" s="178" t="n">
        <v>190</v>
      </c>
      <c r="F39" s="179"/>
      <c r="G39" s="180" t="n">
        <f aca="false">E39*F39</f>
        <v>0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customFormat="false" ht="12.75" hidden="false" customHeight="false" outlineLevel="0" collapsed="false">
      <c r="A40" s="181" t="s">
        <v>106</v>
      </c>
      <c r="B40" s="182" t="s">
        <v>61</v>
      </c>
      <c r="C40" s="183" t="s">
        <v>62</v>
      </c>
      <c r="D40" s="184"/>
      <c r="E40" s="185"/>
      <c r="F40" s="186" t="n">
        <f aca="false">SUM(G41:G54)</f>
        <v>0</v>
      </c>
      <c r="G40" s="186"/>
    </row>
    <row r="41" customFormat="false" ht="22.5" hidden="false" customHeight="false" outlineLevel="1" collapsed="false">
      <c r="A41" s="174" t="n">
        <v>31</v>
      </c>
      <c r="B41" s="175" t="s">
        <v>172</v>
      </c>
      <c r="C41" s="176" t="s">
        <v>173</v>
      </c>
      <c r="D41" s="177" t="s">
        <v>147</v>
      </c>
      <c r="E41" s="178" t="n">
        <v>34</v>
      </c>
      <c r="F41" s="179"/>
      <c r="G41" s="180" t="n">
        <f aca="false">E41*F41</f>
        <v>0</v>
      </c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customFormat="false" ht="12.75" hidden="false" customHeight="false" outlineLevel="1" collapsed="false">
      <c r="A42" s="174" t="n">
        <v>32</v>
      </c>
      <c r="B42" s="175" t="s">
        <v>174</v>
      </c>
      <c r="C42" s="176" t="s">
        <v>175</v>
      </c>
      <c r="D42" s="177" t="s">
        <v>147</v>
      </c>
      <c r="E42" s="178" t="n">
        <v>36</v>
      </c>
      <c r="F42" s="179"/>
      <c r="G42" s="180" t="n">
        <f aca="false">E42*F42</f>
        <v>0</v>
      </c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customFormat="false" ht="12.75" hidden="false" customHeight="false" outlineLevel="1" collapsed="false">
      <c r="A43" s="174" t="n">
        <v>33</v>
      </c>
      <c r="B43" s="175" t="s">
        <v>176</v>
      </c>
      <c r="C43" s="176" t="s">
        <v>177</v>
      </c>
      <c r="D43" s="177" t="s">
        <v>147</v>
      </c>
      <c r="E43" s="178" t="n">
        <v>72</v>
      </c>
      <c r="F43" s="179"/>
      <c r="G43" s="180" t="n">
        <f aca="false">E43*F43</f>
        <v>0</v>
      </c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customFormat="false" ht="12.75" hidden="false" customHeight="false" outlineLevel="1" collapsed="false">
      <c r="A44" s="174" t="n">
        <v>34</v>
      </c>
      <c r="B44" s="175" t="s">
        <v>178</v>
      </c>
      <c r="C44" s="176" t="s">
        <v>179</v>
      </c>
      <c r="D44" s="177" t="s">
        <v>156</v>
      </c>
      <c r="E44" s="178" t="n">
        <v>5</v>
      </c>
      <c r="F44" s="179"/>
      <c r="G44" s="180" t="n">
        <f aca="false">E44*F44</f>
        <v>0</v>
      </c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customFormat="false" ht="12.75" hidden="false" customHeight="false" outlineLevel="1" collapsed="false">
      <c r="A45" s="174" t="n">
        <v>35</v>
      </c>
      <c r="B45" s="175" t="s">
        <v>180</v>
      </c>
      <c r="C45" s="176" t="s">
        <v>181</v>
      </c>
      <c r="D45" s="177" t="s">
        <v>156</v>
      </c>
      <c r="E45" s="178" t="n">
        <v>10</v>
      </c>
      <c r="F45" s="179"/>
      <c r="G45" s="180" t="n">
        <f aca="false">E45*F45</f>
        <v>0</v>
      </c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customFormat="false" ht="12.75" hidden="false" customHeight="false" outlineLevel="1" collapsed="false">
      <c r="A46" s="174" t="n">
        <v>36</v>
      </c>
      <c r="B46" s="175" t="s">
        <v>182</v>
      </c>
      <c r="C46" s="176" t="s">
        <v>183</v>
      </c>
      <c r="D46" s="177" t="s">
        <v>156</v>
      </c>
      <c r="E46" s="178" t="n">
        <v>14</v>
      </c>
      <c r="F46" s="179"/>
      <c r="G46" s="180" t="n">
        <f aca="false">E46*F46</f>
        <v>0</v>
      </c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customFormat="false" ht="12.75" hidden="false" customHeight="false" outlineLevel="1" collapsed="false">
      <c r="A47" s="174" t="n">
        <v>37</v>
      </c>
      <c r="B47" s="175" t="s">
        <v>184</v>
      </c>
      <c r="C47" s="176" t="s">
        <v>185</v>
      </c>
      <c r="D47" s="177" t="s">
        <v>156</v>
      </c>
      <c r="E47" s="178" t="n">
        <v>12</v>
      </c>
      <c r="F47" s="179"/>
      <c r="G47" s="180" t="n">
        <f aca="false">E47*F47</f>
        <v>0</v>
      </c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customFormat="false" ht="12.75" hidden="false" customHeight="false" outlineLevel="1" collapsed="false">
      <c r="A48" s="174" t="n">
        <v>38</v>
      </c>
      <c r="B48" s="175" t="s">
        <v>186</v>
      </c>
      <c r="C48" s="176" t="s">
        <v>187</v>
      </c>
      <c r="D48" s="177" t="s">
        <v>156</v>
      </c>
      <c r="E48" s="178" t="n">
        <v>16</v>
      </c>
      <c r="F48" s="179"/>
      <c r="G48" s="180" t="n">
        <f aca="false">E48*F48</f>
        <v>0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customFormat="false" ht="22.5" hidden="false" customHeight="false" outlineLevel="1" collapsed="false">
      <c r="A49" s="174" t="n">
        <v>39</v>
      </c>
      <c r="B49" s="175" t="s">
        <v>188</v>
      </c>
      <c r="C49" s="176" t="s">
        <v>189</v>
      </c>
      <c r="D49" s="177" t="s">
        <v>156</v>
      </c>
      <c r="E49" s="178" t="n">
        <v>19</v>
      </c>
      <c r="F49" s="179"/>
      <c r="G49" s="180" t="n">
        <f aca="false">E49*F49</f>
        <v>0</v>
      </c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customFormat="false" ht="22.5" hidden="false" customHeight="false" outlineLevel="1" collapsed="false">
      <c r="A50" s="174" t="n">
        <v>40</v>
      </c>
      <c r="B50" s="175" t="s">
        <v>190</v>
      </c>
      <c r="C50" s="176" t="s">
        <v>191</v>
      </c>
      <c r="D50" s="177" t="s">
        <v>192</v>
      </c>
      <c r="E50" s="178" t="n">
        <v>1</v>
      </c>
      <c r="F50" s="179"/>
      <c r="G50" s="180" t="n">
        <f aca="false">E50*F50</f>
        <v>0</v>
      </c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customFormat="false" ht="22.5" hidden="false" customHeight="false" outlineLevel="1" collapsed="false">
      <c r="A51" s="174" t="n">
        <v>41</v>
      </c>
      <c r="B51" s="175" t="s">
        <v>193</v>
      </c>
      <c r="C51" s="176" t="s">
        <v>194</v>
      </c>
      <c r="D51" s="177" t="s">
        <v>192</v>
      </c>
      <c r="E51" s="178" t="n">
        <v>1</v>
      </c>
      <c r="F51" s="179"/>
      <c r="G51" s="180" t="n">
        <f aca="false">E51*F51</f>
        <v>0</v>
      </c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customFormat="false" ht="22.5" hidden="false" customHeight="false" outlineLevel="1" collapsed="false">
      <c r="A52" s="174" t="n">
        <v>42</v>
      </c>
      <c r="B52" s="175" t="s">
        <v>195</v>
      </c>
      <c r="C52" s="176" t="s">
        <v>196</v>
      </c>
      <c r="D52" s="177" t="s">
        <v>192</v>
      </c>
      <c r="E52" s="178" t="n">
        <v>1</v>
      </c>
      <c r="F52" s="179"/>
      <c r="G52" s="180" t="n">
        <f aca="false">E52*F52</f>
        <v>0</v>
      </c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customFormat="false" ht="22.5" hidden="false" customHeight="false" outlineLevel="1" collapsed="false">
      <c r="A53" s="174" t="n">
        <v>43</v>
      </c>
      <c r="B53" s="175" t="s">
        <v>197</v>
      </c>
      <c r="C53" s="176" t="s">
        <v>198</v>
      </c>
      <c r="D53" s="177" t="s">
        <v>147</v>
      </c>
      <c r="E53" s="178" t="n">
        <v>39</v>
      </c>
      <c r="F53" s="179"/>
      <c r="G53" s="180" t="n">
        <f aca="false">E53*F53</f>
        <v>0</v>
      </c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customFormat="false" ht="12.75" hidden="false" customHeight="false" outlineLevel="1" collapsed="false">
      <c r="A54" s="174" t="n">
        <v>44</v>
      </c>
      <c r="B54" s="175" t="s">
        <v>199</v>
      </c>
      <c r="C54" s="176" t="s">
        <v>200</v>
      </c>
      <c r="D54" s="177" t="s">
        <v>201</v>
      </c>
      <c r="E54" s="178" t="n">
        <v>1115.04</v>
      </c>
      <c r="F54" s="179"/>
      <c r="G54" s="180" t="n">
        <f aca="false">E54*F54</f>
        <v>0</v>
      </c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customFormat="false" ht="12.75" hidden="false" customHeight="false" outlineLevel="0" collapsed="false">
      <c r="A55" s="181" t="s">
        <v>106</v>
      </c>
      <c r="B55" s="182" t="s">
        <v>63</v>
      </c>
      <c r="C55" s="183" t="s">
        <v>64</v>
      </c>
      <c r="D55" s="184"/>
      <c r="E55" s="185"/>
      <c r="F55" s="186" t="n">
        <f aca="false">SUM(G56:G68)</f>
        <v>0</v>
      </c>
      <c r="G55" s="186"/>
    </row>
    <row r="56" customFormat="false" ht="12.75" hidden="false" customHeight="false" outlineLevel="1" collapsed="false">
      <c r="A56" s="174" t="n">
        <v>45</v>
      </c>
      <c r="B56" s="175" t="s">
        <v>202</v>
      </c>
      <c r="C56" s="176" t="s">
        <v>203</v>
      </c>
      <c r="D56" s="177" t="s">
        <v>156</v>
      </c>
      <c r="E56" s="178" t="n">
        <v>3</v>
      </c>
      <c r="F56" s="179"/>
      <c r="G56" s="180" t="n">
        <f aca="false">E56*F56</f>
        <v>0</v>
      </c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customFormat="false" ht="12.75" hidden="false" customHeight="false" outlineLevel="1" collapsed="false">
      <c r="A57" s="174" t="n">
        <v>46</v>
      </c>
      <c r="B57" s="175" t="s">
        <v>204</v>
      </c>
      <c r="C57" s="176" t="s">
        <v>205</v>
      </c>
      <c r="D57" s="177" t="s">
        <v>156</v>
      </c>
      <c r="E57" s="178" t="n">
        <v>21</v>
      </c>
      <c r="F57" s="179"/>
      <c r="G57" s="180" t="n">
        <f aca="false">E57*F57</f>
        <v>0</v>
      </c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customFormat="false" ht="22.5" hidden="false" customHeight="false" outlineLevel="1" collapsed="false">
      <c r="A58" s="174" t="n">
        <v>47</v>
      </c>
      <c r="B58" s="175" t="s">
        <v>206</v>
      </c>
      <c r="C58" s="176" t="s">
        <v>207</v>
      </c>
      <c r="D58" s="177" t="s">
        <v>109</v>
      </c>
      <c r="E58" s="178" t="n">
        <v>1</v>
      </c>
      <c r="F58" s="179"/>
      <c r="G58" s="180" t="n">
        <f aca="false">E58*F58</f>
        <v>0</v>
      </c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customFormat="false" ht="12.75" hidden="false" customHeight="false" outlineLevel="1" collapsed="false">
      <c r="A59" s="174" t="n">
        <v>48</v>
      </c>
      <c r="B59" s="175" t="s">
        <v>208</v>
      </c>
      <c r="C59" s="176" t="s">
        <v>209</v>
      </c>
      <c r="D59" s="177" t="s">
        <v>109</v>
      </c>
      <c r="E59" s="178" t="n">
        <v>6</v>
      </c>
      <c r="F59" s="179"/>
      <c r="G59" s="180" t="n">
        <f aca="false">E59*F59</f>
        <v>0</v>
      </c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customFormat="false" ht="12.75" hidden="false" customHeight="false" outlineLevel="1" collapsed="false">
      <c r="A60" s="174" t="n">
        <v>49</v>
      </c>
      <c r="B60" s="175" t="s">
        <v>210</v>
      </c>
      <c r="C60" s="176" t="s">
        <v>211</v>
      </c>
      <c r="D60" s="177" t="s">
        <v>109</v>
      </c>
      <c r="E60" s="178" t="n">
        <v>2</v>
      </c>
      <c r="F60" s="179"/>
      <c r="G60" s="180" t="n">
        <f aca="false">E60*F60</f>
        <v>0</v>
      </c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customFormat="false" ht="12.75" hidden="false" customHeight="false" outlineLevel="1" collapsed="false">
      <c r="A61" s="174" t="n">
        <v>50</v>
      </c>
      <c r="B61" s="175" t="s">
        <v>212</v>
      </c>
      <c r="C61" s="176" t="s">
        <v>213</v>
      </c>
      <c r="D61" s="177" t="s">
        <v>156</v>
      </c>
      <c r="E61" s="178" t="n">
        <v>24</v>
      </c>
      <c r="F61" s="179"/>
      <c r="G61" s="180" t="n">
        <f aca="false">E61*F61</f>
        <v>0</v>
      </c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customFormat="false" ht="12.75" hidden="false" customHeight="false" outlineLevel="1" collapsed="false">
      <c r="A62" s="174" t="n">
        <v>51</v>
      </c>
      <c r="B62" s="175" t="s">
        <v>214</v>
      </c>
      <c r="C62" s="176" t="s">
        <v>215</v>
      </c>
      <c r="D62" s="177" t="s">
        <v>109</v>
      </c>
      <c r="E62" s="178" t="n">
        <v>5</v>
      </c>
      <c r="F62" s="179"/>
      <c r="G62" s="180" t="n">
        <f aca="false">E62*F62</f>
        <v>0</v>
      </c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customFormat="false" ht="12.75" hidden="false" customHeight="false" outlineLevel="1" collapsed="false">
      <c r="A63" s="174" t="n">
        <v>52</v>
      </c>
      <c r="B63" s="175" t="s">
        <v>216</v>
      </c>
      <c r="C63" s="176" t="s">
        <v>217</v>
      </c>
      <c r="D63" s="177" t="s">
        <v>109</v>
      </c>
      <c r="E63" s="178" t="n">
        <v>5</v>
      </c>
      <c r="F63" s="179"/>
      <c r="G63" s="180" t="n">
        <f aca="false">E63*F63</f>
        <v>0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customFormat="false" ht="12.75" hidden="false" customHeight="false" outlineLevel="1" collapsed="false">
      <c r="A64" s="174" t="n">
        <v>53</v>
      </c>
      <c r="B64" s="175" t="s">
        <v>218</v>
      </c>
      <c r="C64" s="176" t="s">
        <v>219</v>
      </c>
      <c r="D64" s="177" t="s">
        <v>156</v>
      </c>
      <c r="E64" s="178" t="n">
        <v>6</v>
      </c>
      <c r="F64" s="179"/>
      <c r="G64" s="180" t="n">
        <f aca="false">E64*F64</f>
        <v>0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customFormat="false" ht="12.75" hidden="false" customHeight="false" outlineLevel="1" collapsed="false">
      <c r="A65" s="174" t="n">
        <v>54</v>
      </c>
      <c r="B65" s="175" t="s">
        <v>220</v>
      </c>
      <c r="C65" s="176" t="s">
        <v>221</v>
      </c>
      <c r="D65" s="177" t="s">
        <v>192</v>
      </c>
      <c r="E65" s="178" t="n">
        <v>1</v>
      </c>
      <c r="F65" s="179"/>
      <c r="G65" s="180" t="n">
        <f aca="false">E65*F65</f>
        <v>0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customFormat="false" ht="12.75" hidden="false" customHeight="false" outlineLevel="1" collapsed="false">
      <c r="A66" s="174" t="n">
        <v>55</v>
      </c>
      <c r="B66" s="175" t="s">
        <v>222</v>
      </c>
      <c r="C66" s="176" t="s">
        <v>223</v>
      </c>
      <c r="D66" s="177" t="s">
        <v>192</v>
      </c>
      <c r="E66" s="178" t="n">
        <v>1</v>
      </c>
      <c r="F66" s="179"/>
      <c r="G66" s="180" t="n">
        <f aca="false">E66*F66</f>
        <v>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customFormat="false" ht="12.75" hidden="false" customHeight="false" outlineLevel="1" collapsed="false">
      <c r="A67" s="174" t="n">
        <v>56</v>
      </c>
      <c r="B67" s="175" t="s">
        <v>224</v>
      </c>
      <c r="C67" s="176" t="s">
        <v>225</v>
      </c>
      <c r="D67" s="177" t="s">
        <v>226</v>
      </c>
      <c r="E67" s="178" t="n">
        <v>1</v>
      </c>
      <c r="F67" s="179"/>
      <c r="G67" s="180" t="n">
        <f aca="false">E67*F67</f>
        <v>0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customFormat="false" ht="12.75" hidden="false" customHeight="false" outlineLevel="1" collapsed="false">
      <c r="A68" s="174" t="n">
        <v>57</v>
      </c>
      <c r="B68" s="175" t="s">
        <v>227</v>
      </c>
      <c r="C68" s="176" t="s">
        <v>228</v>
      </c>
      <c r="D68" s="177" t="s">
        <v>201</v>
      </c>
      <c r="E68" s="178" t="n">
        <v>164.361</v>
      </c>
      <c r="F68" s="179"/>
      <c r="G68" s="180" t="n">
        <f aca="false">E68*F68</f>
        <v>0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customFormat="false" ht="12.75" hidden="false" customHeight="false" outlineLevel="0" collapsed="false">
      <c r="A69" s="181" t="s">
        <v>106</v>
      </c>
      <c r="B69" s="182" t="s">
        <v>65</v>
      </c>
      <c r="C69" s="183" t="s">
        <v>66</v>
      </c>
      <c r="D69" s="184"/>
      <c r="E69" s="185"/>
      <c r="F69" s="186" t="n">
        <f aca="false">SUM(G70:G121)</f>
        <v>0</v>
      </c>
      <c r="G69" s="186"/>
    </row>
    <row r="70" customFormat="false" ht="22.5" hidden="false" customHeight="false" outlineLevel="1" collapsed="false">
      <c r="A70" s="174" t="n">
        <v>58</v>
      </c>
      <c r="B70" s="175" t="s">
        <v>229</v>
      </c>
      <c r="C70" s="176" t="s">
        <v>230</v>
      </c>
      <c r="D70" s="177" t="s">
        <v>192</v>
      </c>
      <c r="E70" s="178" t="n">
        <v>1</v>
      </c>
      <c r="F70" s="179"/>
      <c r="G70" s="180" t="n">
        <f aca="false">E70*F70</f>
        <v>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customFormat="false" ht="12.75" hidden="false" customHeight="false" outlineLevel="1" collapsed="false">
      <c r="A71" s="174" t="n">
        <v>59</v>
      </c>
      <c r="B71" s="175" t="s">
        <v>231</v>
      </c>
      <c r="C71" s="176" t="s">
        <v>232</v>
      </c>
      <c r="D71" s="177" t="s">
        <v>156</v>
      </c>
      <c r="E71" s="178" t="n">
        <v>7</v>
      </c>
      <c r="F71" s="179"/>
      <c r="G71" s="180" t="n">
        <f aca="false">E71*F71</f>
        <v>0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customFormat="false" ht="12.75" hidden="false" customHeight="false" outlineLevel="1" collapsed="false">
      <c r="A72" s="174" t="n">
        <v>60</v>
      </c>
      <c r="B72" s="175" t="s">
        <v>233</v>
      </c>
      <c r="C72" s="176" t="s">
        <v>234</v>
      </c>
      <c r="D72" s="177" t="s">
        <v>156</v>
      </c>
      <c r="E72" s="178" t="n">
        <v>14</v>
      </c>
      <c r="F72" s="179"/>
      <c r="G72" s="180" t="n">
        <f aca="false">E72*F72</f>
        <v>0</v>
      </c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customFormat="false" ht="12.75" hidden="false" customHeight="false" outlineLevel="1" collapsed="false">
      <c r="A73" s="174" t="n">
        <v>61</v>
      </c>
      <c r="B73" s="175" t="s">
        <v>235</v>
      </c>
      <c r="C73" s="176" t="s">
        <v>236</v>
      </c>
      <c r="D73" s="177" t="s">
        <v>156</v>
      </c>
      <c r="E73" s="178" t="n">
        <v>16</v>
      </c>
      <c r="F73" s="179"/>
      <c r="G73" s="180" t="n">
        <f aca="false">E73*F73</f>
        <v>0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customFormat="false" ht="12.75" hidden="false" customHeight="false" outlineLevel="1" collapsed="false">
      <c r="A74" s="174" t="n">
        <v>62</v>
      </c>
      <c r="B74" s="175" t="s">
        <v>237</v>
      </c>
      <c r="C74" s="176" t="s">
        <v>238</v>
      </c>
      <c r="D74" s="177" t="s">
        <v>156</v>
      </c>
      <c r="E74" s="178" t="n">
        <v>31</v>
      </c>
      <c r="F74" s="179"/>
      <c r="G74" s="180" t="n">
        <f aca="false">E74*F74</f>
        <v>0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customFormat="false" ht="22.5" hidden="false" customHeight="false" outlineLevel="1" collapsed="false">
      <c r="A75" s="174" t="n">
        <v>63</v>
      </c>
      <c r="B75" s="175" t="s">
        <v>239</v>
      </c>
      <c r="C75" s="176" t="s">
        <v>240</v>
      </c>
      <c r="D75" s="177" t="s">
        <v>156</v>
      </c>
      <c r="E75" s="178" t="n">
        <v>7</v>
      </c>
      <c r="F75" s="179"/>
      <c r="G75" s="180" t="n">
        <f aca="false">E75*F75</f>
        <v>0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customFormat="false" ht="22.5" hidden="false" customHeight="false" outlineLevel="1" collapsed="false">
      <c r="A76" s="174" t="n">
        <v>64</v>
      </c>
      <c r="B76" s="175" t="s">
        <v>241</v>
      </c>
      <c r="C76" s="176" t="s">
        <v>242</v>
      </c>
      <c r="D76" s="177" t="s">
        <v>156</v>
      </c>
      <c r="E76" s="178" t="n">
        <v>14</v>
      </c>
      <c r="F76" s="179"/>
      <c r="G76" s="180" t="n">
        <f aca="false">E76*F76</f>
        <v>0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customFormat="false" ht="22.5" hidden="false" customHeight="false" outlineLevel="1" collapsed="false">
      <c r="A77" s="174" t="n">
        <v>65</v>
      </c>
      <c r="B77" s="175" t="s">
        <v>243</v>
      </c>
      <c r="C77" s="176" t="s">
        <v>244</v>
      </c>
      <c r="D77" s="177" t="s">
        <v>156</v>
      </c>
      <c r="E77" s="178" t="n">
        <v>16</v>
      </c>
      <c r="F77" s="179"/>
      <c r="G77" s="180" t="n">
        <f aca="false">E77*F77</f>
        <v>0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customFormat="false" ht="22.5" hidden="false" customHeight="false" outlineLevel="1" collapsed="false">
      <c r="A78" s="174" t="n">
        <v>66</v>
      </c>
      <c r="B78" s="175" t="s">
        <v>245</v>
      </c>
      <c r="C78" s="176" t="s">
        <v>246</v>
      </c>
      <c r="D78" s="177" t="s">
        <v>156</v>
      </c>
      <c r="E78" s="178" t="n">
        <v>31</v>
      </c>
      <c r="F78" s="179"/>
      <c r="G78" s="180" t="n">
        <f aca="false">E78*F78</f>
        <v>0</v>
      </c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customFormat="false" ht="12.75" hidden="false" customHeight="false" outlineLevel="1" collapsed="false">
      <c r="A79" s="174" t="n">
        <v>67</v>
      </c>
      <c r="B79" s="175" t="s">
        <v>247</v>
      </c>
      <c r="C79" s="176" t="s">
        <v>248</v>
      </c>
      <c r="D79" s="177" t="s">
        <v>226</v>
      </c>
      <c r="E79" s="178" t="n">
        <v>1</v>
      </c>
      <c r="F79" s="179"/>
      <c r="G79" s="180" t="n">
        <f aca="false">E79*F79</f>
        <v>0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customFormat="false" ht="12.75" hidden="false" customHeight="false" outlineLevel="1" collapsed="false">
      <c r="A80" s="174" t="n">
        <v>68</v>
      </c>
      <c r="B80" s="175" t="s">
        <v>249</v>
      </c>
      <c r="C80" s="176" t="s">
        <v>250</v>
      </c>
      <c r="D80" s="177" t="s">
        <v>226</v>
      </c>
      <c r="E80" s="178" t="n">
        <v>1</v>
      </c>
      <c r="F80" s="179"/>
      <c r="G80" s="180" t="n">
        <f aca="false">E80*F80</f>
        <v>0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customFormat="false" ht="12.75" hidden="false" customHeight="false" outlineLevel="1" collapsed="false">
      <c r="A81" s="174" t="n">
        <v>69</v>
      </c>
      <c r="B81" s="175" t="s">
        <v>251</v>
      </c>
      <c r="C81" s="176" t="s">
        <v>252</v>
      </c>
      <c r="D81" s="177" t="s">
        <v>226</v>
      </c>
      <c r="E81" s="178" t="n">
        <v>2</v>
      </c>
      <c r="F81" s="179"/>
      <c r="G81" s="180" t="n">
        <f aca="false">E81*F81</f>
        <v>0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customFormat="false" ht="12.75" hidden="false" customHeight="false" outlineLevel="1" collapsed="false">
      <c r="A82" s="174" t="n">
        <v>70</v>
      </c>
      <c r="B82" s="175" t="s">
        <v>253</v>
      </c>
      <c r="C82" s="176" t="s">
        <v>254</v>
      </c>
      <c r="D82" s="177" t="s">
        <v>109</v>
      </c>
      <c r="E82" s="178" t="n">
        <v>2</v>
      </c>
      <c r="F82" s="179"/>
      <c r="G82" s="180" t="n">
        <f aca="false">E82*F82</f>
        <v>0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customFormat="false" ht="12.75" hidden="false" customHeight="false" outlineLevel="1" collapsed="false">
      <c r="A83" s="174" t="n">
        <v>71</v>
      </c>
      <c r="B83" s="175" t="s">
        <v>255</v>
      </c>
      <c r="C83" s="176" t="s">
        <v>256</v>
      </c>
      <c r="D83" s="177" t="s">
        <v>109</v>
      </c>
      <c r="E83" s="178" t="n">
        <v>1</v>
      </c>
      <c r="F83" s="179"/>
      <c r="G83" s="180" t="n">
        <f aca="false">E83*F83</f>
        <v>0</v>
      </c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customFormat="false" ht="12.75" hidden="false" customHeight="false" outlineLevel="1" collapsed="false">
      <c r="A84" s="174" t="n">
        <v>72</v>
      </c>
      <c r="B84" s="175" t="s">
        <v>257</v>
      </c>
      <c r="C84" s="176" t="s">
        <v>258</v>
      </c>
      <c r="D84" s="177" t="s">
        <v>109</v>
      </c>
      <c r="E84" s="178" t="n">
        <v>4</v>
      </c>
      <c r="F84" s="179"/>
      <c r="G84" s="180" t="n">
        <f aca="false">E84*F84</f>
        <v>0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customFormat="false" ht="12.75" hidden="false" customHeight="false" outlineLevel="1" collapsed="false">
      <c r="A85" s="174" t="n">
        <v>73</v>
      </c>
      <c r="B85" s="175" t="s">
        <v>259</v>
      </c>
      <c r="C85" s="176" t="s">
        <v>260</v>
      </c>
      <c r="D85" s="177" t="s">
        <v>109</v>
      </c>
      <c r="E85" s="178" t="n">
        <v>2</v>
      </c>
      <c r="F85" s="179"/>
      <c r="G85" s="180" t="n">
        <f aca="false">E85*F85</f>
        <v>0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customFormat="false" ht="12.75" hidden="false" customHeight="false" outlineLevel="1" collapsed="false">
      <c r="A86" s="174" t="n">
        <v>74</v>
      </c>
      <c r="B86" s="175" t="s">
        <v>261</v>
      </c>
      <c r="C86" s="176" t="s">
        <v>262</v>
      </c>
      <c r="D86" s="177" t="s">
        <v>109</v>
      </c>
      <c r="E86" s="178" t="n">
        <v>6</v>
      </c>
      <c r="F86" s="179"/>
      <c r="G86" s="180" t="n">
        <f aca="false">E86*F86</f>
        <v>0</v>
      </c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customFormat="false" ht="12.75" hidden="false" customHeight="false" outlineLevel="1" collapsed="false">
      <c r="A87" s="174" t="n">
        <v>75</v>
      </c>
      <c r="B87" s="175" t="s">
        <v>263</v>
      </c>
      <c r="C87" s="176" t="s">
        <v>264</v>
      </c>
      <c r="D87" s="177" t="s">
        <v>109</v>
      </c>
      <c r="E87" s="178" t="n">
        <v>3</v>
      </c>
      <c r="F87" s="179"/>
      <c r="G87" s="180" t="n">
        <f aca="false">E87*F87</f>
        <v>0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customFormat="false" ht="12.75" hidden="false" customHeight="false" outlineLevel="1" collapsed="false">
      <c r="A88" s="174" t="n">
        <v>76</v>
      </c>
      <c r="B88" s="175" t="s">
        <v>265</v>
      </c>
      <c r="C88" s="176" t="s">
        <v>266</v>
      </c>
      <c r="D88" s="177" t="s">
        <v>109</v>
      </c>
      <c r="E88" s="178" t="n">
        <v>2</v>
      </c>
      <c r="F88" s="179"/>
      <c r="G88" s="180" t="n">
        <f aca="false">E88*F88</f>
        <v>0</v>
      </c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customFormat="false" ht="12.75" hidden="false" customHeight="false" outlineLevel="1" collapsed="false">
      <c r="A89" s="174" t="n">
        <v>77</v>
      </c>
      <c r="B89" s="175" t="s">
        <v>267</v>
      </c>
      <c r="C89" s="176" t="s">
        <v>268</v>
      </c>
      <c r="D89" s="177" t="s">
        <v>109</v>
      </c>
      <c r="E89" s="178" t="n">
        <v>8</v>
      </c>
      <c r="F89" s="179"/>
      <c r="G89" s="180" t="n">
        <f aca="false">E89*F89</f>
        <v>0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customFormat="false" ht="12.75" hidden="false" customHeight="false" outlineLevel="1" collapsed="false">
      <c r="A90" s="174" t="n">
        <v>78</v>
      </c>
      <c r="B90" s="175" t="s">
        <v>269</v>
      </c>
      <c r="C90" s="176" t="s">
        <v>270</v>
      </c>
      <c r="D90" s="177" t="s">
        <v>109</v>
      </c>
      <c r="E90" s="178" t="n">
        <v>2</v>
      </c>
      <c r="F90" s="179"/>
      <c r="G90" s="180" t="n">
        <f aca="false">E90*F90</f>
        <v>0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customFormat="false" ht="22.5" hidden="false" customHeight="false" outlineLevel="1" collapsed="false">
      <c r="A91" s="174" t="n">
        <v>79</v>
      </c>
      <c r="B91" s="175" t="s">
        <v>271</v>
      </c>
      <c r="C91" s="176" t="s">
        <v>272</v>
      </c>
      <c r="D91" s="177" t="s">
        <v>109</v>
      </c>
      <c r="E91" s="178" t="n">
        <v>2</v>
      </c>
      <c r="F91" s="179"/>
      <c r="G91" s="180" t="n">
        <f aca="false">E91*F91</f>
        <v>0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customFormat="false" ht="12.75" hidden="false" customHeight="false" outlineLevel="1" collapsed="false">
      <c r="A92" s="174" t="n">
        <v>80</v>
      </c>
      <c r="B92" s="175" t="s">
        <v>273</v>
      </c>
      <c r="C92" s="176" t="s">
        <v>274</v>
      </c>
      <c r="D92" s="177" t="s">
        <v>109</v>
      </c>
      <c r="E92" s="178" t="n">
        <v>1</v>
      </c>
      <c r="F92" s="179"/>
      <c r="G92" s="180" t="n">
        <f aca="false">E92*F92</f>
        <v>0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customFormat="false" ht="12.75" hidden="false" customHeight="false" outlineLevel="1" collapsed="false">
      <c r="A93" s="174" t="n">
        <v>81</v>
      </c>
      <c r="B93" s="175" t="s">
        <v>275</v>
      </c>
      <c r="C93" s="176" t="s">
        <v>276</v>
      </c>
      <c r="D93" s="177" t="s">
        <v>109</v>
      </c>
      <c r="E93" s="178" t="n">
        <v>2</v>
      </c>
      <c r="F93" s="179"/>
      <c r="G93" s="180" t="n">
        <f aca="false">E93*F93</f>
        <v>0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customFormat="false" ht="12.75" hidden="false" customHeight="false" outlineLevel="1" collapsed="false">
      <c r="A94" s="174" t="n">
        <v>82</v>
      </c>
      <c r="B94" s="175" t="s">
        <v>277</v>
      </c>
      <c r="C94" s="176" t="s">
        <v>278</v>
      </c>
      <c r="D94" s="177" t="s">
        <v>109</v>
      </c>
      <c r="E94" s="178" t="n">
        <v>3</v>
      </c>
      <c r="F94" s="179"/>
      <c r="G94" s="180" t="n">
        <f aca="false">E94*F94</f>
        <v>0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customFormat="false" ht="22.5" hidden="false" customHeight="false" outlineLevel="1" collapsed="false">
      <c r="A95" s="174" t="n">
        <v>83</v>
      </c>
      <c r="B95" s="175" t="s">
        <v>279</v>
      </c>
      <c r="C95" s="176" t="s">
        <v>280</v>
      </c>
      <c r="D95" s="177" t="s">
        <v>109</v>
      </c>
      <c r="E95" s="178" t="n">
        <v>1</v>
      </c>
      <c r="F95" s="179"/>
      <c r="G95" s="180" t="n">
        <f aca="false">E95*F95</f>
        <v>0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customFormat="false" ht="12.75" hidden="false" customHeight="false" outlineLevel="1" collapsed="false">
      <c r="A96" s="174" t="n">
        <v>84</v>
      </c>
      <c r="B96" s="175" t="s">
        <v>281</v>
      </c>
      <c r="C96" s="176" t="s">
        <v>282</v>
      </c>
      <c r="D96" s="177" t="s">
        <v>109</v>
      </c>
      <c r="E96" s="178" t="n">
        <v>10</v>
      </c>
      <c r="F96" s="179"/>
      <c r="G96" s="180" t="n">
        <f aca="false">E96*F96</f>
        <v>0</v>
      </c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customFormat="false" ht="12.75" hidden="false" customHeight="false" outlineLevel="1" collapsed="false">
      <c r="A97" s="174" t="n">
        <v>85</v>
      </c>
      <c r="B97" s="175" t="s">
        <v>283</v>
      </c>
      <c r="C97" s="176" t="s">
        <v>284</v>
      </c>
      <c r="D97" s="177" t="s">
        <v>109</v>
      </c>
      <c r="E97" s="178" t="n">
        <v>3</v>
      </c>
      <c r="F97" s="179"/>
      <c r="G97" s="180" t="n">
        <f aca="false">E97*F97</f>
        <v>0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customFormat="false" ht="12.75" hidden="false" customHeight="false" outlineLevel="1" collapsed="false">
      <c r="A98" s="174" t="n">
        <v>86</v>
      </c>
      <c r="B98" s="175" t="s">
        <v>285</v>
      </c>
      <c r="C98" s="176" t="s">
        <v>286</v>
      </c>
      <c r="D98" s="177" t="s">
        <v>109</v>
      </c>
      <c r="E98" s="178" t="n">
        <v>18</v>
      </c>
      <c r="F98" s="179"/>
      <c r="G98" s="180" t="n">
        <f aca="false">E98*F98</f>
        <v>0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customFormat="false" ht="12.75" hidden="false" customHeight="false" outlineLevel="1" collapsed="false">
      <c r="A99" s="174" t="n">
        <v>87</v>
      </c>
      <c r="B99" s="175" t="s">
        <v>287</v>
      </c>
      <c r="C99" s="176" t="s">
        <v>288</v>
      </c>
      <c r="D99" s="177" t="s">
        <v>109</v>
      </c>
      <c r="E99" s="178" t="n">
        <v>2</v>
      </c>
      <c r="F99" s="179"/>
      <c r="G99" s="180" t="n">
        <f aca="false">E99*F99</f>
        <v>0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customFormat="false" ht="22.5" hidden="false" customHeight="false" outlineLevel="1" collapsed="false">
      <c r="A100" s="174" t="n">
        <v>88</v>
      </c>
      <c r="B100" s="175" t="s">
        <v>289</v>
      </c>
      <c r="C100" s="176" t="s">
        <v>290</v>
      </c>
      <c r="D100" s="177" t="s">
        <v>109</v>
      </c>
      <c r="E100" s="178" t="n">
        <v>1</v>
      </c>
      <c r="F100" s="179"/>
      <c r="G100" s="180" t="n">
        <f aca="false">E100*F100</f>
        <v>0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customFormat="false" ht="22.5" hidden="false" customHeight="false" outlineLevel="1" collapsed="false">
      <c r="A101" s="174" t="n">
        <v>89</v>
      </c>
      <c r="B101" s="175" t="s">
        <v>291</v>
      </c>
      <c r="C101" s="176" t="s">
        <v>292</v>
      </c>
      <c r="D101" s="177" t="s">
        <v>109</v>
      </c>
      <c r="E101" s="178" t="n">
        <v>1</v>
      </c>
      <c r="F101" s="179"/>
      <c r="G101" s="180" t="n">
        <f aca="false">E101*F101</f>
        <v>0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customFormat="false" ht="12.75" hidden="false" customHeight="false" outlineLevel="1" collapsed="false">
      <c r="A102" s="174" t="n">
        <v>90</v>
      </c>
      <c r="B102" s="175" t="s">
        <v>293</v>
      </c>
      <c r="C102" s="176" t="s">
        <v>294</v>
      </c>
      <c r="D102" s="177" t="s">
        <v>109</v>
      </c>
      <c r="E102" s="178" t="n">
        <v>1</v>
      </c>
      <c r="F102" s="179"/>
      <c r="G102" s="180" t="n">
        <f aca="false">E102*F102</f>
        <v>0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customFormat="false" ht="12.75" hidden="false" customHeight="false" outlineLevel="1" collapsed="false">
      <c r="A103" s="174" t="n">
        <v>91</v>
      </c>
      <c r="B103" s="175" t="s">
        <v>295</v>
      </c>
      <c r="C103" s="176" t="s">
        <v>296</v>
      </c>
      <c r="D103" s="177" t="s">
        <v>109</v>
      </c>
      <c r="E103" s="178" t="n">
        <v>1</v>
      </c>
      <c r="F103" s="179"/>
      <c r="G103" s="180" t="n">
        <f aca="false">E103*F103</f>
        <v>0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customFormat="false" ht="12.75" hidden="false" customHeight="false" outlineLevel="1" collapsed="false">
      <c r="A104" s="174" t="n">
        <v>92</v>
      </c>
      <c r="B104" s="175" t="s">
        <v>297</v>
      </c>
      <c r="C104" s="176" t="s">
        <v>298</v>
      </c>
      <c r="D104" s="177" t="s">
        <v>156</v>
      </c>
      <c r="E104" s="178" t="n">
        <v>68</v>
      </c>
      <c r="F104" s="179"/>
      <c r="G104" s="180" t="n">
        <f aca="false">E104*F104</f>
        <v>0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customFormat="false" ht="12.75" hidden="false" customHeight="false" outlineLevel="1" collapsed="false">
      <c r="A105" s="174" t="n">
        <v>93</v>
      </c>
      <c r="B105" s="175" t="s">
        <v>299</v>
      </c>
      <c r="C105" s="176" t="s">
        <v>300</v>
      </c>
      <c r="D105" s="177" t="s">
        <v>156</v>
      </c>
      <c r="E105" s="178" t="n">
        <v>68</v>
      </c>
      <c r="F105" s="179"/>
      <c r="G105" s="180" t="n">
        <f aca="false">E105*F105</f>
        <v>0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customFormat="false" ht="12.75" hidden="false" customHeight="false" outlineLevel="1" collapsed="false">
      <c r="A106" s="174" t="n">
        <v>94</v>
      </c>
      <c r="B106" s="175" t="s">
        <v>301</v>
      </c>
      <c r="C106" s="176" t="s">
        <v>302</v>
      </c>
      <c r="D106" s="177" t="s">
        <v>167</v>
      </c>
      <c r="E106" s="178" t="n">
        <v>0.45</v>
      </c>
      <c r="F106" s="179"/>
      <c r="G106" s="180" t="n">
        <f aca="false">E106*F106</f>
        <v>0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customFormat="false" ht="12.75" hidden="false" customHeight="false" outlineLevel="1" collapsed="false">
      <c r="A107" s="174" t="n">
        <v>95</v>
      </c>
      <c r="B107" s="175" t="s">
        <v>303</v>
      </c>
      <c r="C107" s="176" t="s">
        <v>304</v>
      </c>
      <c r="D107" s="177" t="s">
        <v>109</v>
      </c>
      <c r="E107" s="178" t="n">
        <v>2</v>
      </c>
      <c r="F107" s="179"/>
      <c r="G107" s="180" t="n">
        <f aca="false">E107*F107</f>
        <v>0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customFormat="false" ht="12.75" hidden="false" customHeight="false" outlineLevel="1" collapsed="false">
      <c r="A108" s="174" t="n">
        <v>96</v>
      </c>
      <c r="B108" s="175" t="s">
        <v>305</v>
      </c>
      <c r="C108" s="176" t="s">
        <v>306</v>
      </c>
      <c r="D108" s="177" t="s">
        <v>109</v>
      </c>
      <c r="E108" s="178" t="n">
        <v>6</v>
      </c>
      <c r="F108" s="179"/>
      <c r="G108" s="180" t="n">
        <f aca="false">E108*F108</f>
        <v>0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customFormat="false" ht="12.75" hidden="false" customHeight="false" outlineLevel="1" collapsed="false">
      <c r="A109" s="174" t="n">
        <v>97</v>
      </c>
      <c r="B109" s="175" t="s">
        <v>307</v>
      </c>
      <c r="C109" s="176" t="s">
        <v>308</v>
      </c>
      <c r="D109" s="177" t="s">
        <v>109</v>
      </c>
      <c r="E109" s="178" t="n">
        <v>1</v>
      </c>
      <c r="F109" s="179"/>
      <c r="G109" s="180" t="n">
        <f aca="false">E109*F109</f>
        <v>0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customFormat="false" ht="22.5" hidden="false" customHeight="false" outlineLevel="1" collapsed="false">
      <c r="A110" s="174" t="n">
        <v>98</v>
      </c>
      <c r="B110" s="175" t="s">
        <v>309</v>
      </c>
      <c r="C110" s="176" t="s">
        <v>310</v>
      </c>
      <c r="D110" s="177" t="s">
        <v>109</v>
      </c>
      <c r="E110" s="178" t="n">
        <v>5</v>
      </c>
      <c r="F110" s="179"/>
      <c r="G110" s="180" t="n">
        <f aca="false">E110*F110</f>
        <v>0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customFormat="false" ht="22.5" hidden="false" customHeight="false" outlineLevel="1" collapsed="false">
      <c r="A111" s="174" t="n">
        <v>99</v>
      </c>
      <c r="B111" s="175" t="s">
        <v>311</v>
      </c>
      <c r="C111" s="176" t="s">
        <v>312</v>
      </c>
      <c r="D111" s="177" t="s">
        <v>226</v>
      </c>
      <c r="E111" s="178" t="n">
        <v>1</v>
      </c>
      <c r="F111" s="179"/>
      <c r="G111" s="180" t="n">
        <f aca="false">E111*F111</f>
        <v>0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customFormat="false" ht="12.75" hidden="false" customHeight="false" outlineLevel="1" collapsed="false">
      <c r="A112" s="174" t="n">
        <v>100</v>
      </c>
      <c r="B112" s="175" t="s">
        <v>313</v>
      </c>
      <c r="C112" s="176" t="s">
        <v>314</v>
      </c>
      <c r="D112" s="177" t="s">
        <v>109</v>
      </c>
      <c r="E112" s="178" t="n">
        <v>3</v>
      </c>
      <c r="F112" s="179"/>
      <c r="G112" s="180" t="n">
        <f aca="false">E112*F112</f>
        <v>0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customFormat="false" ht="12.75" hidden="false" customHeight="false" outlineLevel="1" collapsed="false">
      <c r="A113" s="174" t="n">
        <v>101</v>
      </c>
      <c r="B113" s="175" t="s">
        <v>315</v>
      </c>
      <c r="C113" s="176" t="s">
        <v>316</v>
      </c>
      <c r="D113" s="177" t="s">
        <v>109</v>
      </c>
      <c r="E113" s="178" t="n">
        <v>1</v>
      </c>
      <c r="F113" s="179"/>
      <c r="G113" s="180" t="n">
        <f aca="false">E113*F113</f>
        <v>0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customFormat="false" ht="22.5" hidden="false" customHeight="false" outlineLevel="1" collapsed="false">
      <c r="A114" s="174" t="n">
        <v>102</v>
      </c>
      <c r="B114" s="175" t="s">
        <v>317</v>
      </c>
      <c r="C114" s="176" t="s">
        <v>318</v>
      </c>
      <c r="D114" s="177" t="s">
        <v>226</v>
      </c>
      <c r="E114" s="178" t="n">
        <v>1</v>
      </c>
      <c r="F114" s="179"/>
      <c r="G114" s="180" t="n">
        <f aca="false">E114*F114</f>
        <v>0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customFormat="false" ht="12.75" hidden="false" customHeight="false" outlineLevel="1" collapsed="false">
      <c r="A115" s="174" t="n">
        <v>103</v>
      </c>
      <c r="B115" s="175" t="s">
        <v>319</v>
      </c>
      <c r="C115" s="176" t="s">
        <v>320</v>
      </c>
      <c r="D115" s="177" t="s">
        <v>109</v>
      </c>
      <c r="E115" s="178" t="n">
        <v>1</v>
      </c>
      <c r="F115" s="179"/>
      <c r="G115" s="180" t="n">
        <f aca="false">E115*F115</f>
        <v>0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customFormat="false" ht="22.5" hidden="false" customHeight="false" outlineLevel="1" collapsed="false">
      <c r="A116" s="174" t="n">
        <v>104</v>
      </c>
      <c r="B116" s="175" t="s">
        <v>321</v>
      </c>
      <c r="C116" s="176" t="s">
        <v>322</v>
      </c>
      <c r="D116" s="177" t="s">
        <v>226</v>
      </c>
      <c r="E116" s="178" t="n">
        <v>1</v>
      </c>
      <c r="F116" s="179"/>
      <c r="G116" s="180" t="n">
        <f aca="false">E116*F116</f>
        <v>0</v>
      </c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customFormat="false" ht="12.75" hidden="false" customHeight="false" outlineLevel="1" collapsed="false">
      <c r="A117" s="174" t="n">
        <v>105</v>
      </c>
      <c r="B117" s="175" t="s">
        <v>323</v>
      </c>
      <c r="C117" s="176" t="s">
        <v>324</v>
      </c>
      <c r="D117" s="177"/>
      <c r="E117" s="178" t="n">
        <v>1</v>
      </c>
      <c r="F117" s="179"/>
      <c r="G117" s="180" t="n">
        <f aca="false">E117*F117</f>
        <v>0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customFormat="false" ht="12.75" hidden="false" customHeight="false" outlineLevel="1" collapsed="false">
      <c r="A118" s="174" t="n">
        <v>106</v>
      </c>
      <c r="B118" s="175" t="s">
        <v>325</v>
      </c>
      <c r="C118" s="176" t="s">
        <v>326</v>
      </c>
      <c r="D118" s="177" t="s">
        <v>192</v>
      </c>
      <c r="E118" s="178" t="n">
        <v>3</v>
      </c>
      <c r="F118" s="179"/>
      <c r="G118" s="180" t="n">
        <f aca="false">E118*F118</f>
        <v>0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customFormat="false" ht="12.75" hidden="false" customHeight="false" outlineLevel="1" collapsed="false">
      <c r="A119" s="174" t="n">
        <v>107</v>
      </c>
      <c r="B119" s="175" t="s">
        <v>327</v>
      </c>
      <c r="C119" s="176" t="s">
        <v>328</v>
      </c>
      <c r="D119" s="177" t="s">
        <v>192</v>
      </c>
      <c r="E119" s="178" t="n">
        <v>1</v>
      </c>
      <c r="F119" s="179"/>
      <c r="G119" s="180" t="n">
        <f aca="false">E119*F119</f>
        <v>0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customFormat="false" ht="22.5" hidden="false" customHeight="false" outlineLevel="1" collapsed="false">
      <c r="A120" s="174" t="n">
        <v>108</v>
      </c>
      <c r="B120" s="175" t="s">
        <v>329</v>
      </c>
      <c r="C120" s="176" t="s">
        <v>330</v>
      </c>
      <c r="D120" s="177" t="s">
        <v>226</v>
      </c>
      <c r="E120" s="178" t="n">
        <v>1</v>
      </c>
      <c r="F120" s="179"/>
      <c r="G120" s="180" t="n">
        <f aca="false">E120*F120</f>
        <v>0</v>
      </c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customFormat="false" ht="12.75" hidden="false" customHeight="false" outlineLevel="1" collapsed="false">
      <c r="A121" s="174" t="n">
        <v>109</v>
      </c>
      <c r="B121" s="175" t="s">
        <v>331</v>
      </c>
      <c r="C121" s="176" t="s">
        <v>332</v>
      </c>
      <c r="D121" s="177" t="s">
        <v>201</v>
      </c>
      <c r="E121" s="178" t="n">
        <v>1799.898</v>
      </c>
      <c r="F121" s="179"/>
      <c r="G121" s="180" t="n">
        <f aca="false">E121*F121</f>
        <v>0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customFormat="false" ht="12.75" hidden="false" customHeight="false" outlineLevel="0" collapsed="false">
      <c r="A122" s="181" t="s">
        <v>106</v>
      </c>
      <c r="B122" s="182" t="s">
        <v>67</v>
      </c>
      <c r="C122" s="183" t="s">
        <v>68</v>
      </c>
      <c r="D122" s="184"/>
      <c r="E122" s="185"/>
      <c r="F122" s="186" t="n">
        <f aca="false">SUM(G123:G159)</f>
        <v>0</v>
      </c>
      <c r="G122" s="186"/>
    </row>
    <row r="123" customFormat="false" ht="12.75" hidden="false" customHeight="false" outlineLevel="1" collapsed="false">
      <c r="A123" s="174" t="n">
        <v>110</v>
      </c>
      <c r="B123" s="175" t="s">
        <v>333</v>
      </c>
      <c r="C123" s="176" t="s">
        <v>334</v>
      </c>
      <c r="D123" s="177" t="s">
        <v>156</v>
      </c>
      <c r="E123" s="178" t="n">
        <v>7</v>
      </c>
      <c r="F123" s="179"/>
      <c r="G123" s="180" t="n">
        <f aca="false">E123*F123</f>
        <v>0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customFormat="false" ht="12.75" hidden="false" customHeight="false" outlineLevel="1" collapsed="false">
      <c r="A124" s="174" t="n">
        <v>111</v>
      </c>
      <c r="B124" s="175" t="s">
        <v>335</v>
      </c>
      <c r="C124" s="176" t="s">
        <v>336</v>
      </c>
      <c r="D124" s="177" t="s">
        <v>156</v>
      </c>
      <c r="E124" s="178" t="n">
        <v>10</v>
      </c>
      <c r="F124" s="179"/>
      <c r="G124" s="180" t="n">
        <f aca="false">E124*F124</f>
        <v>0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customFormat="false" ht="12.75" hidden="false" customHeight="false" outlineLevel="1" collapsed="false">
      <c r="A125" s="174" t="n">
        <v>112</v>
      </c>
      <c r="B125" s="175" t="s">
        <v>337</v>
      </c>
      <c r="C125" s="176" t="s">
        <v>338</v>
      </c>
      <c r="D125" s="177" t="s">
        <v>156</v>
      </c>
      <c r="E125" s="178" t="n">
        <v>5</v>
      </c>
      <c r="F125" s="179"/>
      <c r="G125" s="180" t="n">
        <f aca="false">E125*F125</f>
        <v>0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customFormat="false" ht="12.75" hidden="false" customHeight="false" outlineLevel="1" collapsed="false">
      <c r="A126" s="174" t="n">
        <v>113</v>
      </c>
      <c r="B126" s="175" t="s">
        <v>339</v>
      </c>
      <c r="C126" s="176" t="s">
        <v>340</v>
      </c>
      <c r="D126" s="177" t="s">
        <v>156</v>
      </c>
      <c r="E126" s="178" t="n">
        <v>12</v>
      </c>
      <c r="F126" s="179"/>
      <c r="G126" s="180" t="n">
        <f aca="false">E126*F126</f>
        <v>0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customFormat="false" ht="12.75" hidden="false" customHeight="false" outlineLevel="1" collapsed="false">
      <c r="A127" s="174" t="n">
        <v>114</v>
      </c>
      <c r="B127" s="175" t="s">
        <v>341</v>
      </c>
      <c r="C127" s="176" t="s">
        <v>342</v>
      </c>
      <c r="D127" s="177" t="s">
        <v>156</v>
      </c>
      <c r="E127" s="178" t="n">
        <v>9</v>
      </c>
      <c r="F127" s="179"/>
      <c r="G127" s="180" t="n">
        <f aca="false">E127*F127</f>
        <v>0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customFormat="false" ht="22.5" hidden="false" customHeight="false" outlineLevel="1" collapsed="false">
      <c r="A128" s="174" t="n">
        <v>115</v>
      </c>
      <c r="B128" s="175" t="s">
        <v>343</v>
      </c>
      <c r="C128" s="176" t="s">
        <v>344</v>
      </c>
      <c r="D128" s="177" t="s">
        <v>156</v>
      </c>
      <c r="E128" s="178" t="n">
        <v>39</v>
      </c>
      <c r="F128" s="179"/>
      <c r="G128" s="180" t="n">
        <f aca="false">E128*F128</f>
        <v>0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customFormat="false" ht="22.5" hidden="false" customHeight="false" outlineLevel="1" collapsed="false">
      <c r="A129" s="174" t="n">
        <v>116</v>
      </c>
      <c r="B129" s="175" t="s">
        <v>345</v>
      </c>
      <c r="C129" s="176" t="s">
        <v>346</v>
      </c>
      <c r="D129" s="177" t="s">
        <v>156</v>
      </c>
      <c r="E129" s="178" t="n">
        <v>11</v>
      </c>
      <c r="F129" s="179"/>
      <c r="G129" s="180" t="n">
        <f aca="false">E129*F129</f>
        <v>0</v>
      </c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customFormat="false" ht="12.75" hidden="false" customHeight="false" outlineLevel="1" collapsed="false">
      <c r="A130" s="174" t="n">
        <v>117</v>
      </c>
      <c r="B130" s="175" t="s">
        <v>347</v>
      </c>
      <c r="C130" s="176" t="s">
        <v>348</v>
      </c>
      <c r="D130" s="177" t="s">
        <v>156</v>
      </c>
      <c r="E130" s="178" t="n">
        <v>7</v>
      </c>
      <c r="F130" s="179"/>
      <c r="G130" s="180" t="n">
        <f aca="false">E130*F130</f>
        <v>0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customFormat="false" ht="22.5" hidden="false" customHeight="false" outlineLevel="1" collapsed="false">
      <c r="A131" s="174" t="n">
        <v>118</v>
      </c>
      <c r="B131" s="175" t="s">
        <v>349</v>
      </c>
      <c r="C131" s="176" t="s">
        <v>350</v>
      </c>
      <c r="D131" s="177" t="s">
        <v>192</v>
      </c>
      <c r="E131" s="178" t="n">
        <v>1</v>
      </c>
      <c r="F131" s="179"/>
      <c r="G131" s="180" t="n">
        <f aca="false">E131*F131</f>
        <v>0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customFormat="false" ht="12.75" hidden="false" customHeight="false" outlineLevel="1" collapsed="false">
      <c r="A132" s="174" t="n">
        <v>119</v>
      </c>
      <c r="B132" s="175" t="s">
        <v>351</v>
      </c>
      <c r="C132" s="176" t="s">
        <v>352</v>
      </c>
      <c r="D132" s="177" t="s">
        <v>353</v>
      </c>
      <c r="E132" s="178" t="n">
        <v>1</v>
      </c>
      <c r="F132" s="179"/>
      <c r="G132" s="180" t="n">
        <f aca="false">E132*F132</f>
        <v>0</v>
      </c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customFormat="false" ht="12.75" hidden="false" customHeight="false" outlineLevel="1" collapsed="false">
      <c r="A133" s="174" t="n">
        <v>120</v>
      </c>
      <c r="B133" s="175" t="s">
        <v>354</v>
      </c>
      <c r="C133" s="176" t="s">
        <v>355</v>
      </c>
      <c r="D133" s="177" t="s">
        <v>226</v>
      </c>
      <c r="E133" s="178" t="n">
        <v>3</v>
      </c>
      <c r="F133" s="179"/>
      <c r="G133" s="180" t="n">
        <f aca="false">E133*F133</f>
        <v>0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customFormat="false" ht="12.75" hidden="false" customHeight="false" outlineLevel="1" collapsed="false">
      <c r="A134" s="174" t="n">
        <v>121</v>
      </c>
      <c r="B134" s="175" t="s">
        <v>356</v>
      </c>
      <c r="C134" s="176" t="s">
        <v>357</v>
      </c>
      <c r="D134" s="177" t="s">
        <v>109</v>
      </c>
      <c r="E134" s="178" t="n">
        <v>2</v>
      </c>
      <c r="F134" s="179"/>
      <c r="G134" s="180" t="n">
        <f aca="false">E134*F134</f>
        <v>0</v>
      </c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customFormat="false" ht="12.75" hidden="false" customHeight="false" outlineLevel="1" collapsed="false">
      <c r="A135" s="174" t="n">
        <v>122</v>
      </c>
      <c r="B135" s="175" t="s">
        <v>358</v>
      </c>
      <c r="C135" s="176" t="s">
        <v>359</v>
      </c>
      <c r="D135" s="177" t="s">
        <v>156</v>
      </c>
      <c r="E135" s="178" t="n">
        <v>61</v>
      </c>
      <c r="F135" s="179"/>
      <c r="G135" s="180" t="n">
        <f aca="false">E135*F135</f>
        <v>0</v>
      </c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customFormat="false" ht="12.75" hidden="false" customHeight="false" outlineLevel="1" collapsed="false">
      <c r="A136" s="174" t="n">
        <v>123</v>
      </c>
      <c r="B136" s="175" t="s">
        <v>360</v>
      </c>
      <c r="C136" s="176" t="s">
        <v>361</v>
      </c>
      <c r="D136" s="177" t="s">
        <v>156</v>
      </c>
      <c r="E136" s="178" t="n">
        <v>61</v>
      </c>
      <c r="F136" s="179"/>
      <c r="G136" s="180" t="n">
        <f aca="false">E136*F136</f>
        <v>0</v>
      </c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customFormat="false" ht="12.75" hidden="false" customHeight="false" outlineLevel="1" collapsed="false">
      <c r="A137" s="174" t="n">
        <v>124</v>
      </c>
      <c r="B137" s="175" t="s">
        <v>362</v>
      </c>
      <c r="C137" s="176" t="s">
        <v>363</v>
      </c>
      <c r="D137" s="177" t="s">
        <v>109</v>
      </c>
      <c r="E137" s="178" t="n">
        <v>3</v>
      </c>
      <c r="F137" s="179"/>
      <c r="G137" s="180" t="n">
        <f aca="false">E137*F137</f>
        <v>0</v>
      </c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customFormat="false" ht="12.75" hidden="false" customHeight="false" outlineLevel="1" collapsed="false">
      <c r="A138" s="174" t="n">
        <v>125</v>
      </c>
      <c r="B138" s="175" t="s">
        <v>364</v>
      </c>
      <c r="C138" s="176" t="s">
        <v>365</v>
      </c>
      <c r="D138" s="177" t="s">
        <v>109</v>
      </c>
      <c r="E138" s="178" t="n">
        <v>1</v>
      </c>
      <c r="F138" s="179"/>
      <c r="G138" s="180" t="n">
        <f aca="false">E138*F138</f>
        <v>0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customFormat="false" ht="12.75" hidden="false" customHeight="false" outlineLevel="1" collapsed="false">
      <c r="A139" s="174" t="n">
        <v>126</v>
      </c>
      <c r="B139" s="175" t="s">
        <v>366</v>
      </c>
      <c r="C139" s="176" t="s">
        <v>367</v>
      </c>
      <c r="D139" s="177" t="s">
        <v>109</v>
      </c>
      <c r="E139" s="178" t="n">
        <v>3</v>
      </c>
      <c r="F139" s="179"/>
      <c r="G139" s="180" t="n">
        <f aca="false">E139*F139</f>
        <v>0</v>
      </c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customFormat="false" ht="12.75" hidden="false" customHeight="false" outlineLevel="1" collapsed="false">
      <c r="A140" s="174" t="n">
        <v>127</v>
      </c>
      <c r="B140" s="175" t="s">
        <v>368</v>
      </c>
      <c r="C140" s="176" t="s">
        <v>369</v>
      </c>
      <c r="D140" s="177" t="s">
        <v>226</v>
      </c>
      <c r="E140" s="178" t="n">
        <v>1</v>
      </c>
      <c r="F140" s="179"/>
      <c r="G140" s="180" t="n">
        <f aca="false">E140*F140</f>
        <v>0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customFormat="false" ht="12.75" hidden="false" customHeight="false" outlineLevel="1" collapsed="false">
      <c r="A141" s="174" t="n">
        <v>128</v>
      </c>
      <c r="B141" s="175" t="s">
        <v>370</v>
      </c>
      <c r="C141" s="176" t="s">
        <v>371</v>
      </c>
      <c r="D141" s="177" t="s">
        <v>109</v>
      </c>
      <c r="E141" s="178" t="n">
        <v>2</v>
      </c>
      <c r="F141" s="179"/>
      <c r="G141" s="180" t="n">
        <f aca="false">E141*F141</f>
        <v>0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customFormat="false" ht="22.5" hidden="false" customHeight="false" outlineLevel="1" collapsed="false">
      <c r="A142" s="174" t="n">
        <v>129</v>
      </c>
      <c r="B142" s="175" t="s">
        <v>372</v>
      </c>
      <c r="C142" s="176" t="s">
        <v>373</v>
      </c>
      <c r="D142" s="177" t="s">
        <v>109</v>
      </c>
      <c r="E142" s="178" t="n">
        <v>4</v>
      </c>
      <c r="F142" s="179"/>
      <c r="G142" s="180" t="n">
        <f aca="false">E142*F142</f>
        <v>0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customFormat="false" ht="12.75" hidden="false" customHeight="false" outlineLevel="1" collapsed="false">
      <c r="A143" s="174" t="n">
        <v>130</v>
      </c>
      <c r="B143" s="175" t="s">
        <v>374</v>
      </c>
      <c r="C143" s="176" t="s">
        <v>375</v>
      </c>
      <c r="D143" s="177" t="s">
        <v>226</v>
      </c>
      <c r="E143" s="178" t="n">
        <v>4</v>
      </c>
      <c r="F143" s="179"/>
      <c r="G143" s="180" t="n">
        <f aca="false">E143*F143</f>
        <v>0</v>
      </c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customFormat="false" ht="12.75" hidden="false" customHeight="false" outlineLevel="1" collapsed="false">
      <c r="A144" s="174" t="n">
        <v>131</v>
      </c>
      <c r="B144" s="175" t="s">
        <v>376</v>
      </c>
      <c r="C144" s="176" t="s">
        <v>377</v>
      </c>
      <c r="D144" s="177" t="s">
        <v>109</v>
      </c>
      <c r="E144" s="178" t="n">
        <v>7</v>
      </c>
      <c r="F144" s="179"/>
      <c r="G144" s="180" t="n">
        <f aca="false">E144*F144</f>
        <v>0</v>
      </c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customFormat="false" ht="12.75" hidden="false" customHeight="false" outlineLevel="1" collapsed="false">
      <c r="A145" s="174" t="n">
        <v>132</v>
      </c>
      <c r="B145" s="175" t="s">
        <v>378</v>
      </c>
      <c r="C145" s="176" t="s">
        <v>379</v>
      </c>
      <c r="D145" s="177" t="s">
        <v>109</v>
      </c>
      <c r="E145" s="178" t="n">
        <v>1</v>
      </c>
      <c r="F145" s="179"/>
      <c r="G145" s="180" t="n">
        <f aca="false">E145*F145</f>
        <v>0</v>
      </c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customFormat="false" ht="12.75" hidden="false" customHeight="false" outlineLevel="1" collapsed="false">
      <c r="A146" s="174" t="n">
        <v>133</v>
      </c>
      <c r="B146" s="175" t="s">
        <v>380</v>
      </c>
      <c r="C146" s="176" t="s">
        <v>381</v>
      </c>
      <c r="D146" s="177" t="s">
        <v>109</v>
      </c>
      <c r="E146" s="178" t="n">
        <v>3</v>
      </c>
      <c r="F146" s="179"/>
      <c r="G146" s="180" t="n">
        <f aca="false">E146*F146</f>
        <v>0</v>
      </c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customFormat="false" ht="12.75" hidden="false" customHeight="false" outlineLevel="1" collapsed="false">
      <c r="A147" s="174" t="n">
        <v>134</v>
      </c>
      <c r="B147" s="175" t="s">
        <v>382</v>
      </c>
      <c r="C147" s="176" t="s">
        <v>383</v>
      </c>
      <c r="D147" s="177" t="s">
        <v>109</v>
      </c>
      <c r="E147" s="178" t="n">
        <v>7</v>
      </c>
      <c r="F147" s="179"/>
      <c r="G147" s="180" t="n">
        <f aca="false">E147*F147</f>
        <v>0</v>
      </c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customFormat="false" ht="12.75" hidden="false" customHeight="false" outlineLevel="1" collapsed="false">
      <c r="A148" s="174" t="n">
        <v>135</v>
      </c>
      <c r="B148" s="175" t="s">
        <v>384</v>
      </c>
      <c r="C148" s="176" t="s">
        <v>385</v>
      </c>
      <c r="D148" s="177" t="s">
        <v>109</v>
      </c>
      <c r="E148" s="178" t="n">
        <v>1</v>
      </c>
      <c r="F148" s="179"/>
      <c r="G148" s="180" t="n">
        <f aca="false">E148*F148</f>
        <v>0</v>
      </c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customFormat="false" ht="12.75" hidden="false" customHeight="false" outlineLevel="1" collapsed="false">
      <c r="A149" s="174" t="n">
        <v>136</v>
      </c>
      <c r="B149" s="175" t="s">
        <v>386</v>
      </c>
      <c r="C149" s="176" t="s">
        <v>387</v>
      </c>
      <c r="D149" s="177" t="s">
        <v>109</v>
      </c>
      <c r="E149" s="178" t="n">
        <v>6</v>
      </c>
      <c r="F149" s="179"/>
      <c r="G149" s="180" t="n">
        <f aca="false">E149*F149</f>
        <v>0</v>
      </c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customFormat="false" ht="12.75" hidden="false" customHeight="false" outlineLevel="1" collapsed="false">
      <c r="A150" s="174" t="n">
        <v>137</v>
      </c>
      <c r="B150" s="175" t="s">
        <v>388</v>
      </c>
      <c r="C150" s="176" t="s">
        <v>389</v>
      </c>
      <c r="D150" s="177" t="s">
        <v>109</v>
      </c>
      <c r="E150" s="178" t="n">
        <v>1</v>
      </c>
      <c r="F150" s="179"/>
      <c r="G150" s="180" t="n">
        <f aca="false">E150*F150</f>
        <v>0</v>
      </c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customFormat="false" ht="12.75" hidden="false" customHeight="false" outlineLevel="1" collapsed="false">
      <c r="A151" s="174" t="n">
        <v>138</v>
      </c>
      <c r="B151" s="175" t="s">
        <v>390</v>
      </c>
      <c r="C151" s="176" t="s">
        <v>391</v>
      </c>
      <c r="D151" s="177" t="s">
        <v>167</v>
      </c>
      <c r="E151" s="178" t="n">
        <v>0.3</v>
      </c>
      <c r="F151" s="179"/>
      <c r="G151" s="180" t="n">
        <f aca="false">E151*F151</f>
        <v>0</v>
      </c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customFormat="false" ht="22.5" hidden="false" customHeight="false" outlineLevel="1" collapsed="false">
      <c r="A152" s="174" t="n">
        <v>139</v>
      </c>
      <c r="B152" s="175" t="s">
        <v>392</v>
      </c>
      <c r="C152" s="176" t="s">
        <v>393</v>
      </c>
      <c r="D152" s="177" t="s">
        <v>192</v>
      </c>
      <c r="E152" s="178" t="n">
        <v>1</v>
      </c>
      <c r="F152" s="179"/>
      <c r="G152" s="180" t="n">
        <f aca="false">E152*F152</f>
        <v>0</v>
      </c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customFormat="false" ht="12.75" hidden="false" customHeight="false" outlineLevel="1" collapsed="false">
      <c r="A153" s="174" t="n">
        <v>140</v>
      </c>
      <c r="B153" s="175" t="s">
        <v>394</v>
      </c>
      <c r="C153" s="176" t="s">
        <v>395</v>
      </c>
      <c r="D153" s="177" t="s">
        <v>109</v>
      </c>
      <c r="E153" s="178" t="n">
        <v>3</v>
      </c>
      <c r="F153" s="179"/>
      <c r="G153" s="180" t="n">
        <f aca="false">E153*F153</f>
        <v>0</v>
      </c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customFormat="false" ht="12.75" hidden="false" customHeight="false" outlineLevel="1" collapsed="false">
      <c r="A154" s="174" t="n">
        <v>141</v>
      </c>
      <c r="B154" s="175" t="s">
        <v>396</v>
      </c>
      <c r="C154" s="176" t="s">
        <v>397</v>
      </c>
      <c r="D154" s="177" t="s">
        <v>109</v>
      </c>
      <c r="E154" s="178" t="n">
        <v>4</v>
      </c>
      <c r="F154" s="179"/>
      <c r="G154" s="180" t="n">
        <f aca="false">E154*F154</f>
        <v>0</v>
      </c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customFormat="false" ht="12.75" hidden="false" customHeight="false" outlineLevel="1" collapsed="false">
      <c r="A155" s="174" t="n">
        <v>142</v>
      </c>
      <c r="B155" s="175" t="s">
        <v>398</v>
      </c>
      <c r="C155" s="176" t="s">
        <v>399</v>
      </c>
      <c r="D155" s="177" t="s">
        <v>109</v>
      </c>
      <c r="E155" s="178" t="n">
        <v>3</v>
      </c>
      <c r="F155" s="179"/>
      <c r="G155" s="180" t="n">
        <f aca="false">E155*F155</f>
        <v>0</v>
      </c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customFormat="false" ht="12.75" hidden="false" customHeight="false" outlineLevel="1" collapsed="false">
      <c r="A156" s="174" t="n">
        <v>143</v>
      </c>
      <c r="B156" s="175" t="s">
        <v>400</v>
      </c>
      <c r="C156" s="176" t="s">
        <v>401</v>
      </c>
      <c r="D156" s="177" t="s">
        <v>109</v>
      </c>
      <c r="E156" s="178" t="n">
        <v>4</v>
      </c>
      <c r="F156" s="179"/>
      <c r="G156" s="180" t="n">
        <f aca="false">E156*F156</f>
        <v>0</v>
      </c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customFormat="false" ht="22.5" hidden="false" customHeight="false" outlineLevel="1" collapsed="false">
      <c r="A157" s="174" t="n">
        <v>144</v>
      </c>
      <c r="B157" s="175" t="s">
        <v>402</v>
      </c>
      <c r="C157" s="176" t="s">
        <v>403</v>
      </c>
      <c r="D157" s="177" t="s">
        <v>109</v>
      </c>
      <c r="E157" s="178" t="n">
        <v>1</v>
      </c>
      <c r="F157" s="179"/>
      <c r="G157" s="180" t="n">
        <f aca="false">E157*F157</f>
        <v>0</v>
      </c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customFormat="false" ht="22.5" hidden="false" customHeight="false" outlineLevel="1" collapsed="false">
      <c r="A158" s="174" t="n">
        <v>145</v>
      </c>
      <c r="B158" s="175" t="s">
        <v>404</v>
      </c>
      <c r="C158" s="176" t="s">
        <v>405</v>
      </c>
      <c r="D158" s="177" t="s">
        <v>192</v>
      </c>
      <c r="E158" s="178" t="n">
        <v>1</v>
      </c>
      <c r="F158" s="179"/>
      <c r="G158" s="180" t="n">
        <f aca="false">E158*F158</f>
        <v>0</v>
      </c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customFormat="false" ht="12.75" hidden="false" customHeight="false" outlineLevel="1" collapsed="false">
      <c r="A159" s="174" t="n">
        <v>146</v>
      </c>
      <c r="B159" s="175" t="s">
        <v>406</v>
      </c>
      <c r="C159" s="176" t="s">
        <v>407</v>
      </c>
      <c r="D159" s="177" t="s">
        <v>201</v>
      </c>
      <c r="E159" s="178" t="n">
        <v>958.356</v>
      </c>
      <c r="F159" s="179"/>
      <c r="G159" s="180" t="n">
        <f aca="false">E159*F159</f>
        <v>0</v>
      </c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customFormat="false" ht="12.75" hidden="false" customHeight="false" outlineLevel="0" collapsed="false">
      <c r="A160" s="181" t="s">
        <v>106</v>
      </c>
      <c r="B160" s="182" t="s">
        <v>69</v>
      </c>
      <c r="C160" s="183" t="s">
        <v>70</v>
      </c>
      <c r="D160" s="184"/>
      <c r="E160" s="185"/>
      <c r="F160" s="186" t="n">
        <f aca="false">SUM(G161:G166)</f>
        <v>0</v>
      </c>
      <c r="G160" s="186"/>
    </row>
    <row r="161" customFormat="false" ht="12.75" hidden="false" customHeight="false" outlineLevel="1" collapsed="false">
      <c r="A161" s="174" t="n">
        <v>147</v>
      </c>
      <c r="B161" s="175" t="s">
        <v>408</v>
      </c>
      <c r="C161" s="176" t="s">
        <v>409</v>
      </c>
      <c r="D161" s="177" t="s">
        <v>226</v>
      </c>
      <c r="E161" s="178" t="n">
        <v>8</v>
      </c>
      <c r="F161" s="179"/>
      <c r="G161" s="180" t="n">
        <f aca="false">E161*F161</f>
        <v>0</v>
      </c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customFormat="false" ht="12.75" hidden="false" customHeight="false" outlineLevel="1" collapsed="false">
      <c r="A162" s="174" t="n">
        <v>148</v>
      </c>
      <c r="B162" s="175" t="s">
        <v>410</v>
      </c>
      <c r="C162" s="176" t="s">
        <v>411</v>
      </c>
      <c r="D162" s="177" t="s">
        <v>192</v>
      </c>
      <c r="E162" s="178" t="n">
        <v>1</v>
      </c>
      <c r="F162" s="179"/>
      <c r="G162" s="180" t="n">
        <f aca="false">E162*F162</f>
        <v>0</v>
      </c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customFormat="false" ht="12.75" hidden="false" customHeight="false" outlineLevel="1" collapsed="false">
      <c r="A163" s="174" t="n">
        <v>149</v>
      </c>
      <c r="B163" s="175" t="s">
        <v>412</v>
      </c>
      <c r="C163" s="176" t="s">
        <v>413</v>
      </c>
      <c r="D163" s="177" t="s">
        <v>192</v>
      </c>
      <c r="E163" s="178" t="n">
        <v>1</v>
      </c>
      <c r="F163" s="179"/>
      <c r="G163" s="180" t="n">
        <f aca="false">E163*F163</f>
        <v>0</v>
      </c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customFormat="false" ht="12.75" hidden="false" customHeight="false" outlineLevel="1" collapsed="false">
      <c r="A164" s="174" t="n">
        <v>150</v>
      </c>
      <c r="B164" s="175" t="s">
        <v>414</v>
      </c>
      <c r="C164" s="176" t="s">
        <v>415</v>
      </c>
      <c r="D164" s="177" t="s">
        <v>192</v>
      </c>
      <c r="E164" s="178" t="n">
        <v>1</v>
      </c>
      <c r="F164" s="179"/>
      <c r="G164" s="180" t="n">
        <f aca="false">E164*F164</f>
        <v>0</v>
      </c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customFormat="false" ht="12.75" hidden="false" customHeight="false" outlineLevel="1" collapsed="false">
      <c r="A165" s="174" t="n">
        <v>151</v>
      </c>
      <c r="B165" s="175" t="s">
        <v>416</v>
      </c>
      <c r="C165" s="176" t="s">
        <v>417</v>
      </c>
      <c r="D165" s="177" t="s">
        <v>418</v>
      </c>
      <c r="E165" s="178" t="n">
        <v>72</v>
      </c>
      <c r="F165" s="179"/>
      <c r="G165" s="180" t="n">
        <f aca="false">E165*F165</f>
        <v>0</v>
      </c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customFormat="false" ht="22.5" hidden="false" customHeight="false" outlineLevel="1" collapsed="false">
      <c r="A166" s="174" t="n">
        <v>152</v>
      </c>
      <c r="B166" s="175" t="s">
        <v>419</v>
      </c>
      <c r="C166" s="176" t="s">
        <v>420</v>
      </c>
      <c r="D166" s="177" t="s">
        <v>421</v>
      </c>
      <c r="E166" s="178" t="n">
        <v>4</v>
      </c>
      <c r="F166" s="179"/>
      <c r="G166" s="180" t="n">
        <f aca="false">E166*F166</f>
        <v>0</v>
      </c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customFormat="false" ht="12.75" hidden="false" customHeight="false" outlineLevel="0" collapsed="false">
      <c r="A167" s="181" t="s">
        <v>106</v>
      </c>
      <c r="B167" s="182" t="s">
        <v>71</v>
      </c>
      <c r="C167" s="183" t="s">
        <v>72</v>
      </c>
      <c r="D167" s="184"/>
      <c r="E167" s="185"/>
      <c r="F167" s="186" t="n">
        <f aca="false">SUM(G168:G184)</f>
        <v>0</v>
      </c>
      <c r="G167" s="186"/>
    </row>
    <row r="168" customFormat="false" ht="12.75" hidden="false" customHeight="false" outlineLevel="1" collapsed="false">
      <c r="A168" s="174" t="n">
        <v>153</v>
      </c>
      <c r="B168" s="175" t="s">
        <v>422</v>
      </c>
      <c r="C168" s="176" t="s">
        <v>423</v>
      </c>
      <c r="D168" s="177" t="s">
        <v>109</v>
      </c>
      <c r="E168" s="178" t="n">
        <v>5</v>
      </c>
      <c r="F168" s="179"/>
      <c r="G168" s="180" t="n">
        <f aca="false">E168*F168</f>
        <v>0</v>
      </c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customFormat="false" ht="33.75" hidden="false" customHeight="false" outlineLevel="1" collapsed="false">
      <c r="A169" s="174" t="n">
        <v>154</v>
      </c>
      <c r="B169" s="175" t="s">
        <v>424</v>
      </c>
      <c r="C169" s="176" t="s">
        <v>425</v>
      </c>
      <c r="D169" s="177" t="s">
        <v>226</v>
      </c>
      <c r="E169" s="178" t="n">
        <v>3</v>
      </c>
      <c r="F169" s="179"/>
      <c r="G169" s="180" t="n">
        <f aca="false">E169*F169</f>
        <v>0</v>
      </c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customFormat="false" ht="12.75" hidden="false" customHeight="false" outlineLevel="1" collapsed="false">
      <c r="A170" s="174" t="n">
        <v>155</v>
      </c>
      <c r="B170" s="175" t="s">
        <v>426</v>
      </c>
      <c r="C170" s="176" t="s">
        <v>427</v>
      </c>
      <c r="D170" s="177" t="s">
        <v>167</v>
      </c>
      <c r="E170" s="178" t="n">
        <v>1.98</v>
      </c>
      <c r="F170" s="179"/>
      <c r="G170" s="180" t="n">
        <f aca="false">E170*F170</f>
        <v>0</v>
      </c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customFormat="false" ht="12.75" hidden="false" customHeight="false" outlineLevel="1" collapsed="false">
      <c r="A171" s="174" t="n">
        <v>156</v>
      </c>
      <c r="B171" s="175" t="s">
        <v>428</v>
      </c>
      <c r="C171" s="176" t="s">
        <v>429</v>
      </c>
      <c r="D171" s="177" t="s">
        <v>109</v>
      </c>
      <c r="E171" s="178" t="n">
        <v>3</v>
      </c>
      <c r="F171" s="179"/>
      <c r="G171" s="180" t="n">
        <f aca="false">E171*F171</f>
        <v>0</v>
      </c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customFormat="false" ht="12.75" hidden="false" customHeight="false" outlineLevel="1" collapsed="false">
      <c r="A172" s="174" t="n">
        <v>157</v>
      </c>
      <c r="B172" s="175" t="s">
        <v>430</v>
      </c>
      <c r="C172" s="176" t="s">
        <v>431</v>
      </c>
      <c r="D172" s="177" t="s">
        <v>109</v>
      </c>
      <c r="E172" s="178" t="n">
        <v>2</v>
      </c>
      <c r="F172" s="179"/>
      <c r="G172" s="180" t="n">
        <f aca="false">E172*F172</f>
        <v>0</v>
      </c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customFormat="false" ht="22.5" hidden="false" customHeight="false" outlineLevel="1" collapsed="false">
      <c r="A173" s="174" t="n">
        <v>158</v>
      </c>
      <c r="B173" s="175" t="s">
        <v>432</v>
      </c>
      <c r="C173" s="176" t="s">
        <v>433</v>
      </c>
      <c r="D173" s="177" t="s">
        <v>226</v>
      </c>
      <c r="E173" s="178" t="n">
        <v>1</v>
      </c>
      <c r="F173" s="179"/>
      <c r="G173" s="180" t="n">
        <f aca="false">E173*F173</f>
        <v>0</v>
      </c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customFormat="false" ht="12.75" hidden="false" customHeight="false" outlineLevel="1" collapsed="false">
      <c r="A174" s="174" t="n">
        <v>159</v>
      </c>
      <c r="B174" s="175" t="s">
        <v>434</v>
      </c>
      <c r="C174" s="176" t="s">
        <v>435</v>
      </c>
      <c r="D174" s="177" t="s">
        <v>109</v>
      </c>
      <c r="E174" s="178" t="n">
        <v>1</v>
      </c>
      <c r="F174" s="179"/>
      <c r="G174" s="180" t="n">
        <f aca="false">E174*F174</f>
        <v>0</v>
      </c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customFormat="false" ht="12.75" hidden="false" customHeight="false" outlineLevel="1" collapsed="false">
      <c r="A175" s="174" t="n">
        <v>160</v>
      </c>
      <c r="B175" s="175" t="s">
        <v>436</v>
      </c>
      <c r="C175" s="176" t="s">
        <v>437</v>
      </c>
      <c r="D175" s="177" t="s">
        <v>109</v>
      </c>
      <c r="E175" s="178" t="n">
        <v>1</v>
      </c>
      <c r="F175" s="179"/>
      <c r="G175" s="180" t="n">
        <f aca="false">E175*F175</f>
        <v>0</v>
      </c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customFormat="false" ht="22.5" hidden="false" customHeight="false" outlineLevel="1" collapsed="false">
      <c r="A176" s="174" t="n">
        <v>161</v>
      </c>
      <c r="B176" s="175" t="s">
        <v>438</v>
      </c>
      <c r="C176" s="176" t="s">
        <v>439</v>
      </c>
      <c r="D176" s="177" t="s">
        <v>109</v>
      </c>
      <c r="E176" s="178" t="n">
        <v>1</v>
      </c>
      <c r="F176" s="179"/>
      <c r="G176" s="180" t="n">
        <f aca="false">E176*F176</f>
        <v>0</v>
      </c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customFormat="false" ht="12.75" hidden="false" customHeight="false" outlineLevel="1" collapsed="false">
      <c r="A177" s="174" t="n">
        <v>162</v>
      </c>
      <c r="B177" s="175" t="s">
        <v>440</v>
      </c>
      <c r="C177" s="176" t="s">
        <v>441</v>
      </c>
      <c r="D177" s="177" t="s">
        <v>109</v>
      </c>
      <c r="E177" s="178" t="n">
        <v>1</v>
      </c>
      <c r="F177" s="179"/>
      <c r="G177" s="180" t="n">
        <f aca="false">E177*F177</f>
        <v>0</v>
      </c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customFormat="false" ht="12.75" hidden="false" customHeight="false" outlineLevel="1" collapsed="false">
      <c r="A178" s="174" t="n">
        <v>163</v>
      </c>
      <c r="B178" s="175" t="s">
        <v>442</v>
      </c>
      <c r="C178" s="176" t="s">
        <v>443</v>
      </c>
      <c r="D178" s="177" t="s">
        <v>109</v>
      </c>
      <c r="E178" s="178" t="n">
        <v>1</v>
      </c>
      <c r="F178" s="179"/>
      <c r="G178" s="180" t="n">
        <f aca="false">E178*F178</f>
        <v>0</v>
      </c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customFormat="false" ht="12.75" hidden="false" customHeight="false" outlineLevel="1" collapsed="false">
      <c r="A179" s="174" t="n">
        <v>164</v>
      </c>
      <c r="B179" s="175" t="s">
        <v>444</v>
      </c>
      <c r="C179" s="176" t="s">
        <v>445</v>
      </c>
      <c r="D179" s="177" t="s">
        <v>109</v>
      </c>
      <c r="E179" s="178" t="n">
        <v>1</v>
      </c>
      <c r="F179" s="179"/>
      <c r="G179" s="180" t="n">
        <f aca="false">E179*F179</f>
        <v>0</v>
      </c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customFormat="false" ht="12.75" hidden="false" customHeight="false" outlineLevel="1" collapsed="false">
      <c r="A180" s="174" t="n">
        <v>165</v>
      </c>
      <c r="B180" s="175" t="s">
        <v>446</v>
      </c>
      <c r="C180" s="176" t="s">
        <v>447</v>
      </c>
      <c r="D180" s="177" t="s">
        <v>109</v>
      </c>
      <c r="E180" s="178" t="n">
        <v>1</v>
      </c>
      <c r="F180" s="179"/>
      <c r="G180" s="180" t="n">
        <f aca="false">E180*F180</f>
        <v>0</v>
      </c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customFormat="false" ht="12.75" hidden="false" customHeight="false" outlineLevel="1" collapsed="false">
      <c r="A181" s="174" t="n">
        <v>166</v>
      </c>
      <c r="B181" s="175" t="s">
        <v>448</v>
      </c>
      <c r="C181" s="176" t="s">
        <v>449</v>
      </c>
      <c r="D181" s="177" t="s">
        <v>109</v>
      </c>
      <c r="E181" s="178" t="n">
        <v>1</v>
      </c>
      <c r="F181" s="179"/>
      <c r="G181" s="180" t="n">
        <f aca="false">E181*F181</f>
        <v>0</v>
      </c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customFormat="false" ht="12.75" hidden="false" customHeight="false" outlineLevel="1" collapsed="false">
      <c r="A182" s="174" t="n">
        <v>167</v>
      </c>
      <c r="B182" s="175" t="s">
        <v>450</v>
      </c>
      <c r="C182" s="176" t="s">
        <v>451</v>
      </c>
      <c r="D182" s="177" t="s">
        <v>226</v>
      </c>
      <c r="E182" s="178" t="n">
        <v>1</v>
      </c>
      <c r="F182" s="179"/>
      <c r="G182" s="180" t="n">
        <f aca="false">E182*F182</f>
        <v>0</v>
      </c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customFormat="false" ht="12.75" hidden="false" customHeight="false" outlineLevel="1" collapsed="false">
      <c r="A183" s="174" t="n">
        <v>168</v>
      </c>
      <c r="B183" s="175" t="s">
        <v>452</v>
      </c>
      <c r="C183" s="176" t="s">
        <v>453</v>
      </c>
      <c r="D183" s="177" t="s">
        <v>192</v>
      </c>
      <c r="E183" s="178" t="n">
        <v>1</v>
      </c>
      <c r="F183" s="179"/>
      <c r="G183" s="180" t="n">
        <f aca="false">E183*F183</f>
        <v>0</v>
      </c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customFormat="false" ht="12.75" hidden="false" customHeight="false" outlineLevel="1" collapsed="false">
      <c r="A184" s="174" t="n">
        <v>169</v>
      </c>
      <c r="B184" s="175" t="s">
        <v>454</v>
      </c>
      <c r="C184" s="176" t="s">
        <v>455</v>
      </c>
      <c r="D184" s="177" t="s">
        <v>201</v>
      </c>
      <c r="E184" s="178" t="n">
        <v>8409.511</v>
      </c>
      <c r="F184" s="179"/>
      <c r="G184" s="180" t="n">
        <f aca="false">E184*F184</f>
        <v>0</v>
      </c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customFormat="false" ht="12.75" hidden="false" customHeight="false" outlineLevel="0" collapsed="false">
      <c r="A185" s="181" t="s">
        <v>106</v>
      </c>
      <c r="B185" s="182" t="s">
        <v>73</v>
      </c>
      <c r="C185" s="183" t="s">
        <v>74</v>
      </c>
      <c r="D185" s="184"/>
      <c r="E185" s="185"/>
      <c r="F185" s="186" t="n">
        <f aca="false">SUM(G186:G222)</f>
        <v>0</v>
      </c>
      <c r="G185" s="186"/>
    </row>
    <row r="186" customFormat="false" ht="12.75" hidden="false" customHeight="false" outlineLevel="1" collapsed="false">
      <c r="A186" s="174" t="n">
        <v>170</v>
      </c>
      <c r="B186" s="175" t="s">
        <v>456</v>
      </c>
      <c r="C186" s="176" t="s">
        <v>457</v>
      </c>
      <c r="D186" s="177" t="s">
        <v>226</v>
      </c>
      <c r="E186" s="178" t="n">
        <v>24</v>
      </c>
      <c r="F186" s="179"/>
      <c r="G186" s="180" t="n">
        <f aca="false">E186*F186</f>
        <v>0</v>
      </c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customFormat="false" ht="12.75" hidden="false" customHeight="false" outlineLevel="1" collapsed="false">
      <c r="A187" s="174" t="n">
        <v>171</v>
      </c>
      <c r="B187" s="175" t="s">
        <v>458</v>
      </c>
      <c r="C187" s="176" t="s">
        <v>459</v>
      </c>
      <c r="D187" s="177" t="s">
        <v>226</v>
      </c>
      <c r="E187" s="178" t="n">
        <v>2</v>
      </c>
      <c r="F187" s="179"/>
      <c r="G187" s="180" t="n">
        <f aca="false">E187*F187</f>
        <v>0</v>
      </c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customFormat="false" ht="22.5" hidden="false" customHeight="false" outlineLevel="1" collapsed="false">
      <c r="A188" s="174" t="n">
        <v>172</v>
      </c>
      <c r="B188" s="175" t="s">
        <v>460</v>
      </c>
      <c r="C188" s="176" t="s">
        <v>461</v>
      </c>
      <c r="D188" s="177" t="s">
        <v>109</v>
      </c>
      <c r="E188" s="178" t="n">
        <v>2</v>
      </c>
      <c r="F188" s="179"/>
      <c r="G188" s="180" t="n">
        <f aca="false">E188*F188</f>
        <v>0</v>
      </c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customFormat="false" ht="22.5" hidden="false" customHeight="false" outlineLevel="1" collapsed="false">
      <c r="A189" s="174" t="n">
        <v>173</v>
      </c>
      <c r="B189" s="175" t="s">
        <v>462</v>
      </c>
      <c r="C189" s="176" t="s">
        <v>463</v>
      </c>
      <c r="D189" s="177" t="s">
        <v>109</v>
      </c>
      <c r="E189" s="178" t="n">
        <v>2</v>
      </c>
      <c r="F189" s="179"/>
      <c r="G189" s="180" t="n">
        <f aca="false">E189*F189</f>
        <v>0</v>
      </c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customFormat="false" ht="12.75" hidden="false" customHeight="false" outlineLevel="1" collapsed="false">
      <c r="A190" s="174" t="n">
        <v>174</v>
      </c>
      <c r="B190" s="175" t="s">
        <v>464</v>
      </c>
      <c r="C190" s="176" t="s">
        <v>465</v>
      </c>
      <c r="D190" s="177" t="s">
        <v>109</v>
      </c>
      <c r="E190" s="178" t="n">
        <v>2</v>
      </c>
      <c r="F190" s="179"/>
      <c r="G190" s="180" t="n">
        <f aca="false">E190*F190</f>
        <v>0</v>
      </c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customFormat="false" ht="12.75" hidden="false" customHeight="false" outlineLevel="1" collapsed="false">
      <c r="A191" s="174" t="n">
        <v>175</v>
      </c>
      <c r="B191" s="175" t="s">
        <v>466</v>
      </c>
      <c r="C191" s="176" t="s">
        <v>467</v>
      </c>
      <c r="D191" s="177" t="s">
        <v>109</v>
      </c>
      <c r="E191" s="178" t="n">
        <v>1</v>
      </c>
      <c r="F191" s="179"/>
      <c r="G191" s="180" t="n">
        <f aca="false">E191*F191</f>
        <v>0</v>
      </c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customFormat="false" ht="12.75" hidden="false" customHeight="false" outlineLevel="1" collapsed="false">
      <c r="A192" s="174" t="n">
        <v>176</v>
      </c>
      <c r="B192" s="175" t="s">
        <v>468</v>
      </c>
      <c r="C192" s="176" t="s">
        <v>469</v>
      </c>
      <c r="D192" s="177" t="s">
        <v>109</v>
      </c>
      <c r="E192" s="178" t="n">
        <v>1</v>
      </c>
      <c r="F192" s="179"/>
      <c r="G192" s="180" t="n">
        <f aca="false">E192*F192</f>
        <v>0</v>
      </c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customFormat="false" ht="22.5" hidden="false" customHeight="false" outlineLevel="1" collapsed="false">
      <c r="A193" s="174" t="n">
        <v>177</v>
      </c>
      <c r="B193" s="175" t="s">
        <v>470</v>
      </c>
      <c r="C193" s="176" t="s">
        <v>471</v>
      </c>
      <c r="D193" s="177" t="s">
        <v>226</v>
      </c>
      <c r="E193" s="178" t="n">
        <v>2</v>
      </c>
      <c r="F193" s="179"/>
      <c r="G193" s="180" t="n">
        <f aca="false">E193*F193</f>
        <v>0</v>
      </c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customFormat="false" ht="12.75" hidden="false" customHeight="false" outlineLevel="1" collapsed="false">
      <c r="A194" s="174" t="n">
        <v>178</v>
      </c>
      <c r="B194" s="175" t="s">
        <v>472</v>
      </c>
      <c r="C194" s="176" t="s">
        <v>473</v>
      </c>
      <c r="D194" s="177" t="s">
        <v>226</v>
      </c>
      <c r="E194" s="178" t="n">
        <v>1</v>
      </c>
      <c r="F194" s="179"/>
      <c r="G194" s="180" t="n">
        <f aca="false">E194*F194</f>
        <v>0</v>
      </c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customFormat="false" ht="12.75" hidden="false" customHeight="false" outlineLevel="1" collapsed="false">
      <c r="A195" s="174" t="n">
        <v>179</v>
      </c>
      <c r="B195" s="175" t="s">
        <v>474</v>
      </c>
      <c r="C195" s="176" t="s">
        <v>475</v>
      </c>
      <c r="D195" s="177" t="s">
        <v>226</v>
      </c>
      <c r="E195" s="178" t="n">
        <v>2</v>
      </c>
      <c r="F195" s="179"/>
      <c r="G195" s="180" t="n">
        <f aca="false">E195*F195</f>
        <v>0</v>
      </c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customFormat="false" ht="12.75" hidden="false" customHeight="false" outlineLevel="1" collapsed="false">
      <c r="A196" s="174" t="n">
        <v>180</v>
      </c>
      <c r="B196" s="175" t="s">
        <v>476</v>
      </c>
      <c r="C196" s="176" t="s">
        <v>477</v>
      </c>
      <c r="D196" s="177" t="s">
        <v>226</v>
      </c>
      <c r="E196" s="178" t="n">
        <v>1</v>
      </c>
      <c r="F196" s="179"/>
      <c r="G196" s="180" t="n">
        <f aca="false">E196*F196</f>
        <v>0</v>
      </c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customFormat="false" ht="12.75" hidden="false" customHeight="false" outlineLevel="1" collapsed="false">
      <c r="A197" s="174" t="n">
        <v>181</v>
      </c>
      <c r="B197" s="175" t="s">
        <v>478</v>
      </c>
      <c r="C197" s="176" t="s">
        <v>479</v>
      </c>
      <c r="D197" s="177" t="s">
        <v>109</v>
      </c>
      <c r="E197" s="178" t="n">
        <v>1</v>
      </c>
      <c r="F197" s="179"/>
      <c r="G197" s="180" t="n">
        <f aca="false">E197*F197</f>
        <v>0</v>
      </c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customFormat="false" ht="12.75" hidden="false" customHeight="false" outlineLevel="1" collapsed="false">
      <c r="A198" s="174" t="n">
        <v>182</v>
      </c>
      <c r="B198" s="175" t="s">
        <v>480</v>
      </c>
      <c r="C198" s="176" t="s">
        <v>481</v>
      </c>
      <c r="D198" s="177" t="s">
        <v>109</v>
      </c>
      <c r="E198" s="178" t="n">
        <v>8</v>
      </c>
      <c r="F198" s="179"/>
      <c r="G198" s="180" t="n">
        <f aca="false">E198*F198</f>
        <v>0</v>
      </c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customFormat="false" ht="12.75" hidden="false" customHeight="false" outlineLevel="1" collapsed="false">
      <c r="A199" s="174" t="n">
        <v>183</v>
      </c>
      <c r="B199" s="175" t="s">
        <v>482</v>
      </c>
      <c r="C199" s="176" t="s">
        <v>483</v>
      </c>
      <c r="D199" s="177" t="s">
        <v>109</v>
      </c>
      <c r="E199" s="178" t="n">
        <v>1</v>
      </c>
      <c r="F199" s="179"/>
      <c r="G199" s="180" t="n">
        <f aca="false">E199*F199</f>
        <v>0</v>
      </c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customFormat="false" ht="12.75" hidden="false" customHeight="false" outlineLevel="1" collapsed="false">
      <c r="A200" s="174" t="n">
        <v>184</v>
      </c>
      <c r="B200" s="175" t="s">
        <v>484</v>
      </c>
      <c r="C200" s="176" t="s">
        <v>485</v>
      </c>
      <c r="D200" s="177" t="s">
        <v>226</v>
      </c>
      <c r="E200" s="178" t="n">
        <v>8</v>
      </c>
      <c r="F200" s="179"/>
      <c r="G200" s="180" t="n">
        <f aca="false">E200*F200</f>
        <v>0</v>
      </c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customFormat="false" ht="12.75" hidden="false" customHeight="false" outlineLevel="1" collapsed="false">
      <c r="A201" s="174" t="n">
        <v>185</v>
      </c>
      <c r="B201" s="175" t="s">
        <v>486</v>
      </c>
      <c r="C201" s="176" t="s">
        <v>487</v>
      </c>
      <c r="D201" s="177" t="s">
        <v>167</v>
      </c>
      <c r="E201" s="178" t="n">
        <v>2.01</v>
      </c>
      <c r="F201" s="179"/>
      <c r="G201" s="180" t="n">
        <f aca="false">E201*F201</f>
        <v>0</v>
      </c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customFormat="false" ht="12.75" hidden="false" customHeight="false" outlineLevel="1" collapsed="false">
      <c r="A202" s="174" t="n">
        <v>186</v>
      </c>
      <c r="B202" s="175" t="s">
        <v>488</v>
      </c>
      <c r="C202" s="176" t="s">
        <v>489</v>
      </c>
      <c r="D202" s="177" t="s">
        <v>226</v>
      </c>
      <c r="E202" s="178" t="n">
        <v>1</v>
      </c>
      <c r="F202" s="179"/>
      <c r="G202" s="180" t="n">
        <f aca="false">E202*F202</f>
        <v>0</v>
      </c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customFormat="false" ht="12.75" hidden="false" customHeight="false" outlineLevel="1" collapsed="false">
      <c r="A203" s="174" t="n">
        <v>187</v>
      </c>
      <c r="B203" s="175" t="s">
        <v>490</v>
      </c>
      <c r="C203" s="176" t="s">
        <v>491</v>
      </c>
      <c r="D203" s="177" t="s">
        <v>226</v>
      </c>
      <c r="E203" s="178" t="n">
        <v>3</v>
      </c>
      <c r="F203" s="179"/>
      <c r="G203" s="180" t="n">
        <f aca="false">E203*F203</f>
        <v>0</v>
      </c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customFormat="false" ht="12.75" hidden="false" customHeight="false" outlineLevel="1" collapsed="false">
      <c r="A204" s="174" t="n">
        <v>188</v>
      </c>
      <c r="B204" s="175" t="s">
        <v>492</v>
      </c>
      <c r="C204" s="176" t="s">
        <v>493</v>
      </c>
      <c r="D204" s="177" t="s">
        <v>226</v>
      </c>
      <c r="E204" s="178" t="n">
        <v>2</v>
      </c>
      <c r="F204" s="179"/>
      <c r="G204" s="180" t="n">
        <f aca="false">E204*F204</f>
        <v>0</v>
      </c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customFormat="false" ht="12.75" hidden="false" customHeight="false" outlineLevel="1" collapsed="false">
      <c r="A205" s="174" t="n">
        <v>189</v>
      </c>
      <c r="B205" s="175" t="s">
        <v>494</v>
      </c>
      <c r="C205" s="176" t="s">
        <v>495</v>
      </c>
      <c r="D205" s="177" t="s">
        <v>109</v>
      </c>
      <c r="E205" s="178" t="n">
        <v>1</v>
      </c>
      <c r="F205" s="179"/>
      <c r="G205" s="180" t="n">
        <f aca="false">E205*F205</f>
        <v>0</v>
      </c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customFormat="false" ht="12.75" hidden="false" customHeight="false" outlineLevel="1" collapsed="false">
      <c r="A206" s="174" t="n">
        <v>190</v>
      </c>
      <c r="B206" s="175" t="s">
        <v>496</v>
      </c>
      <c r="C206" s="176" t="s">
        <v>497</v>
      </c>
      <c r="D206" s="177" t="s">
        <v>109</v>
      </c>
      <c r="E206" s="178" t="n">
        <v>2</v>
      </c>
      <c r="F206" s="179"/>
      <c r="G206" s="180" t="n">
        <f aca="false">E206*F206</f>
        <v>0</v>
      </c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customFormat="false" ht="12.75" hidden="false" customHeight="false" outlineLevel="1" collapsed="false">
      <c r="A207" s="174" t="n">
        <v>191</v>
      </c>
      <c r="B207" s="175" t="s">
        <v>498</v>
      </c>
      <c r="C207" s="176" t="s">
        <v>499</v>
      </c>
      <c r="D207" s="177" t="s">
        <v>109</v>
      </c>
      <c r="E207" s="178" t="n">
        <v>1</v>
      </c>
      <c r="F207" s="179"/>
      <c r="G207" s="180" t="n">
        <f aca="false">E207*F207</f>
        <v>0</v>
      </c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customFormat="false" ht="12.75" hidden="false" customHeight="false" outlineLevel="1" collapsed="false">
      <c r="A208" s="174" t="n">
        <v>192</v>
      </c>
      <c r="B208" s="175" t="s">
        <v>500</v>
      </c>
      <c r="C208" s="176" t="s">
        <v>501</v>
      </c>
      <c r="D208" s="177" t="s">
        <v>109</v>
      </c>
      <c r="E208" s="178" t="n">
        <v>5</v>
      </c>
      <c r="F208" s="179"/>
      <c r="G208" s="180" t="n">
        <f aca="false">E208*F208</f>
        <v>0</v>
      </c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</row>
    <row r="209" customFormat="false" ht="12.75" hidden="false" customHeight="false" outlineLevel="1" collapsed="false">
      <c r="A209" s="174" t="n">
        <v>193</v>
      </c>
      <c r="B209" s="175" t="s">
        <v>502</v>
      </c>
      <c r="C209" s="176" t="s">
        <v>503</v>
      </c>
      <c r="D209" s="177" t="s">
        <v>109</v>
      </c>
      <c r="E209" s="178" t="n">
        <v>1</v>
      </c>
      <c r="F209" s="179"/>
      <c r="G209" s="180" t="n">
        <f aca="false">E209*F209</f>
        <v>0</v>
      </c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customFormat="false" ht="22.5" hidden="false" customHeight="false" outlineLevel="1" collapsed="false">
      <c r="A210" s="174" t="n">
        <v>194</v>
      </c>
      <c r="B210" s="175" t="s">
        <v>504</v>
      </c>
      <c r="C210" s="176" t="s">
        <v>505</v>
      </c>
      <c r="D210" s="177" t="s">
        <v>109</v>
      </c>
      <c r="E210" s="178" t="n">
        <v>1</v>
      </c>
      <c r="F210" s="179"/>
      <c r="G210" s="180" t="n">
        <f aca="false">E210*F210</f>
        <v>0</v>
      </c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customFormat="false" ht="12.75" hidden="false" customHeight="false" outlineLevel="1" collapsed="false">
      <c r="A211" s="174" t="n">
        <v>195</v>
      </c>
      <c r="B211" s="175" t="s">
        <v>506</v>
      </c>
      <c r="C211" s="176" t="s">
        <v>507</v>
      </c>
      <c r="D211" s="177" t="s">
        <v>109</v>
      </c>
      <c r="E211" s="178" t="n">
        <v>10</v>
      </c>
      <c r="F211" s="179"/>
      <c r="G211" s="180" t="n">
        <f aca="false">E211*F211</f>
        <v>0</v>
      </c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customFormat="false" ht="22.5" hidden="false" customHeight="false" outlineLevel="1" collapsed="false">
      <c r="A212" s="174" t="n">
        <v>196</v>
      </c>
      <c r="B212" s="175" t="s">
        <v>508</v>
      </c>
      <c r="C212" s="176" t="s">
        <v>509</v>
      </c>
      <c r="D212" s="177" t="s">
        <v>226</v>
      </c>
      <c r="E212" s="178" t="n">
        <v>1</v>
      </c>
      <c r="F212" s="179"/>
      <c r="G212" s="180" t="n">
        <f aca="false">E212*F212</f>
        <v>0</v>
      </c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</row>
    <row r="213" customFormat="false" ht="22.5" hidden="false" customHeight="false" outlineLevel="1" collapsed="false">
      <c r="A213" s="174" t="n">
        <v>197</v>
      </c>
      <c r="B213" s="175" t="s">
        <v>510</v>
      </c>
      <c r="C213" s="176" t="s">
        <v>511</v>
      </c>
      <c r="D213" s="177" t="s">
        <v>226</v>
      </c>
      <c r="E213" s="178" t="n">
        <v>1</v>
      </c>
      <c r="F213" s="179"/>
      <c r="G213" s="180" t="n">
        <f aca="false">E213*F213</f>
        <v>0</v>
      </c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customFormat="false" ht="22.5" hidden="false" customHeight="false" outlineLevel="1" collapsed="false">
      <c r="A214" s="174" t="n">
        <v>198</v>
      </c>
      <c r="B214" s="175" t="s">
        <v>512</v>
      </c>
      <c r="C214" s="176" t="s">
        <v>513</v>
      </c>
      <c r="D214" s="177" t="s">
        <v>226</v>
      </c>
      <c r="E214" s="178" t="n">
        <v>2</v>
      </c>
      <c r="F214" s="179"/>
      <c r="G214" s="180" t="n">
        <f aca="false">E214*F214</f>
        <v>0</v>
      </c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customFormat="false" ht="22.5" hidden="false" customHeight="false" outlineLevel="1" collapsed="false">
      <c r="A215" s="174" t="n">
        <v>199</v>
      </c>
      <c r="B215" s="175" t="s">
        <v>514</v>
      </c>
      <c r="C215" s="176" t="s">
        <v>515</v>
      </c>
      <c r="D215" s="177" t="s">
        <v>226</v>
      </c>
      <c r="E215" s="178" t="n">
        <v>2</v>
      </c>
      <c r="F215" s="179"/>
      <c r="G215" s="180" t="n">
        <f aca="false">E215*F215</f>
        <v>0</v>
      </c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customFormat="false" ht="22.5" hidden="false" customHeight="false" outlineLevel="1" collapsed="false">
      <c r="A216" s="174" t="n">
        <v>200</v>
      </c>
      <c r="B216" s="175" t="s">
        <v>516</v>
      </c>
      <c r="C216" s="176" t="s">
        <v>517</v>
      </c>
      <c r="D216" s="177" t="s">
        <v>109</v>
      </c>
      <c r="E216" s="178" t="n">
        <v>1</v>
      </c>
      <c r="F216" s="179"/>
      <c r="G216" s="180" t="n">
        <f aca="false">E216*F216</f>
        <v>0</v>
      </c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customFormat="false" ht="12.75" hidden="false" customHeight="false" outlineLevel="1" collapsed="false">
      <c r="A217" s="174" t="n">
        <v>201</v>
      </c>
      <c r="B217" s="175" t="s">
        <v>518</v>
      </c>
      <c r="C217" s="176" t="s">
        <v>519</v>
      </c>
      <c r="D217" s="177" t="s">
        <v>109</v>
      </c>
      <c r="E217" s="178" t="n">
        <v>1</v>
      </c>
      <c r="F217" s="179"/>
      <c r="G217" s="180" t="n">
        <f aca="false">E217*F217</f>
        <v>0</v>
      </c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customFormat="false" ht="12.75" hidden="false" customHeight="false" outlineLevel="1" collapsed="false">
      <c r="A218" s="174" t="n">
        <v>202</v>
      </c>
      <c r="B218" s="175" t="s">
        <v>520</v>
      </c>
      <c r="C218" s="176" t="s">
        <v>521</v>
      </c>
      <c r="D218" s="177" t="s">
        <v>109</v>
      </c>
      <c r="E218" s="178" t="n">
        <v>1</v>
      </c>
      <c r="F218" s="179"/>
      <c r="G218" s="180" t="n">
        <f aca="false">E218*F218</f>
        <v>0</v>
      </c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customFormat="false" ht="12.75" hidden="false" customHeight="false" outlineLevel="1" collapsed="false">
      <c r="A219" s="174" t="n">
        <v>203</v>
      </c>
      <c r="B219" s="175" t="s">
        <v>522</v>
      </c>
      <c r="C219" s="176" t="s">
        <v>523</v>
      </c>
      <c r="D219" s="177" t="s">
        <v>192</v>
      </c>
      <c r="E219" s="178" t="n">
        <v>1</v>
      </c>
      <c r="F219" s="179"/>
      <c r="G219" s="180" t="n">
        <f aca="false">E219*F219</f>
        <v>0</v>
      </c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customFormat="false" ht="22.5" hidden="false" customHeight="false" outlineLevel="1" collapsed="false">
      <c r="A220" s="174" t="n">
        <v>204</v>
      </c>
      <c r="B220" s="175" t="s">
        <v>524</v>
      </c>
      <c r="C220" s="176" t="s">
        <v>525</v>
      </c>
      <c r="D220" s="177" t="s">
        <v>192</v>
      </c>
      <c r="E220" s="178" t="n">
        <v>1</v>
      </c>
      <c r="F220" s="179"/>
      <c r="G220" s="180" t="n">
        <f aca="false">E220*F220</f>
        <v>0</v>
      </c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customFormat="false" ht="22.5" hidden="false" customHeight="false" outlineLevel="1" collapsed="false">
      <c r="A221" s="174" t="n">
        <v>205</v>
      </c>
      <c r="B221" s="175" t="s">
        <v>526</v>
      </c>
      <c r="C221" s="176" t="s">
        <v>527</v>
      </c>
      <c r="D221" s="177" t="s">
        <v>192</v>
      </c>
      <c r="E221" s="178" t="n">
        <v>1</v>
      </c>
      <c r="F221" s="179"/>
      <c r="G221" s="180" t="n">
        <f aca="false">E221*F221</f>
        <v>0</v>
      </c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customFormat="false" ht="12.75" hidden="false" customHeight="false" outlineLevel="1" collapsed="false">
      <c r="A222" s="174" t="n">
        <v>206</v>
      </c>
      <c r="B222" s="175" t="s">
        <v>528</v>
      </c>
      <c r="C222" s="176" t="s">
        <v>529</v>
      </c>
      <c r="D222" s="177" t="s">
        <v>201</v>
      </c>
      <c r="E222" s="178" t="n">
        <v>5453.7801</v>
      </c>
      <c r="F222" s="179"/>
      <c r="G222" s="180" t="n">
        <f aca="false">E222*F222</f>
        <v>0</v>
      </c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customFormat="false" ht="12.75" hidden="false" customHeight="false" outlineLevel="0" collapsed="false">
      <c r="A223" s="181" t="s">
        <v>106</v>
      </c>
      <c r="B223" s="182" t="s">
        <v>75</v>
      </c>
      <c r="C223" s="183" t="s">
        <v>76</v>
      </c>
      <c r="D223" s="184"/>
      <c r="E223" s="185"/>
      <c r="F223" s="186" t="n">
        <f aca="false">SUM(G224:G238)</f>
        <v>0</v>
      </c>
      <c r="G223" s="186"/>
    </row>
    <row r="224" customFormat="false" ht="12.75" hidden="false" customHeight="false" outlineLevel="1" collapsed="false">
      <c r="A224" s="174" t="n">
        <v>207</v>
      </c>
      <c r="B224" s="175" t="s">
        <v>530</v>
      </c>
      <c r="C224" s="176" t="s">
        <v>531</v>
      </c>
      <c r="D224" s="177" t="s">
        <v>156</v>
      </c>
      <c r="E224" s="178" t="n">
        <v>16</v>
      </c>
      <c r="F224" s="179"/>
      <c r="G224" s="180" t="n">
        <f aca="false">E224*F224</f>
        <v>0</v>
      </c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customFormat="false" ht="12.75" hidden="false" customHeight="false" outlineLevel="1" collapsed="false">
      <c r="A225" s="174" t="n">
        <v>208</v>
      </c>
      <c r="B225" s="175" t="s">
        <v>532</v>
      </c>
      <c r="C225" s="176" t="s">
        <v>533</v>
      </c>
      <c r="D225" s="177" t="s">
        <v>156</v>
      </c>
      <c r="E225" s="178" t="n">
        <v>5</v>
      </c>
      <c r="F225" s="179"/>
      <c r="G225" s="180" t="n">
        <f aca="false">E225*F225</f>
        <v>0</v>
      </c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customFormat="false" ht="12.75" hidden="false" customHeight="false" outlineLevel="1" collapsed="false">
      <c r="A226" s="174" t="n">
        <v>209</v>
      </c>
      <c r="B226" s="175" t="s">
        <v>534</v>
      </c>
      <c r="C226" s="176" t="s">
        <v>535</v>
      </c>
      <c r="D226" s="177" t="s">
        <v>156</v>
      </c>
      <c r="E226" s="178" t="n">
        <v>10</v>
      </c>
      <c r="F226" s="179"/>
      <c r="G226" s="180" t="n">
        <f aca="false">E226*F226</f>
        <v>0</v>
      </c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customFormat="false" ht="12.75" hidden="false" customHeight="false" outlineLevel="1" collapsed="false">
      <c r="A227" s="174" t="n">
        <v>210</v>
      </c>
      <c r="B227" s="175" t="s">
        <v>536</v>
      </c>
      <c r="C227" s="176" t="s">
        <v>537</v>
      </c>
      <c r="D227" s="177" t="s">
        <v>156</v>
      </c>
      <c r="E227" s="178" t="n">
        <v>14</v>
      </c>
      <c r="F227" s="179"/>
      <c r="G227" s="180" t="n">
        <f aca="false">E227*F227</f>
        <v>0</v>
      </c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</row>
    <row r="228" customFormat="false" ht="12.75" hidden="false" customHeight="false" outlineLevel="1" collapsed="false">
      <c r="A228" s="174" t="n">
        <v>211</v>
      </c>
      <c r="B228" s="175" t="s">
        <v>538</v>
      </c>
      <c r="C228" s="176" t="s">
        <v>539</v>
      </c>
      <c r="D228" s="177" t="s">
        <v>156</v>
      </c>
      <c r="E228" s="178" t="n">
        <v>12</v>
      </c>
      <c r="F228" s="179"/>
      <c r="G228" s="180" t="n">
        <f aca="false">E228*F228</f>
        <v>0</v>
      </c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customFormat="false" ht="12.75" hidden="false" customHeight="false" outlineLevel="1" collapsed="false">
      <c r="A229" s="174" t="n">
        <v>212</v>
      </c>
      <c r="B229" s="175" t="s">
        <v>540</v>
      </c>
      <c r="C229" s="176" t="s">
        <v>541</v>
      </c>
      <c r="D229" s="177" t="s">
        <v>109</v>
      </c>
      <c r="E229" s="178" t="n">
        <v>2</v>
      </c>
      <c r="F229" s="179"/>
      <c r="G229" s="180" t="n">
        <f aca="false">E229*F229</f>
        <v>0</v>
      </c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customFormat="false" ht="22.5" hidden="false" customHeight="false" outlineLevel="1" collapsed="false">
      <c r="A230" s="174" t="n">
        <v>213</v>
      </c>
      <c r="B230" s="175" t="s">
        <v>542</v>
      </c>
      <c r="C230" s="176" t="s">
        <v>543</v>
      </c>
      <c r="D230" s="177" t="s">
        <v>192</v>
      </c>
      <c r="E230" s="178" t="n">
        <v>1</v>
      </c>
      <c r="F230" s="179"/>
      <c r="G230" s="180" t="n">
        <f aca="false">E230*F230</f>
        <v>0</v>
      </c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customFormat="false" ht="12.75" hidden="false" customHeight="false" outlineLevel="1" collapsed="false">
      <c r="A231" s="174" t="n">
        <v>214</v>
      </c>
      <c r="B231" s="175" t="s">
        <v>544</v>
      </c>
      <c r="C231" s="176" t="s">
        <v>545</v>
      </c>
      <c r="D231" s="177" t="s">
        <v>156</v>
      </c>
      <c r="E231" s="178" t="n">
        <v>16</v>
      </c>
      <c r="F231" s="179"/>
      <c r="G231" s="180" t="n">
        <f aca="false">E231*F231</f>
        <v>0</v>
      </c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customFormat="false" ht="12.75" hidden="false" customHeight="false" outlineLevel="1" collapsed="false">
      <c r="A232" s="174" t="n">
        <v>215</v>
      </c>
      <c r="B232" s="175" t="s">
        <v>546</v>
      </c>
      <c r="C232" s="176" t="s">
        <v>547</v>
      </c>
      <c r="D232" s="177" t="s">
        <v>156</v>
      </c>
      <c r="E232" s="178" t="n">
        <v>19</v>
      </c>
      <c r="F232" s="179"/>
      <c r="G232" s="180" t="n">
        <f aca="false">E232*F232</f>
        <v>0</v>
      </c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</row>
    <row r="233" customFormat="false" ht="12.75" hidden="false" customHeight="false" outlineLevel="1" collapsed="false">
      <c r="A233" s="174" t="n">
        <v>216</v>
      </c>
      <c r="B233" s="175" t="s">
        <v>548</v>
      </c>
      <c r="C233" s="176" t="s">
        <v>549</v>
      </c>
      <c r="D233" s="177" t="s">
        <v>156</v>
      </c>
      <c r="E233" s="178" t="n">
        <v>57</v>
      </c>
      <c r="F233" s="179"/>
      <c r="G233" s="180" t="n">
        <f aca="false">E233*F233</f>
        <v>0</v>
      </c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customFormat="false" ht="12.75" hidden="false" customHeight="false" outlineLevel="1" collapsed="false">
      <c r="A234" s="174" t="n">
        <v>217</v>
      </c>
      <c r="B234" s="175" t="s">
        <v>550</v>
      </c>
      <c r="C234" s="176" t="s">
        <v>551</v>
      </c>
      <c r="D234" s="177" t="s">
        <v>156</v>
      </c>
      <c r="E234" s="178" t="n">
        <v>16</v>
      </c>
      <c r="F234" s="179"/>
      <c r="G234" s="180" t="n">
        <f aca="false">E234*F234</f>
        <v>0</v>
      </c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customFormat="false" ht="12.75" hidden="false" customHeight="false" outlineLevel="1" collapsed="false">
      <c r="A235" s="174" t="n">
        <v>218</v>
      </c>
      <c r="B235" s="175" t="s">
        <v>552</v>
      </c>
      <c r="C235" s="176" t="s">
        <v>553</v>
      </c>
      <c r="D235" s="177" t="s">
        <v>156</v>
      </c>
      <c r="E235" s="178" t="n">
        <v>19</v>
      </c>
      <c r="F235" s="179"/>
      <c r="G235" s="180" t="n">
        <f aca="false">E235*F235</f>
        <v>0</v>
      </c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customFormat="false" ht="12.75" hidden="false" customHeight="false" outlineLevel="1" collapsed="false">
      <c r="A236" s="174" t="n">
        <v>219</v>
      </c>
      <c r="B236" s="175" t="s">
        <v>554</v>
      </c>
      <c r="C236" s="176" t="s">
        <v>555</v>
      </c>
      <c r="D236" s="177" t="s">
        <v>167</v>
      </c>
      <c r="E236" s="178" t="n">
        <v>0.68</v>
      </c>
      <c r="F236" s="179"/>
      <c r="G236" s="180" t="n">
        <f aca="false">E236*F236</f>
        <v>0</v>
      </c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</row>
    <row r="237" customFormat="false" ht="12.75" hidden="false" customHeight="false" outlineLevel="1" collapsed="false">
      <c r="A237" s="174" t="n">
        <v>220</v>
      </c>
      <c r="B237" s="175" t="s">
        <v>556</v>
      </c>
      <c r="C237" s="176" t="s">
        <v>557</v>
      </c>
      <c r="D237" s="177" t="s">
        <v>192</v>
      </c>
      <c r="E237" s="178" t="n">
        <v>5</v>
      </c>
      <c r="F237" s="179"/>
      <c r="G237" s="180" t="n">
        <f aca="false">E237*F237</f>
        <v>0</v>
      </c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</row>
    <row r="238" customFormat="false" ht="12.75" hidden="false" customHeight="false" outlineLevel="1" collapsed="false">
      <c r="A238" s="174" t="n">
        <v>221</v>
      </c>
      <c r="B238" s="175" t="s">
        <v>558</v>
      </c>
      <c r="C238" s="176" t="s">
        <v>559</v>
      </c>
      <c r="D238" s="177" t="s">
        <v>201</v>
      </c>
      <c r="E238" s="178" t="n">
        <v>603.4758</v>
      </c>
      <c r="F238" s="179"/>
      <c r="G238" s="180" t="n">
        <f aca="false">E238*F238</f>
        <v>0</v>
      </c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customFormat="false" ht="12.75" hidden="false" customHeight="false" outlineLevel="0" collapsed="false">
      <c r="A239" s="181" t="s">
        <v>106</v>
      </c>
      <c r="B239" s="182" t="s">
        <v>77</v>
      </c>
      <c r="C239" s="183" t="s">
        <v>78</v>
      </c>
      <c r="D239" s="184"/>
      <c r="E239" s="185"/>
      <c r="F239" s="186" t="n">
        <f aca="false">SUM(G240:G290)</f>
        <v>0</v>
      </c>
      <c r="G239" s="186"/>
    </row>
    <row r="240" customFormat="false" ht="12.75" hidden="false" customHeight="false" outlineLevel="1" collapsed="false">
      <c r="A240" s="174" t="n">
        <v>222</v>
      </c>
      <c r="B240" s="175" t="s">
        <v>560</v>
      </c>
      <c r="C240" s="176" t="s">
        <v>561</v>
      </c>
      <c r="D240" s="177" t="s">
        <v>226</v>
      </c>
      <c r="E240" s="178" t="n">
        <v>2</v>
      </c>
      <c r="F240" s="179"/>
      <c r="G240" s="180" t="n">
        <f aca="false">E240*F240</f>
        <v>0</v>
      </c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customFormat="false" ht="12.75" hidden="false" customHeight="false" outlineLevel="1" collapsed="false">
      <c r="A241" s="174" t="n">
        <v>223</v>
      </c>
      <c r="B241" s="175" t="s">
        <v>562</v>
      </c>
      <c r="C241" s="176" t="s">
        <v>563</v>
      </c>
      <c r="D241" s="177" t="s">
        <v>226</v>
      </c>
      <c r="E241" s="178" t="n">
        <v>2</v>
      </c>
      <c r="F241" s="179"/>
      <c r="G241" s="180" t="n">
        <f aca="false">E241*F241</f>
        <v>0</v>
      </c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</row>
    <row r="242" customFormat="false" ht="22.5" hidden="false" customHeight="false" outlineLevel="1" collapsed="false">
      <c r="A242" s="174" t="n">
        <v>224</v>
      </c>
      <c r="B242" s="175" t="s">
        <v>564</v>
      </c>
      <c r="C242" s="176" t="s">
        <v>565</v>
      </c>
      <c r="D242" s="177" t="s">
        <v>192</v>
      </c>
      <c r="E242" s="178" t="n">
        <v>1</v>
      </c>
      <c r="F242" s="179"/>
      <c r="G242" s="180" t="n">
        <f aca="false">E242*F242</f>
        <v>0</v>
      </c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</row>
    <row r="243" customFormat="false" ht="12.75" hidden="false" customHeight="false" outlineLevel="1" collapsed="false">
      <c r="A243" s="174" t="n">
        <v>225</v>
      </c>
      <c r="B243" s="175" t="s">
        <v>566</v>
      </c>
      <c r="C243" s="176" t="s">
        <v>567</v>
      </c>
      <c r="D243" s="177" t="s">
        <v>226</v>
      </c>
      <c r="E243" s="178" t="n">
        <v>2</v>
      </c>
      <c r="F243" s="179"/>
      <c r="G243" s="180" t="n">
        <f aca="false">E243*F243</f>
        <v>0</v>
      </c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</row>
    <row r="244" customFormat="false" ht="12.75" hidden="false" customHeight="false" outlineLevel="1" collapsed="false">
      <c r="A244" s="174" t="n">
        <v>226</v>
      </c>
      <c r="B244" s="175" t="s">
        <v>568</v>
      </c>
      <c r="C244" s="176" t="s">
        <v>569</v>
      </c>
      <c r="D244" s="177" t="s">
        <v>226</v>
      </c>
      <c r="E244" s="178" t="n">
        <v>2</v>
      </c>
      <c r="F244" s="179"/>
      <c r="G244" s="180" t="n">
        <f aca="false">E244*F244</f>
        <v>0</v>
      </c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customFormat="false" ht="12.75" hidden="false" customHeight="false" outlineLevel="1" collapsed="false">
      <c r="A245" s="174" t="n">
        <v>227</v>
      </c>
      <c r="B245" s="175" t="s">
        <v>570</v>
      </c>
      <c r="C245" s="176" t="s">
        <v>571</v>
      </c>
      <c r="D245" s="177" t="s">
        <v>226</v>
      </c>
      <c r="E245" s="178" t="n">
        <v>4</v>
      </c>
      <c r="F245" s="179"/>
      <c r="G245" s="180" t="n">
        <f aca="false">E245*F245</f>
        <v>0</v>
      </c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</row>
    <row r="246" customFormat="false" ht="12.75" hidden="false" customHeight="false" outlineLevel="1" collapsed="false">
      <c r="A246" s="174" t="n">
        <v>228</v>
      </c>
      <c r="B246" s="175" t="s">
        <v>572</v>
      </c>
      <c r="C246" s="176" t="s">
        <v>573</v>
      </c>
      <c r="D246" s="177" t="s">
        <v>226</v>
      </c>
      <c r="E246" s="178" t="n">
        <v>4</v>
      </c>
      <c r="F246" s="179"/>
      <c r="G246" s="180" t="n">
        <f aca="false">E246*F246</f>
        <v>0</v>
      </c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customFormat="false" ht="22.5" hidden="false" customHeight="false" outlineLevel="1" collapsed="false">
      <c r="A247" s="174" t="n">
        <v>229</v>
      </c>
      <c r="B247" s="175" t="s">
        <v>574</v>
      </c>
      <c r="C247" s="176" t="s">
        <v>575</v>
      </c>
      <c r="D247" s="177" t="s">
        <v>576</v>
      </c>
      <c r="E247" s="178" t="n">
        <v>2</v>
      </c>
      <c r="F247" s="179"/>
      <c r="G247" s="180" t="n">
        <f aca="false">E247*F247</f>
        <v>0</v>
      </c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customFormat="false" ht="22.5" hidden="false" customHeight="false" outlineLevel="1" collapsed="false">
      <c r="A248" s="174" t="n">
        <v>230</v>
      </c>
      <c r="B248" s="175" t="s">
        <v>577</v>
      </c>
      <c r="C248" s="176" t="s">
        <v>578</v>
      </c>
      <c r="D248" s="177" t="s">
        <v>576</v>
      </c>
      <c r="E248" s="178" t="n">
        <v>2</v>
      </c>
      <c r="F248" s="179"/>
      <c r="G248" s="180" t="n">
        <f aca="false">E248*F248</f>
        <v>0</v>
      </c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</row>
    <row r="249" customFormat="false" ht="12.75" hidden="false" customHeight="false" outlineLevel="1" collapsed="false">
      <c r="A249" s="174" t="n">
        <v>231</v>
      </c>
      <c r="B249" s="175" t="s">
        <v>579</v>
      </c>
      <c r="C249" s="176" t="s">
        <v>580</v>
      </c>
      <c r="D249" s="177" t="s">
        <v>109</v>
      </c>
      <c r="E249" s="178" t="n">
        <v>42</v>
      </c>
      <c r="F249" s="179"/>
      <c r="G249" s="180" t="n">
        <f aca="false">E249*F249</f>
        <v>0</v>
      </c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customFormat="false" ht="12.75" hidden="false" customHeight="false" outlineLevel="1" collapsed="false">
      <c r="A250" s="174" t="n">
        <v>232</v>
      </c>
      <c r="B250" s="175" t="s">
        <v>581</v>
      </c>
      <c r="C250" s="176" t="s">
        <v>582</v>
      </c>
      <c r="D250" s="177" t="s">
        <v>109</v>
      </c>
      <c r="E250" s="178" t="n">
        <v>14</v>
      </c>
      <c r="F250" s="179"/>
      <c r="G250" s="180" t="n">
        <f aca="false">E250*F250</f>
        <v>0</v>
      </c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customFormat="false" ht="12.75" hidden="false" customHeight="false" outlineLevel="1" collapsed="false">
      <c r="A251" s="174" t="n">
        <v>233</v>
      </c>
      <c r="B251" s="175" t="s">
        <v>583</v>
      </c>
      <c r="C251" s="176" t="s">
        <v>584</v>
      </c>
      <c r="D251" s="177" t="s">
        <v>109</v>
      </c>
      <c r="E251" s="178" t="n">
        <v>8</v>
      </c>
      <c r="F251" s="179"/>
      <c r="G251" s="180" t="n">
        <f aca="false">E251*F251</f>
        <v>0</v>
      </c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customFormat="false" ht="12.75" hidden="false" customHeight="false" outlineLevel="1" collapsed="false">
      <c r="A252" s="174" t="n">
        <v>234</v>
      </c>
      <c r="B252" s="175" t="s">
        <v>585</v>
      </c>
      <c r="C252" s="176" t="s">
        <v>586</v>
      </c>
      <c r="D252" s="177" t="s">
        <v>109</v>
      </c>
      <c r="E252" s="178" t="n">
        <v>15</v>
      </c>
      <c r="F252" s="179"/>
      <c r="G252" s="180" t="n">
        <f aca="false">E252*F252</f>
        <v>0</v>
      </c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</row>
    <row r="253" customFormat="false" ht="12.75" hidden="false" customHeight="false" outlineLevel="1" collapsed="false">
      <c r="A253" s="174" t="n">
        <v>235</v>
      </c>
      <c r="B253" s="175" t="s">
        <v>587</v>
      </c>
      <c r="C253" s="176" t="s">
        <v>588</v>
      </c>
      <c r="D253" s="177" t="s">
        <v>109</v>
      </c>
      <c r="E253" s="178" t="n">
        <v>24</v>
      </c>
      <c r="F253" s="179"/>
      <c r="G253" s="180" t="n">
        <f aca="false">E253*F253</f>
        <v>0</v>
      </c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</row>
    <row r="254" customFormat="false" ht="12.75" hidden="false" customHeight="false" outlineLevel="1" collapsed="false">
      <c r="A254" s="174" t="n">
        <v>236</v>
      </c>
      <c r="B254" s="175" t="s">
        <v>589</v>
      </c>
      <c r="C254" s="176" t="s">
        <v>590</v>
      </c>
      <c r="D254" s="177" t="s">
        <v>109</v>
      </c>
      <c r="E254" s="178" t="n">
        <v>14</v>
      </c>
      <c r="F254" s="179"/>
      <c r="G254" s="180" t="n">
        <f aca="false">E254*F254</f>
        <v>0</v>
      </c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</row>
    <row r="255" customFormat="false" ht="12.75" hidden="false" customHeight="false" outlineLevel="1" collapsed="false">
      <c r="A255" s="174" t="n">
        <v>237</v>
      </c>
      <c r="B255" s="175" t="s">
        <v>591</v>
      </c>
      <c r="C255" s="176" t="s">
        <v>592</v>
      </c>
      <c r="D255" s="177" t="s">
        <v>109</v>
      </c>
      <c r="E255" s="178" t="n">
        <v>1</v>
      </c>
      <c r="F255" s="179"/>
      <c r="G255" s="180" t="n">
        <f aca="false">E255*F255</f>
        <v>0</v>
      </c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</row>
    <row r="256" customFormat="false" ht="12.75" hidden="false" customHeight="false" outlineLevel="1" collapsed="false">
      <c r="A256" s="174" t="n">
        <v>238</v>
      </c>
      <c r="B256" s="175" t="s">
        <v>593</v>
      </c>
      <c r="C256" s="176" t="s">
        <v>594</v>
      </c>
      <c r="D256" s="177" t="s">
        <v>109</v>
      </c>
      <c r="E256" s="178" t="n">
        <v>3</v>
      </c>
      <c r="F256" s="179"/>
      <c r="G256" s="180" t="n">
        <f aca="false">E256*F256</f>
        <v>0</v>
      </c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</row>
    <row r="257" customFormat="false" ht="12.75" hidden="false" customHeight="false" outlineLevel="1" collapsed="false">
      <c r="A257" s="174" t="n">
        <v>239</v>
      </c>
      <c r="B257" s="175" t="s">
        <v>595</v>
      </c>
      <c r="C257" s="176" t="s">
        <v>596</v>
      </c>
      <c r="D257" s="177" t="s">
        <v>109</v>
      </c>
      <c r="E257" s="178" t="n">
        <v>1</v>
      </c>
      <c r="F257" s="179"/>
      <c r="G257" s="180" t="n">
        <f aca="false">E257*F257</f>
        <v>0</v>
      </c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</row>
    <row r="258" customFormat="false" ht="22.5" hidden="false" customHeight="false" outlineLevel="1" collapsed="false">
      <c r="A258" s="174" t="n">
        <v>240</v>
      </c>
      <c r="B258" s="175" t="s">
        <v>597</v>
      </c>
      <c r="C258" s="176" t="s">
        <v>598</v>
      </c>
      <c r="D258" s="177" t="s">
        <v>109</v>
      </c>
      <c r="E258" s="178" t="n">
        <v>12</v>
      </c>
      <c r="F258" s="179"/>
      <c r="G258" s="180" t="n">
        <f aca="false">E258*F258</f>
        <v>0</v>
      </c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</row>
    <row r="259" customFormat="false" ht="22.5" hidden="false" customHeight="false" outlineLevel="1" collapsed="false">
      <c r="A259" s="174" t="n">
        <v>241</v>
      </c>
      <c r="B259" s="175" t="s">
        <v>599</v>
      </c>
      <c r="C259" s="176" t="s">
        <v>600</v>
      </c>
      <c r="D259" s="177" t="s">
        <v>109</v>
      </c>
      <c r="E259" s="178" t="n">
        <v>1</v>
      </c>
      <c r="F259" s="179"/>
      <c r="G259" s="180" t="n">
        <f aca="false">E259*F259</f>
        <v>0</v>
      </c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</row>
    <row r="260" customFormat="false" ht="12.75" hidden="false" customHeight="false" outlineLevel="1" collapsed="false">
      <c r="A260" s="174" t="n">
        <v>242</v>
      </c>
      <c r="B260" s="175" t="s">
        <v>601</v>
      </c>
      <c r="C260" s="176" t="s">
        <v>266</v>
      </c>
      <c r="D260" s="177" t="s">
        <v>109</v>
      </c>
      <c r="E260" s="178" t="n">
        <v>4</v>
      </c>
      <c r="F260" s="179"/>
      <c r="G260" s="180" t="n">
        <f aca="false">E260*F260</f>
        <v>0</v>
      </c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</row>
    <row r="261" customFormat="false" ht="12.75" hidden="false" customHeight="false" outlineLevel="1" collapsed="false">
      <c r="A261" s="174" t="n">
        <v>243</v>
      </c>
      <c r="B261" s="175" t="s">
        <v>602</v>
      </c>
      <c r="C261" s="176" t="s">
        <v>268</v>
      </c>
      <c r="D261" s="177" t="s">
        <v>109</v>
      </c>
      <c r="E261" s="178" t="n">
        <v>8</v>
      </c>
      <c r="F261" s="179"/>
      <c r="G261" s="180" t="n">
        <f aca="false">E261*F261</f>
        <v>0</v>
      </c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</row>
    <row r="262" customFormat="false" ht="12.75" hidden="false" customHeight="false" outlineLevel="1" collapsed="false">
      <c r="A262" s="174" t="n">
        <v>244</v>
      </c>
      <c r="B262" s="175" t="s">
        <v>603</v>
      </c>
      <c r="C262" s="176" t="s">
        <v>604</v>
      </c>
      <c r="D262" s="177" t="s">
        <v>109</v>
      </c>
      <c r="E262" s="178" t="n">
        <v>12</v>
      </c>
      <c r="F262" s="179"/>
      <c r="G262" s="180" t="n">
        <f aca="false">E262*F262</f>
        <v>0</v>
      </c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</row>
    <row r="263" customFormat="false" ht="12.75" hidden="false" customHeight="false" outlineLevel="1" collapsed="false">
      <c r="A263" s="174" t="n">
        <v>245</v>
      </c>
      <c r="B263" s="175" t="s">
        <v>605</v>
      </c>
      <c r="C263" s="176" t="s">
        <v>270</v>
      </c>
      <c r="D263" s="177" t="s">
        <v>109</v>
      </c>
      <c r="E263" s="178" t="n">
        <v>7</v>
      </c>
      <c r="F263" s="179"/>
      <c r="G263" s="180" t="n">
        <f aca="false">E263*F263</f>
        <v>0</v>
      </c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</row>
    <row r="264" customFormat="false" ht="22.5" hidden="false" customHeight="false" outlineLevel="1" collapsed="false">
      <c r="A264" s="174" t="n">
        <v>246</v>
      </c>
      <c r="B264" s="175" t="s">
        <v>606</v>
      </c>
      <c r="C264" s="176" t="s">
        <v>607</v>
      </c>
      <c r="D264" s="177" t="s">
        <v>109</v>
      </c>
      <c r="E264" s="178" t="n">
        <v>12</v>
      </c>
      <c r="F264" s="179"/>
      <c r="G264" s="180" t="n">
        <f aca="false">E264*F264</f>
        <v>0</v>
      </c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</row>
    <row r="265" customFormat="false" ht="12.75" hidden="false" customHeight="false" outlineLevel="1" collapsed="false">
      <c r="A265" s="174" t="n">
        <v>247</v>
      </c>
      <c r="B265" s="175" t="s">
        <v>608</v>
      </c>
      <c r="C265" s="176" t="s">
        <v>609</v>
      </c>
      <c r="D265" s="177" t="s">
        <v>109</v>
      </c>
      <c r="E265" s="178" t="n">
        <v>1</v>
      </c>
      <c r="F265" s="179"/>
      <c r="G265" s="180" t="n">
        <f aca="false">E265*F265</f>
        <v>0</v>
      </c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</row>
    <row r="266" customFormat="false" ht="12.75" hidden="false" customHeight="false" outlineLevel="1" collapsed="false">
      <c r="A266" s="174" t="n">
        <v>248</v>
      </c>
      <c r="B266" s="175" t="s">
        <v>610</v>
      </c>
      <c r="C266" s="176" t="s">
        <v>278</v>
      </c>
      <c r="D266" s="177" t="s">
        <v>109</v>
      </c>
      <c r="E266" s="178" t="n">
        <v>2</v>
      </c>
      <c r="F266" s="179"/>
      <c r="G266" s="180" t="n">
        <f aca="false">E266*F266</f>
        <v>0</v>
      </c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</row>
    <row r="267" customFormat="false" ht="12.75" hidden="false" customHeight="false" outlineLevel="1" collapsed="false">
      <c r="A267" s="174" t="n">
        <v>249</v>
      </c>
      <c r="B267" s="175" t="s">
        <v>611</v>
      </c>
      <c r="C267" s="176" t="s">
        <v>612</v>
      </c>
      <c r="D267" s="177" t="s">
        <v>109</v>
      </c>
      <c r="E267" s="178" t="n">
        <v>3</v>
      </c>
      <c r="F267" s="179"/>
      <c r="G267" s="180" t="n">
        <f aca="false">E267*F267</f>
        <v>0</v>
      </c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</row>
    <row r="268" customFormat="false" ht="12.75" hidden="false" customHeight="false" outlineLevel="1" collapsed="false">
      <c r="A268" s="174" t="n">
        <v>250</v>
      </c>
      <c r="B268" s="175" t="s">
        <v>613</v>
      </c>
      <c r="C268" s="176" t="s">
        <v>614</v>
      </c>
      <c r="D268" s="177" t="s">
        <v>109</v>
      </c>
      <c r="E268" s="178" t="n">
        <v>1</v>
      </c>
      <c r="F268" s="179"/>
      <c r="G268" s="180" t="n">
        <f aca="false">E268*F268</f>
        <v>0</v>
      </c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</row>
    <row r="269" customFormat="false" ht="12.75" hidden="false" customHeight="false" outlineLevel="1" collapsed="false">
      <c r="A269" s="174" t="n">
        <v>251</v>
      </c>
      <c r="B269" s="175" t="s">
        <v>615</v>
      </c>
      <c r="C269" s="176" t="s">
        <v>616</v>
      </c>
      <c r="D269" s="177" t="s">
        <v>109</v>
      </c>
      <c r="E269" s="178" t="n">
        <v>1</v>
      </c>
      <c r="F269" s="179"/>
      <c r="G269" s="180" t="n">
        <f aca="false">E269*F269</f>
        <v>0</v>
      </c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</row>
    <row r="270" customFormat="false" ht="12.75" hidden="false" customHeight="false" outlineLevel="1" collapsed="false">
      <c r="A270" s="174" t="n">
        <v>252</v>
      </c>
      <c r="B270" s="175" t="s">
        <v>394</v>
      </c>
      <c r="C270" s="176" t="s">
        <v>395</v>
      </c>
      <c r="D270" s="177" t="s">
        <v>109</v>
      </c>
      <c r="E270" s="178" t="n">
        <v>2</v>
      </c>
      <c r="F270" s="179"/>
      <c r="G270" s="180" t="n">
        <f aca="false">E270*F270</f>
        <v>0</v>
      </c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</row>
    <row r="271" customFormat="false" ht="12.75" hidden="false" customHeight="false" outlineLevel="1" collapsed="false">
      <c r="A271" s="174" t="n">
        <v>253</v>
      </c>
      <c r="B271" s="175" t="s">
        <v>305</v>
      </c>
      <c r="C271" s="176" t="s">
        <v>306</v>
      </c>
      <c r="D271" s="177" t="s">
        <v>109</v>
      </c>
      <c r="E271" s="178" t="n">
        <v>4</v>
      </c>
      <c r="F271" s="179"/>
      <c r="G271" s="180" t="n">
        <f aca="false">E271*F271</f>
        <v>0</v>
      </c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</row>
    <row r="272" customFormat="false" ht="12.75" hidden="false" customHeight="false" outlineLevel="1" collapsed="false">
      <c r="A272" s="174" t="n">
        <v>254</v>
      </c>
      <c r="B272" s="175" t="s">
        <v>617</v>
      </c>
      <c r="C272" s="176" t="s">
        <v>618</v>
      </c>
      <c r="D272" s="177" t="s">
        <v>109</v>
      </c>
      <c r="E272" s="178" t="n">
        <v>6</v>
      </c>
      <c r="F272" s="179"/>
      <c r="G272" s="180" t="n">
        <f aca="false">E272*F272</f>
        <v>0</v>
      </c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</row>
    <row r="273" customFormat="false" ht="12.75" hidden="false" customHeight="false" outlineLevel="1" collapsed="false">
      <c r="A273" s="174" t="n">
        <v>255</v>
      </c>
      <c r="B273" s="175" t="s">
        <v>619</v>
      </c>
      <c r="C273" s="176" t="s">
        <v>620</v>
      </c>
      <c r="D273" s="177" t="s">
        <v>109</v>
      </c>
      <c r="E273" s="178" t="n">
        <v>4</v>
      </c>
      <c r="F273" s="179"/>
      <c r="G273" s="180" t="n">
        <f aca="false">E273*F273</f>
        <v>0</v>
      </c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</row>
    <row r="274" customFormat="false" ht="12.75" hidden="false" customHeight="false" outlineLevel="1" collapsed="false">
      <c r="A274" s="174" t="n">
        <v>256</v>
      </c>
      <c r="B274" s="175" t="s">
        <v>621</v>
      </c>
      <c r="C274" s="176" t="s">
        <v>622</v>
      </c>
      <c r="D274" s="177" t="s">
        <v>109</v>
      </c>
      <c r="E274" s="178" t="n">
        <v>1</v>
      </c>
      <c r="F274" s="179"/>
      <c r="G274" s="180" t="n">
        <f aca="false">E274*F274</f>
        <v>0</v>
      </c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</row>
    <row r="275" customFormat="false" ht="12.75" hidden="false" customHeight="false" outlineLevel="1" collapsed="false">
      <c r="A275" s="174" t="n">
        <v>257</v>
      </c>
      <c r="B275" s="175" t="s">
        <v>623</v>
      </c>
      <c r="C275" s="176" t="s">
        <v>624</v>
      </c>
      <c r="D275" s="177" t="s">
        <v>109</v>
      </c>
      <c r="E275" s="178" t="n">
        <v>18</v>
      </c>
      <c r="F275" s="179"/>
      <c r="G275" s="180" t="n">
        <f aca="false">E275*F275</f>
        <v>0</v>
      </c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</row>
    <row r="276" customFormat="false" ht="12.75" hidden="false" customHeight="false" outlineLevel="1" collapsed="false">
      <c r="A276" s="174" t="n">
        <v>258</v>
      </c>
      <c r="B276" s="175" t="s">
        <v>625</v>
      </c>
      <c r="C276" s="176" t="s">
        <v>626</v>
      </c>
      <c r="D276" s="177" t="s">
        <v>109</v>
      </c>
      <c r="E276" s="178" t="n">
        <v>1</v>
      </c>
      <c r="F276" s="179"/>
      <c r="G276" s="180" t="n">
        <f aca="false">E276*F276</f>
        <v>0</v>
      </c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</row>
    <row r="277" customFormat="false" ht="12.75" hidden="false" customHeight="false" outlineLevel="1" collapsed="false">
      <c r="A277" s="174" t="n">
        <v>259</v>
      </c>
      <c r="B277" s="175" t="s">
        <v>627</v>
      </c>
      <c r="C277" s="176" t="s">
        <v>628</v>
      </c>
      <c r="D277" s="177" t="s">
        <v>109</v>
      </c>
      <c r="E277" s="178" t="n">
        <v>3</v>
      </c>
      <c r="F277" s="179"/>
      <c r="G277" s="180" t="n">
        <f aca="false">E277*F277</f>
        <v>0</v>
      </c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</row>
    <row r="278" customFormat="false" ht="12.75" hidden="false" customHeight="false" outlineLevel="1" collapsed="false">
      <c r="A278" s="174" t="n">
        <v>260</v>
      </c>
      <c r="B278" s="175" t="s">
        <v>629</v>
      </c>
      <c r="C278" s="176" t="s">
        <v>630</v>
      </c>
      <c r="D278" s="177" t="s">
        <v>109</v>
      </c>
      <c r="E278" s="178" t="n">
        <v>2</v>
      </c>
      <c r="F278" s="179"/>
      <c r="G278" s="180" t="n">
        <f aca="false">E278*F278</f>
        <v>0</v>
      </c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</row>
    <row r="279" customFormat="false" ht="12.75" hidden="false" customHeight="false" outlineLevel="1" collapsed="false">
      <c r="A279" s="174" t="n">
        <v>261</v>
      </c>
      <c r="B279" s="175" t="s">
        <v>307</v>
      </c>
      <c r="C279" s="176" t="s">
        <v>308</v>
      </c>
      <c r="D279" s="177" t="s">
        <v>109</v>
      </c>
      <c r="E279" s="178" t="n">
        <v>12</v>
      </c>
      <c r="F279" s="179"/>
      <c r="G279" s="180" t="n">
        <f aca="false">E279*F279</f>
        <v>0</v>
      </c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</row>
    <row r="280" customFormat="false" ht="22.5" hidden="false" customHeight="false" outlineLevel="1" collapsed="false">
      <c r="A280" s="174" t="n">
        <v>262</v>
      </c>
      <c r="B280" s="175" t="s">
        <v>309</v>
      </c>
      <c r="C280" s="176" t="s">
        <v>310</v>
      </c>
      <c r="D280" s="177" t="s">
        <v>109</v>
      </c>
      <c r="E280" s="178" t="n">
        <v>1</v>
      </c>
      <c r="F280" s="179"/>
      <c r="G280" s="180" t="n">
        <f aca="false">E280*F280</f>
        <v>0</v>
      </c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</row>
    <row r="281" customFormat="false" ht="12.75" hidden="false" customHeight="false" outlineLevel="1" collapsed="false">
      <c r="A281" s="174" t="n">
        <v>263</v>
      </c>
      <c r="B281" s="175" t="s">
        <v>631</v>
      </c>
      <c r="C281" s="176" t="s">
        <v>632</v>
      </c>
      <c r="D281" s="177" t="s">
        <v>167</v>
      </c>
      <c r="E281" s="178" t="n">
        <v>0.28</v>
      </c>
      <c r="F281" s="179"/>
      <c r="G281" s="180" t="n">
        <f aca="false">E281*F281</f>
        <v>0</v>
      </c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</row>
    <row r="282" customFormat="false" ht="12.75" hidden="false" customHeight="false" outlineLevel="1" collapsed="false">
      <c r="A282" s="174" t="n">
        <v>264</v>
      </c>
      <c r="B282" s="175" t="s">
        <v>633</v>
      </c>
      <c r="C282" s="176" t="s">
        <v>634</v>
      </c>
      <c r="D282" s="177" t="s">
        <v>635</v>
      </c>
      <c r="E282" s="178" t="n">
        <v>1</v>
      </c>
      <c r="F282" s="179"/>
      <c r="G282" s="180" t="n">
        <f aca="false">E282*F282</f>
        <v>0</v>
      </c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</row>
    <row r="283" customFormat="false" ht="12.75" hidden="false" customHeight="false" outlineLevel="1" collapsed="false">
      <c r="A283" s="174" t="n">
        <v>265</v>
      </c>
      <c r="B283" s="175" t="s">
        <v>636</v>
      </c>
      <c r="C283" s="176" t="s">
        <v>637</v>
      </c>
      <c r="D283" s="177" t="s">
        <v>635</v>
      </c>
      <c r="E283" s="178" t="n">
        <v>3</v>
      </c>
      <c r="F283" s="179"/>
      <c r="G283" s="180" t="n">
        <f aca="false">E283*F283</f>
        <v>0</v>
      </c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</row>
    <row r="284" customFormat="false" ht="12.75" hidden="false" customHeight="false" outlineLevel="1" collapsed="false">
      <c r="A284" s="174" t="n">
        <v>266</v>
      </c>
      <c r="B284" s="175" t="s">
        <v>638</v>
      </c>
      <c r="C284" s="176" t="s">
        <v>639</v>
      </c>
      <c r="D284" s="177" t="s">
        <v>635</v>
      </c>
      <c r="E284" s="178" t="n">
        <v>1</v>
      </c>
      <c r="F284" s="179"/>
      <c r="G284" s="180" t="n">
        <f aca="false">E284*F284</f>
        <v>0</v>
      </c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</row>
    <row r="285" customFormat="false" ht="12.75" hidden="false" customHeight="false" outlineLevel="1" collapsed="false">
      <c r="A285" s="174" t="n">
        <v>267</v>
      </c>
      <c r="B285" s="175" t="s">
        <v>640</v>
      </c>
      <c r="C285" s="176" t="s">
        <v>641</v>
      </c>
      <c r="D285" s="177" t="s">
        <v>109</v>
      </c>
      <c r="E285" s="178" t="n">
        <v>14</v>
      </c>
      <c r="F285" s="179"/>
      <c r="G285" s="180" t="n">
        <f aca="false">E285*F285</f>
        <v>0</v>
      </c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</row>
    <row r="286" customFormat="false" ht="12.75" hidden="false" customHeight="false" outlineLevel="1" collapsed="false">
      <c r="A286" s="174" t="n">
        <v>268</v>
      </c>
      <c r="B286" s="175" t="s">
        <v>642</v>
      </c>
      <c r="C286" s="176" t="s">
        <v>643</v>
      </c>
      <c r="D286" s="177" t="s">
        <v>109</v>
      </c>
      <c r="E286" s="178" t="n">
        <v>5</v>
      </c>
      <c r="F286" s="179"/>
      <c r="G286" s="180" t="n">
        <f aca="false">E286*F286</f>
        <v>0</v>
      </c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</row>
    <row r="287" customFormat="false" ht="12.75" hidden="false" customHeight="false" outlineLevel="1" collapsed="false">
      <c r="A287" s="174" t="n">
        <v>269</v>
      </c>
      <c r="B287" s="175" t="s">
        <v>644</v>
      </c>
      <c r="C287" s="176" t="s">
        <v>645</v>
      </c>
      <c r="D287" s="177" t="s">
        <v>109</v>
      </c>
      <c r="E287" s="178" t="n">
        <v>1</v>
      </c>
      <c r="F287" s="179"/>
      <c r="G287" s="180" t="n">
        <f aca="false">E287*F287</f>
        <v>0</v>
      </c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</row>
    <row r="288" customFormat="false" ht="12.75" hidden="false" customHeight="false" outlineLevel="1" collapsed="false">
      <c r="A288" s="174" t="n">
        <v>270</v>
      </c>
      <c r="B288" s="175" t="s">
        <v>646</v>
      </c>
      <c r="C288" s="176" t="s">
        <v>647</v>
      </c>
      <c r="D288" s="177" t="s">
        <v>109</v>
      </c>
      <c r="E288" s="178" t="n">
        <v>3</v>
      </c>
      <c r="F288" s="179"/>
      <c r="G288" s="180" t="n">
        <f aca="false">E288*F288</f>
        <v>0</v>
      </c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</row>
    <row r="289" customFormat="false" ht="12.75" hidden="false" customHeight="false" outlineLevel="1" collapsed="false">
      <c r="A289" s="174" t="n">
        <v>271</v>
      </c>
      <c r="B289" s="175" t="s">
        <v>648</v>
      </c>
      <c r="C289" s="176" t="s">
        <v>649</v>
      </c>
      <c r="D289" s="177" t="s">
        <v>109</v>
      </c>
      <c r="E289" s="178" t="n">
        <v>1</v>
      </c>
      <c r="F289" s="179"/>
      <c r="G289" s="180" t="n">
        <f aca="false">E289*F289</f>
        <v>0</v>
      </c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</row>
    <row r="290" customFormat="false" ht="12.75" hidden="false" customHeight="false" outlineLevel="1" collapsed="false">
      <c r="A290" s="174" t="n">
        <v>272</v>
      </c>
      <c r="B290" s="175" t="s">
        <v>650</v>
      </c>
      <c r="C290" s="176" t="s">
        <v>651</v>
      </c>
      <c r="D290" s="177" t="s">
        <v>201</v>
      </c>
      <c r="E290" s="178" t="n">
        <v>1545.529</v>
      </c>
      <c r="F290" s="179"/>
      <c r="G290" s="180" t="n">
        <f aca="false">E290*F290</f>
        <v>0</v>
      </c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</row>
    <row r="291" customFormat="false" ht="12.75" hidden="false" customHeight="false" outlineLevel="0" collapsed="false">
      <c r="A291" s="181" t="s">
        <v>106</v>
      </c>
      <c r="B291" s="182" t="s">
        <v>79</v>
      </c>
      <c r="C291" s="183" t="s">
        <v>80</v>
      </c>
      <c r="D291" s="184"/>
      <c r="E291" s="185"/>
      <c r="F291" s="186" t="n">
        <f aca="false">SUM(G292:G296)</f>
        <v>0</v>
      </c>
      <c r="G291" s="186"/>
    </row>
    <row r="292" customFormat="false" ht="12.75" hidden="false" customHeight="false" outlineLevel="1" collapsed="false">
      <c r="A292" s="174" t="n">
        <v>273</v>
      </c>
      <c r="B292" s="175" t="s">
        <v>652</v>
      </c>
      <c r="C292" s="176" t="s">
        <v>653</v>
      </c>
      <c r="D292" s="177" t="s">
        <v>109</v>
      </c>
      <c r="E292" s="178" t="n">
        <v>1</v>
      </c>
      <c r="F292" s="179"/>
      <c r="G292" s="180" t="n">
        <f aca="false">E292*F292</f>
        <v>0</v>
      </c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</row>
    <row r="293" customFormat="false" ht="12.75" hidden="false" customHeight="false" outlineLevel="1" collapsed="false">
      <c r="A293" s="174" t="n">
        <v>274</v>
      </c>
      <c r="B293" s="175" t="s">
        <v>654</v>
      </c>
      <c r="C293" s="176" t="s">
        <v>655</v>
      </c>
      <c r="D293" s="177" t="s">
        <v>109</v>
      </c>
      <c r="E293" s="178" t="n">
        <v>1</v>
      </c>
      <c r="F293" s="179"/>
      <c r="G293" s="180" t="n">
        <f aca="false">E293*F293</f>
        <v>0</v>
      </c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</row>
    <row r="294" customFormat="false" ht="12.75" hidden="false" customHeight="false" outlineLevel="1" collapsed="false">
      <c r="A294" s="174" t="n">
        <v>275</v>
      </c>
      <c r="B294" s="175" t="s">
        <v>656</v>
      </c>
      <c r="C294" s="176" t="s">
        <v>657</v>
      </c>
      <c r="D294" s="177" t="s">
        <v>109</v>
      </c>
      <c r="E294" s="178" t="n">
        <v>1</v>
      </c>
      <c r="F294" s="179"/>
      <c r="G294" s="180" t="n">
        <f aca="false">E294*F294</f>
        <v>0</v>
      </c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</row>
    <row r="295" customFormat="false" ht="12.75" hidden="false" customHeight="false" outlineLevel="1" collapsed="false">
      <c r="A295" s="174" t="n">
        <v>276</v>
      </c>
      <c r="B295" s="175" t="s">
        <v>658</v>
      </c>
      <c r="C295" s="176" t="s">
        <v>659</v>
      </c>
      <c r="D295" s="177" t="s">
        <v>109</v>
      </c>
      <c r="E295" s="178" t="n">
        <v>1</v>
      </c>
      <c r="F295" s="179"/>
      <c r="G295" s="180" t="n">
        <f aca="false">E295*F295</f>
        <v>0</v>
      </c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</row>
    <row r="296" customFormat="false" ht="12.75" hidden="false" customHeight="false" outlineLevel="1" collapsed="false">
      <c r="A296" s="174" t="n">
        <v>277</v>
      </c>
      <c r="B296" s="175" t="s">
        <v>660</v>
      </c>
      <c r="C296" s="176" t="s">
        <v>661</v>
      </c>
      <c r="D296" s="177" t="s">
        <v>201</v>
      </c>
      <c r="E296" s="178" t="n">
        <v>47.51</v>
      </c>
      <c r="F296" s="179"/>
      <c r="G296" s="180" t="n">
        <f aca="false">E296*F296</f>
        <v>0</v>
      </c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</row>
    <row r="297" customFormat="false" ht="12.75" hidden="false" customHeight="false" outlineLevel="0" collapsed="false">
      <c r="A297" s="181" t="s">
        <v>106</v>
      </c>
      <c r="B297" s="182" t="s">
        <v>81</v>
      </c>
      <c r="C297" s="183" t="s">
        <v>82</v>
      </c>
      <c r="D297" s="184"/>
      <c r="E297" s="185"/>
      <c r="F297" s="186" t="n">
        <f aca="false">SUM(G298:G308)</f>
        <v>0</v>
      </c>
      <c r="G297" s="186"/>
    </row>
    <row r="298" customFormat="false" ht="12.75" hidden="false" customHeight="false" outlineLevel="1" collapsed="false">
      <c r="A298" s="174" t="n">
        <v>278</v>
      </c>
      <c r="B298" s="175" t="s">
        <v>662</v>
      </c>
      <c r="C298" s="176" t="s">
        <v>663</v>
      </c>
      <c r="D298" s="177" t="s">
        <v>167</v>
      </c>
      <c r="E298" s="178" t="n">
        <v>0.32</v>
      </c>
      <c r="F298" s="179"/>
      <c r="G298" s="180" t="n">
        <f aca="false">E298*F298</f>
        <v>0</v>
      </c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</row>
    <row r="299" customFormat="false" ht="12.75" hidden="false" customHeight="false" outlineLevel="1" collapsed="false">
      <c r="A299" s="174" t="n">
        <v>279</v>
      </c>
      <c r="B299" s="175" t="s">
        <v>664</v>
      </c>
      <c r="C299" s="176" t="s">
        <v>665</v>
      </c>
      <c r="D299" s="177" t="s">
        <v>192</v>
      </c>
      <c r="E299" s="178" t="n">
        <v>1</v>
      </c>
      <c r="F299" s="179"/>
      <c r="G299" s="180" t="n">
        <f aca="false">E299*F299</f>
        <v>0</v>
      </c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</row>
    <row r="300" customFormat="false" ht="12.75" hidden="false" customHeight="false" outlineLevel="1" collapsed="false">
      <c r="A300" s="174" t="n">
        <v>280</v>
      </c>
      <c r="B300" s="175" t="s">
        <v>666</v>
      </c>
      <c r="C300" s="176" t="s">
        <v>667</v>
      </c>
      <c r="D300" s="177" t="s">
        <v>192</v>
      </c>
      <c r="E300" s="178" t="n">
        <v>1</v>
      </c>
      <c r="F300" s="179"/>
      <c r="G300" s="180" t="n">
        <f aca="false">E300*F300</f>
        <v>0</v>
      </c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</row>
    <row r="301" customFormat="false" ht="12.75" hidden="false" customHeight="false" outlineLevel="1" collapsed="false">
      <c r="A301" s="174" t="n">
        <v>281</v>
      </c>
      <c r="B301" s="175" t="s">
        <v>668</v>
      </c>
      <c r="C301" s="176" t="s">
        <v>669</v>
      </c>
      <c r="D301" s="177" t="s">
        <v>635</v>
      </c>
      <c r="E301" s="178" t="n">
        <v>1</v>
      </c>
      <c r="F301" s="179"/>
      <c r="G301" s="180" t="n">
        <f aca="false">E301*F301</f>
        <v>0</v>
      </c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</row>
    <row r="302" customFormat="false" ht="12.75" hidden="false" customHeight="false" outlineLevel="1" collapsed="false">
      <c r="A302" s="174" t="n">
        <v>282</v>
      </c>
      <c r="B302" s="175" t="s">
        <v>670</v>
      </c>
      <c r="C302" s="176" t="s">
        <v>671</v>
      </c>
      <c r="D302" s="177" t="s">
        <v>109</v>
      </c>
      <c r="E302" s="178" t="n">
        <v>1</v>
      </c>
      <c r="F302" s="179"/>
      <c r="G302" s="180" t="n">
        <f aca="false">E302*F302</f>
        <v>0</v>
      </c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</row>
    <row r="303" customFormat="false" ht="12.75" hidden="false" customHeight="false" outlineLevel="1" collapsed="false">
      <c r="A303" s="174" t="n">
        <v>283</v>
      </c>
      <c r="B303" s="175" t="s">
        <v>672</v>
      </c>
      <c r="C303" s="176" t="s">
        <v>673</v>
      </c>
      <c r="D303" s="177" t="s">
        <v>109</v>
      </c>
      <c r="E303" s="178" t="n">
        <v>3</v>
      </c>
      <c r="F303" s="179"/>
      <c r="G303" s="180" t="n">
        <f aca="false">E303*F303</f>
        <v>0</v>
      </c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</row>
    <row r="304" customFormat="false" ht="12.75" hidden="false" customHeight="false" outlineLevel="1" collapsed="false">
      <c r="A304" s="174" t="n">
        <v>284</v>
      </c>
      <c r="B304" s="175" t="s">
        <v>674</v>
      </c>
      <c r="C304" s="176" t="s">
        <v>675</v>
      </c>
      <c r="D304" s="177" t="s">
        <v>109</v>
      </c>
      <c r="E304" s="178" t="n">
        <v>5</v>
      </c>
      <c r="F304" s="179"/>
      <c r="G304" s="180" t="n">
        <f aca="false">E304*F304</f>
        <v>0</v>
      </c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</row>
    <row r="305" customFormat="false" ht="12.75" hidden="false" customHeight="false" outlineLevel="1" collapsed="false">
      <c r="A305" s="174" t="n">
        <v>285</v>
      </c>
      <c r="B305" s="175" t="s">
        <v>676</v>
      </c>
      <c r="C305" s="176" t="s">
        <v>677</v>
      </c>
      <c r="D305" s="177" t="s">
        <v>353</v>
      </c>
      <c r="E305" s="178" t="n">
        <v>1</v>
      </c>
      <c r="F305" s="179"/>
      <c r="G305" s="180" t="n">
        <f aca="false">E305*F305</f>
        <v>0</v>
      </c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</row>
    <row r="306" customFormat="false" ht="12.75" hidden="false" customHeight="false" outlineLevel="1" collapsed="false">
      <c r="A306" s="174" t="n">
        <v>286</v>
      </c>
      <c r="B306" s="175" t="s">
        <v>678</v>
      </c>
      <c r="C306" s="176" t="s">
        <v>679</v>
      </c>
      <c r="D306" s="177" t="s">
        <v>109</v>
      </c>
      <c r="E306" s="178" t="n">
        <v>1</v>
      </c>
      <c r="F306" s="179"/>
      <c r="G306" s="180" t="n">
        <f aca="false">E306*F306</f>
        <v>0</v>
      </c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  <c r="BC306" s="108"/>
      <c r="BD306" s="108"/>
      <c r="BE306" s="108"/>
      <c r="BF306" s="108"/>
      <c r="BG306" s="108"/>
      <c r="BH306" s="108"/>
    </row>
    <row r="307" customFormat="false" ht="12.75" hidden="false" customHeight="false" outlineLevel="1" collapsed="false">
      <c r="A307" s="174" t="n">
        <v>287</v>
      </c>
      <c r="B307" s="175" t="s">
        <v>680</v>
      </c>
      <c r="C307" s="176" t="s">
        <v>681</v>
      </c>
      <c r="D307" s="177" t="s">
        <v>635</v>
      </c>
      <c r="E307" s="178" t="n">
        <v>2</v>
      </c>
      <c r="F307" s="179"/>
      <c r="G307" s="180" t="n">
        <f aca="false">E307*F307</f>
        <v>0</v>
      </c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  <c r="BC307" s="108"/>
      <c r="BD307" s="108"/>
      <c r="BE307" s="108"/>
      <c r="BF307" s="108"/>
      <c r="BG307" s="108"/>
      <c r="BH307" s="108"/>
    </row>
    <row r="308" customFormat="false" ht="22.5" hidden="false" customHeight="false" outlineLevel="1" collapsed="false">
      <c r="A308" s="174" t="n">
        <v>288</v>
      </c>
      <c r="B308" s="175" t="s">
        <v>682</v>
      </c>
      <c r="C308" s="176" t="s">
        <v>683</v>
      </c>
      <c r="D308" s="177" t="s">
        <v>635</v>
      </c>
      <c r="E308" s="178" t="n">
        <v>1</v>
      </c>
      <c r="F308" s="179"/>
      <c r="G308" s="180" t="n">
        <f aca="false">E308*F308</f>
        <v>0</v>
      </c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</row>
    <row r="309" customFormat="false" ht="12.75" hidden="false" customHeight="false" outlineLevel="0" collapsed="false">
      <c r="A309" s="181" t="s">
        <v>106</v>
      </c>
      <c r="B309" s="182" t="s">
        <v>83</v>
      </c>
      <c r="C309" s="183" t="s">
        <v>84</v>
      </c>
      <c r="D309" s="184"/>
      <c r="E309" s="185"/>
      <c r="F309" s="186" t="n">
        <f aca="false">SUM(G310:G315)</f>
        <v>0</v>
      </c>
      <c r="G309" s="186"/>
    </row>
    <row r="310" customFormat="false" ht="12.75" hidden="false" customHeight="false" outlineLevel="1" collapsed="false">
      <c r="A310" s="174" t="n">
        <v>289</v>
      </c>
      <c r="B310" s="175" t="s">
        <v>684</v>
      </c>
      <c r="C310" s="176" t="s">
        <v>685</v>
      </c>
      <c r="D310" s="177" t="s">
        <v>109</v>
      </c>
      <c r="E310" s="178" t="n">
        <v>1</v>
      </c>
      <c r="F310" s="179"/>
      <c r="G310" s="180" t="n">
        <f aca="false">E310*F310</f>
        <v>0</v>
      </c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  <c r="BC310" s="108"/>
      <c r="BD310" s="108"/>
      <c r="BE310" s="108"/>
      <c r="BF310" s="108"/>
      <c r="BG310" s="108"/>
      <c r="BH310" s="108"/>
    </row>
    <row r="311" customFormat="false" ht="12.75" hidden="false" customHeight="false" outlineLevel="1" collapsed="false">
      <c r="A311" s="174" t="n">
        <v>290</v>
      </c>
      <c r="B311" s="175" t="s">
        <v>686</v>
      </c>
      <c r="C311" s="176" t="s">
        <v>687</v>
      </c>
      <c r="D311" s="177" t="s">
        <v>109</v>
      </c>
      <c r="E311" s="178" t="n">
        <v>1</v>
      </c>
      <c r="F311" s="179"/>
      <c r="G311" s="180" t="n">
        <f aca="false">E311*F311</f>
        <v>0</v>
      </c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</row>
    <row r="312" customFormat="false" ht="22.5" hidden="false" customHeight="false" outlineLevel="1" collapsed="false">
      <c r="A312" s="174" t="n">
        <v>291</v>
      </c>
      <c r="B312" s="175" t="s">
        <v>688</v>
      </c>
      <c r="C312" s="176" t="s">
        <v>689</v>
      </c>
      <c r="D312" s="177" t="s">
        <v>109</v>
      </c>
      <c r="E312" s="178" t="n">
        <v>2</v>
      </c>
      <c r="F312" s="179"/>
      <c r="G312" s="180" t="n">
        <f aca="false">E312*F312</f>
        <v>0</v>
      </c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</row>
    <row r="313" customFormat="false" ht="12.75" hidden="false" customHeight="false" outlineLevel="1" collapsed="false">
      <c r="A313" s="174" t="n">
        <v>292</v>
      </c>
      <c r="B313" s="175" t="s">
        <v>690</v>
      </c>
      <c r="C313" s="176" t="s">
        <v>691</v>
      </c>
      <c r="D313" s="177" t="s">
        <v>167</v>
      </c>
      <c r="E313" s="178" t="n">
        <v>0.24</v>
      </c>
      <c r="F313" s="179"/>
      <c r="G313" s="180" t="n">
        <f aca="false">E313*F313</f>
        <v>0</v>
      </c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</row>
    <row r="314" customFormat="false" ht="12.75" hidden="false" customHeight="false" outlineLevel="1" collapsed="false">
      <c r="A314" s="174" t="n">
        <v>293</v>
      </c>
      <c r="B314" s="175" t="s">
        <v>692</v>
      </c>
      <c r="C314" s="176" t="s">
        <v>693</v>
      </c>
      <c r="D314" s="177" t="s">
        <v>192</v>
      </c>
      <c r="E314" s="178" t="n">
        <v>1</v>
      </c>
      <c r="F314" s="179"/>
      <c r="G314" s="180" t="n">
        <f aca="false">E314*F314</f>
        <v>0</v>
      </c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</row>
    <row r="315" customFormat="false" ht="12.75" hidden="false" customHeight="false" outlineLevel="1" collapsed="false">
      <c r="A315" s="174" t="n">
        <v>294</v>
      </c>
      <c r="B315" s="175" t="s">
        <v>694</v>
      </c>
      <c r="C315" s="176" t="s">
        <v>695</v>
      </c>
      <c r="D315" s="177" t="s">
        <v>109</v>
      </c>
      <c r="E315" s="178" t="n">
        <v>1</v>
      </c>
      <c r="F315" s="179"/>
      <c r="G315" s="180" t="n">
        <f aca="false">E315*F315</f>
        <v>0</v>
      </c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</row>
    <row r="316" customFormat="false" ht="12.75" hidden="false" customHeight="false" outlineLevel="0" collapsed="false">
      <c r="A316" s="181" t="s">
        <v>106</v>
      </c>
      <c r="B316" s="182" t="s">
        <v>85</v>
      </c>
      <c r="C316" s="183" t="s">
        <v>86</v>
      </c>
      <c r="D316" s="184"/>
      <c r="E316" s="185"/>
      <c r="F316" s="186" t="n">
        <f aca="false">SUM(G317:G320)</f>
        <v>0</v>
      </c>
      <c r="G316" s="186"/>
    </row>
    <row r="317" customFormat="false" ht="12.75" hidden="false" customHeight="false" outlineLevel="1" collapsed="false">
      <c r="A317" s="174" t="n">
        <v>295</v>
      </c>
      <c r="B317" s="175" t="s">
        <v>696</v>
      </c>
      <c r="C317" s="176" t="s">
        <v>697</v>
      </c>
      <c r="D317" s="177" t="s">
        <v>147</v>
      </c>
      <c r="E317" s="178" t="n">
        <v>94</v>
      </c>
      <c r="F317" s="179"/>
      <c r="G317" s="180" t="n">
        <f aca="false">E317*F317</f>
        <v>0</v>
      </c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</row>
    <row r="318" customFormat="false" ht="12.75" hidden="false" customHeight="false" outlineLevel="1" collapsed="false">
      <c r="A318" s="174" t="n">
        <v>296</v>
      </c>
      <c r="B318" s="175" t="s">
        <v>698</v>
      </c>
      <c r="C318" s="176" t="s">
        <v>699</v>
      </c>
      <c r="D318" s="177" t="s">
        <v>147</v>
      </c>
      <c r="E318" s="178" t="n">
        <v>94</v>
      </c>
      <c r="F318" s="179"/>
      <c r="G318" s="180" t="n">
        <f aca="false">E318*F318</f>
        <v>0</v>
      </c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</row>
    <row r="319" customFormat="false" ht="12.75" hidden="false" customHeight="false" outlineLevel="1" collapsed="false">
      <c r="A319" s="174" t="n">
        <v>297</v>
      </c>
      <c r="B319" s="175" t="s">
        <v>700</v>
      </c>
      <c r="C319" s="176" t="s">
        <v>701</v>
      </c>
      <c r="D319" s="177" t="s">
        <v>147</v>
      </c>
      <c r="E319" s="178" t="n">
        <v>94</v>
      </c>
      <c r="F319" s="179"/>
      <c r="G319" s="180" t="n">
        <f aca="false">E319*F319</f>
        <v>0</v>
      </c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</row>
    <row r="320" customFormat="false" ht="12.75" hidden="false" customHeight="false" outlineLevel="1" collapsed="false">
      <c r="A320" s="174" t="n">
        <v>298</v>
      </c>
      <c r="B320" s="175" t="s">
        <v>702</v>
      </c>
      <c r="C320" s="176" t="s">
        <v>703</v>
      </c>
      <c r="D320" s="177" t="s">
        <v>201</v>
      </c>
      <c r="E320" s="178" t="n">
        <v>346.86</v>
      </c>
      <c r="F320" s="179"/>
      <c r="G320" s="180" t="n">
        <f aca="false">E320*F320</f>
        <v>0</v>
      </c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</row>
    <row r="321" customFormat="false" ht="12.75" hidden="false" customHeight="false" outlineLevel="0" collapsed="false">
      <c r="A321" s="181" t="s">
        <v>106</v>
      </c>
      <c r="B321" s="182" t="s">
        <v>87</v>
      </c>
      <c r="C321" s="183" t="s">
        <v>88</v>
      </c>
      <c r="D321" s="184"/>
      <c r="E321" s="185"/>
      <c r="F321" s="186" t="n">
        <f aca="false">SUM(G322:G327)</f>
        <v>0</v>
      </c>
      <c r="G321" s="186"/>
    </row>
    <row r="322" customFormat="false" ht="12.75" hidden="false" customHeight="false" outlineLevel="1" collapsed="false">
      <c r="A322" s="174" t="n">
        <v>299</v>
      </c>
      <c r="B322" s="175" t="s">
        <v>704</v>
      </c>
      <c r="C322" s="176" t="s">
        <v>705</v>
      </c>
      <c r="D322" s="177" t="s">
        <v>147</v>
      </c>
      <c r="E322" s="178" t="n">
        <v>19</v>
      </c>
      <c r="F322" s="179"/>
      <c r="G322" s="180" t="n">
        <f aca="false">E322*F322</f>
        <v>0</v>
      </c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  <c r="BC322" s="108"/>
      <c r="BD322" s="108"/>
      <c r="BE322" s="108"/>
      <c r="BF322" s="108"/>
      <c r="BG322" s="108"/>
      <c r="BH322" s="108"/>
    </row>
    <row r="323" customFormat="false" ht="12.75" hidden="false" customHeight="false" outlineLevel="1" collapsed="false">
      <c r="A323" s="174" t="n">
        <v>300</v>
      </c>
      <c r="B323" s="175" t="s">
        <v>706</v>
      </c>
      <c r="C323" s="176" t="s">
        <v>707</v>
      </c>
      <c r="D323" s="177" t="s">
        <v>156</v>
      </c>
      <c r="E323" s="178" t="n">
        <v>50</v>
      </c>
      <c r="F323" s="179"/>
      <c r="G323" s="180" t="n">
        <f aca="false">E323*F323</f>
        <v>0</v>
      </c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8"/>
      <c r="BB323" s="108"/>
      <c r="BC323" s="108"/>
      <c r="BD323" s="108"/>
      <c r="BE323" s="108"/>
      <c r="BF323" s="108"/>
      <c r="BG323" s="108"/>
      <c r="BH323" s="108"/>
    </row>
    <row r="324" customFormat="false" ht="12.75" hidden="false" customHeight="false" outlineLevel="1" collapsed="false">
      <c r="A324" s="174" t="n">
        <v>301</v>
      </c>
      <c r="B324" s="175" t="s">
        <v>708</v>
      </c>
      <c r="C324" s="176" t="s">
        <v>709</v>
      </c>
      <c r="D324" s="177" t="s">
        <v>156</v>
      </c>
      <c r="E324" s="178" t="n">
        <v>41</v>
      </c>
      <c r="F324" s="179"/>
      <c r="G324" s="180" t="n">
        <f aca="false">E324*F324</f>
        <v>0</v>
      </c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8"/>
      <c r="BB324" s="108"/>
      <c r="BC324" s="108"/>
      <c r="BD324" s="108"/>
      <c r="BE324" s="108"/>
      <c r="BF324" s="108"/>
      <c r="BG324" s="108"/>
      <c r="BH324" s="108"/>
    </row>
    <row r="325" customFormat="false" ht="12.75" hidden="false" customHeight="false" outlineLevel="1" collapsed="false">
      <c r="A325" s="174" t="n">
        <v>302</v>
      </c>
      <c r="B325" s="175" t="s">
        <v>710</v>
      </c>
      <c r="C325" s="176" t="s">
        <v>711</v>
      </c>
      <c r="D325" s="177" t="s">
        <v>156</v>
      </c>
      <c r="E325" s="178" t="n">
        <v>7</v>
      </c>
      <c r="F325" s="179"/>
      <c r="G325" s="180" t="n">
        <f aca="false">E325*F325</f>
        <v>0</v>
      </c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</row>
    <row r="326" customFormat="false" ht="12.75" hidden="false" customHeight="false" outlineLevel="1" collapsed="false">
      <c r="A326" s="174" t="n">
        <v>303</v>
      </c>
      <c r="B326" s="175" t="s">
        <v>712</v>
      </c>
      <c r="C326" s="176" t="s">
        <v>713</v>
      </c>
      <c r="D326" s="177" t="s">
        <v>156</v>
      </c>
      <c r="E326" s="178" t="n">
        <v>19</v>
      </c>
      <c r="F326" s="179"/>
      <c r="G326" s="180" t="n">
        <f aca="false">E326*F326</f>
        <v>0</v>
      </c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</row>
    <row r="327" customFormat="false" ht="12.75" hidden="false" customHeight="false" outlineLevel="1" collapsed="false">
      <c r="A327" s="174" t="n">
        <v>304</v>
      </c>
      <c r="B327" s="175" t="s">
        <v>714</v>
      </c>
      <c r="C327" s="176" t="s">
        <v>715</v>
      </c>
      <c r="D327" s="177" t="s">
        <v>156</v>
      </c>
      <c r="E327" s="178" t="n">
        <v>3</v>
      </c>
      <c r="F327" s="179"/>
      <c r="G327" s="180" t="n">
        <f aca="false">E327*F327</f>
        <v>0</v>
      </c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8"/>
      <c r="BB327" s="108"/>
      <c r="BC327" s="108"/>
      <c r="BD327" s="108"/>
      <c r="BE327" s="108"/>
      <c r="BF327" s="108"/>
      <c r="BG327" s="108"/>
      <c r="BH327" s="108"/>
    </row>
    <row r="328" customFormat="false" ht="12.75" hidden="false" customHeight="false" outlineLevel="0" collapsed="false">
      <c r="A328" s="181" t="s">
        <v>106</v>
      </c>
      <c r="B328" s="182" t="s">
        <v>89</v>
      </c>
      <c r="C328" s="183" t="s">
        <v>90</v>
      </c>
      <c r="D328" s="184"/>
      <c r="E328" s="185"/>
      <c r="F328" s="186" t="n">
        <f aca="false">SUM(G329:G331)</f>
        <v>0</v>
      </c>
      <c r="G328" s="186"/>
    </row>
    <row r="329" customFormat="false" ht="12.75" hidden="false" customHeight="false" outlineLevel="1" collapsed="false">
      <c r="A329" s="174" t="n">
        <v>305</v>
      </c>
      <c r="B329" s="175" t="s">
        <v>716</v>
      </c>
      <c r="C329" s="176" t="s">
        <v>717</v>
      </c>
      <c r="D329" s="177" t="s">
        <v>147</v>
      </c>
      <c r="E329" s="178" t="n">
        <v>330</v>
      </c>
      <c r="F329" s="179"/>
      <c r="G329" s="180" t="n">
        <f aca="false">E329*F329</f>
        <v>0</v>
      </c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  <c r="BC329" s="108"/>
      <c r="BD329" s="108"/>
      <c r="BE329" s="108"/>
      <c r="BF329" s="108"/>
      <c r="BG329" s="108"/>
      <c r="BH329" s="108"/>
    </row>
    <row r="330" customFormat="false" ht="12.75" hidden="false" customHeight="false" outlineLevel="1" collapsed="false">
      <c r="A330" s="174" t="n">
        <v>306</v>
      </c>
      <c r="B330" s="175" t="s">
        <v>718</v>
      </c>
      <c r="C330" s="176" t="s">
        <v>719</v>
      </c>
      <c r="D330" s="177" t="s">
        <v>147</v>
      </c>
      <c r="E330" s="178" t="n">
        <v>330</v>
      </c>
      <c r="F330" s="179"/>
      <c r="G330" s="180" t="n">
        <f aca="false">E330*F330</f>
        <v>0</v>
      </c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  <c r="BC330" s="108"/>
      <c r="BD330" s="108"/>
      <c r="BE330" s="108"/>
      <c r="BF330" s="108"/>
      <c r="BG330" s="108"/>
      <c r="BH330" s="108"/>
    </row>
    <row r="331" customFormat="false" ht="12.75" hidden="false" customHeight="false" outlineLevel="1" collapsed="false">
      <c r="A331" s="174" t="n">
        <v>307</v>
      </c>
      <c r="B331" s="175" t="s">
        <v>720</v>
      </c>
      <c r="C331" s="176" t="s">
        <v>721</v>
      </c>
      <c r="D331" s="177" t="s">
        <v>147</v>
      </c>
      <c r="E331" s="178" t="n">
        <v>330</v>
      </c>
      <c r="F331" s="179"/>
      <c r="G331" s="180" t="n">
        <f aca="false">E331*F331</f>
        <v>0</v>
      </c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  <c r="BF331" s="108"/>
      <c r="BG331" s="108"/>
      <c r="BH331" s="108"/>
    </row>
    <row r="332" customFormat="false" ht="12.75" hidden="false" customHeight="false" outlineLevel="0" collapsed="false">
      <c r="A332" s="181" t="s">
        <v>106</v>
      </c>
      <c r="B332" s="182" t="s">
        <v>91</v>
      </c>
      <c r="C332" s="183" t="s">
        <v>92</v>
      </c>
      <c r="D332" s="184"/>
      <c r="E332" s="185"/>
      <c r="F332" s="186" t="n">
        <f aca="false">SUM(G333:G359)</f>
        <v>0</v>
      </c>
      <c r="G332" s="186"/>
    </row>
    <row r="333" customFormat="false" ht="12.75" hidden="false" customHeight="false" outlineLevel="1" collapsed="false">
      <c r="A333" s="174" t="n">
        <v>308</v>
      </c>
      <c r="B333" s="175" t="s">
        <v>722</v>
      </c>
      <c r="C333" s="176" t="s">
        <v>723</v>
      </c>
      <c r="D333" s="177" t="s">
        <v>109</v>
      </c>
      <c r="E333" s="178" t="n">
        <v>1</v>
      </c>
      <c r="F333" s="179"/>
      <c r="G333" s="180" t="n">
        <f aca="false">E333*F333</f>
        <v>0</v>
      </c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</row>
    <row r="334" customFormat="false" ht="12.75" hidden="false" customHeight="false" outlineLevel="1" collapsed="false">
      <c r="A334" s="174" t="n">
        <v>309</v>
      </c>
      <c r="B334" s="175" t="s">
        <v>724</v>
      </c>
      <c r="C334" s="176" t="s">
        <v>725</v>
      </c>
      <c r="D334" s="177" t="s">
        <v>109</v>
      </c>
      <c r="E334" s="178" t="n">
        <v>1</v>
      </c>
      <c r="F334" s="179"/>
      <c r="G334" s="180" t="n">
        <f aca="false">E334*F334</f>
        <v>0</v>
      </c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</row>
    <row r="335" customFormat="false" ht="12.75" hidden="false" customHeight="false" outlineLevel="1" collapsed="false">
      <c r="A335" s="174" t="n">
        <v>310</v>
      </c>
      <c r="B335" s="175" t="s">
        <v>726</v>
      </c>
      <c r="C335" s="176" t="s">
        <v>727</v>
      </c>
      <c r="D335" s="177" t="s">
        <v>109</v>
      </c>
      <c r="E335" s="178" t="n">
        <v>1</v>
      </c>
      <c r="F335" s="179"/>
      <c r="G335" s="180" t="n">
        <f aca="false">E335*F335</f>
        <v>0</v>
      </c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</row>
    <row r="336" customFormat="false" ht="12.75" hidden="false" customHeight="false" outlineLevel="1" collapsed="false">
      <c r="A336" s="174" t="n">
        <v>311</v>
      </c>
      <c r="B336" s="175" t="s">
        <v>728</v>
      </c>
      <c r="C336" s="176" t="s">
        <v>729</v>
      </c>
      <c r="D336" s="177" t="s">
        <v>109</v>
      </c>
      <c r="E336" s="178" t="n">
        <v>2</v>
      </c>
      <c r="F336" s="179"/>
      <c r="G336" s="180" t="n">
        <f aca="false">E336*F336</f>
        <v>0</v>
      </c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</row>
    <row r="337" customFormat="false" ht="12.75" hidden="false" customHeight="false" outlineLevel="1" collapsed="false">
      <c r="A337" s="174" t="n">
        <v>312</v>
      </c>
      <c r="B337" s="175" t="s">
        <v>730</v>
      </c>
      <c r="C337" s="176" t="s">
        <v>731</v>
      </c>
      <c r="D337" s="177" t="s">
        <v>109</v>
      </c>
      <c r="E337" s="178" t="n">
        <v>1</v>
      </c>
      <c r="F337" s="179"/>
      <c r="G337" s="180" t="n">
        <f aca="false">E337*F337</f>
        <v>0</v>
      </c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</row>
    <row r="338" customFormat="false" ht="12.75" hidden="false" customHeight="false" outlineLevel="1" collapsed="false">
      <c r="A338" s="174" t="n">
        <v>313</v>
      </c>
      <c r="B338" s="175" t="s">
        <v>732</v>
      </c>
      <c r="C338" s="176" t="s">
        <v>733</v>
      </c>
      <c r="D338" s="177" t="s">
        <v>109</v>
      </c>
      <c r="E338" s="178" t="n">
        <v>1</v>
      </c>
      <c r="F338" s="179"/>
      <c r="G338" s="180" t="n">
        <f aca="false">E338*F338</f>
        <v>0</v>
      </c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</row>
    <row r="339" customFormat="false" ht="12.75" hidden="false" customHeight="false" outlineLevel="1" collapsed="false">
      <c r="A339" s="174" t="n">
        <v>314</v>
      </c>
      <c r="B339" s="175" t="s">
        <v>734</v>
      </c>
      <c r="C339" s="176" t="s">
        <v>735</v>
      </c>
      <c r="D339" s="177" t="s">
        <v>109</v>
      </c>
      <c r="E339" s="178" t="n">
        <v>5</v>
      </c>
      <c r="F339" s="179"/>
      <c r="G339" s="180" t="n">
        <f aca="false">E339*F339</f>
        <v>0</v>
      </c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</row>
    <row r="340" customFormat="false" ht="12.75" hidden="false" customHeight="false" outlineLevel="1" collapsed="false">
      <c r="A340" s="174" t="n">
        <v>315</v>
      </c>
      <c r="B340" s="175" t="s">
        <v>736</v>
      </c>
      <c r="C340" s="176" t="s">
        <v>737</v>
      </c>
      <c r="D340" s="177" t="s">
        <v>226</v>
      </c>
      <c r="E340" s="178" t="n">
        <v>1</v>
      </c>
      <c r="F340" s="179"/>
      <c r="G340" s="180" t="n">
        <f aca="false">E340*F340</f>
        <v>0</v>
      </c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  <c r="BC340" s="108"/>
      <c r="BD340" s="108"/>
      <c r="BE340" s="108"/>
      <c r="BF340" s="108"/>
      <c r="BG340" s="108"/>
      <c r="BH340" s="108"/>
    </row>
    <row r="341" customFormat="false" ht="12.75" hidden="false" customHeight="false" outlineLevel="1" collapsed="false">
      <c r="A341" s="174" t="n">
        <v>316</v>
      </c>
      <c r="B341" s="175" t="s">
        <v>738</v>
      </c>
      <c r="C341" s="176" t="s">
        <v>739</v>
      </c>
      <c r="D341" s="177" t="s">
        <v>109</v>
      </c>
      <c r="E341" s="178" t="n">
        <v>1</v>
      </c>
      <c r="F341" s="179"/>
      <c r="G341" s="180" t="n">
        <f aca="false">E341*F341</f>
        <v>0</v>
      </c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</row>
    <row r="342" customFormat="false" ht="22.5" hidden="false" customHeight="false" outlineLevel="1" collapsed="false">
      <c r="A342" s="174" t="n">
        <v>317</v>
      </c>
      <c r="B342" s="175" t="s">
        <v>740</v>
      </c>
      <c r="C342" s="176" t="s">
        <v>741</v>
      </c>
      <c r="D342" s="177" t="s">
        <v>226</v>
      </c>
      <c r="E342" s="178" t="n">
        <v>2</v>
      </c>
      <c r="F342" s="179"/>
      <c r="G342" s="180" t="n">
        <f aca="false">E342*F342</f>
        <v>0</v>
      </c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</row>
    <row r="343" customFormat="false" ht="12.75" hidden="false" customHeight="false" outlineLevel="1" collapsed="false">
      <c r="A343" s="174" t="n">
        <v>318</v>
      </c>
      <c r="B343" s="175" t="s">
        <v>742</v>
      </c>
      <c r="C343" s="176" t="s">
        <v>743</v>
      </c>
      <c r="D343" s="177" t="s">
        <v>109</v>
      </c>
      <c r="E343" s="178" t="n">
        <v>1</v>
      </c>
      <c r="F343" s="179"/>
      <c r="G343" s="180" t="n">
        <f aca="false">E343*F343</f>
        <v>0</v>
      </c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</row>
    <row r="344" customFormat="false" ht="12.75" hidden="false" customHeight="false" outlineLevel="1" collapsed="false">
      <c r="A344" s="174" t="n">
        <v>319</v>
      </c>
      <c r="B344" s="175" t="s">
        <v>744</v>
      </c>
      <c r="C344" s="176" t="s">
        <v>745</v>
      </c>
      <c r="D344" s="177" t="s">
        <v>109</v>
      </c>
      <c r="E344" s="178" t="n">
        <v>1</v>
      </c>
      <c r="F344" s="179"/>
      <c r="G344" s="180" t="n">
        <f aca="false">E344*F344</f>
        <v>0</v>
      </c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</row>
    <row r="345" customFormat="false" ht="12.75" hidden="false" customHeight="false" outlineLevel="1" collapsed="false">
      <c r="A345" s="174" t="n">
        <v>320</v>
      </c>
      <c r="B345" s="175" t="s">
        <v>746</v>
      </c>
      <c r="C345" s="176" t="s">
        <v>747</v>
      </c>
      <c r="D345" s="177" t="s">
        <v>109</v>
      </c>
      <c r="E345" s="178" t="n">
        <v>1</v>
      </c>
      <c r="F345" s="179"/>
      <c r="G345" s="180" t="n">
        <f aca="false">E345*F345</f>
        <v>0</v>
      </c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</row>
    <row r="346" customFormat="false" ht="12.75" hidden="false" customHeight="false" outlineLevel="1" collapsed="false">
      <c r="A346" s="174" t="n">
        <v>321</v>
      </c>
      <c r="B346" s="175" t="s">
        <v>748</v>
      </c>
      <c r="C346" s="176" t="s">
        <v>749</v>
      </c>
      <c r="D346" s="177" t="s">
        <v>109</v>
      </c>
      <c r="E346" s="178" t="n">
        <v>1</v>
      </c>
      <c r="F346" s="179"/>
      <c r="G346" s="180" t="n">
        <f aca="false">E346*F346</f>
        <v>0</v>
      </c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  <c r="BC346" s="108"/>
      <c r="BD346" s="108"/>
      <c r="BE346" s="108"/>
      <c r="BF346" s="108"/>
      <c r="BG346" s="108"/>
      <c r="BH346" s="108"/>
    </row>
    <row r="347" customFormat="false" ht="12.75" hidden="false" customHeight="false" outlineLevel="1" collapsed="false">
      <c r="A347" s="174" t="n">
        <v>322</v>
      </c>
      <c r="B347" s="175" t="s">
        <v>750</v>
      </c>
      <c r="C347" s="176" t="s">
        <v>751</v>
      </c>
      <c r="D347" s="177" t="s">
        <v>192</v>
      </c>
      <c r="E347" s="178" t="n">
        <v>6</v>
      </c>
      <c r="F347" s="179"/>
      <c r="G347" s="180" t="n">
        <f aca="false">E347*F347</f>
        <v>0</v>
      </c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  <c r="BC347" s="108"/>
      <c r="BD347" s="108"/>
      <c r="BE347" s="108"/>
      <c r="BF347" s="108"/>
      <c r="BG347" s="108"/>
      <c r="BH347" s="108"/>
    </row>
    <row r="348" customFormat="false" ht="12.75" hidden="false" customHeight="false" outlineLevel="1" collapsed="false">
      <c r="A348" s="174" t="n">
        <v>323</v>
      </c>
      <c r="B348" s="175" t="s">
        <v>752</v>
      </c>
      <c r="C348" s="176" t="s">
        <v>753</v>
      </c>
      <c r="D348" s="177" t="s">
        <v>109</v>
      </c>
      <c r="E348" s="178" t="n">
        <v>2</v>
      </c>
      <c r="F348" s="179"/>
      <c r="G348" s="180" t="n">
        <f aca="false">E348*F348</f>
        <v>0</v>
      </c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</row>
    <row r="349" customFormat="false" ht="12.75" hidden="false" customHeight="false" outlineLevel="1" collapsed="false">
      <c r="A349" s="174" t="n">
        <v>324</v>
      </c>
      <c r="B349" s="175" t="s">
        <v>754</v>
      </c>
      <c r="C349" s="176" t="s">
        <v>755</v>
      </c>
      <c r="D349" s="177" t="s">
        <v>109</v>
      </c>
      <c r="E349" s="178" t="n">
        <v>1</v>
      </c>
      <c r="F349" s="179"/>
      <c r="G349" s="180" t="n">
        <f aca="false">E349*F349</f>
        <v>0</v>
      </c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</row>
    <row r="350" customFormat="false" ht="12.75" hidden="false" customHeight="false" outlineLevel="1" collapsed="false">
      <c r="A350" s="174" t="n">
        <v>325</v>
      </c>
      <c r="B350" s="175" t="s">
        <v>756</v>
      </c>
      <c r="C350" s="176" t="s">
        <v>757</v>
      </c>
      <c r="D350" s="177" t="s">
        <v>192</v>
      </c>
      <c r="E350" s="178" t="n">
        <v>1</v>
      </c>
      <c r="F350" s="179"/>
      <c r="G350" s="180" t="n">
        <f aca="false">E350*F350</f>
        <v>0</v>
      </c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  <c r="BC350" s="108"/>
      <c r="BD350" s="108"/>
      <c r="BE350" s="108"/>
      <c r="BF350" s="108"/>
      <c r="BG350" s="108"/>
      <c r="BH350" s="108"/>
    </row>
    <row r="351" customFormat="false" ht="12.75" hidden="false" customHeight="false" outlineLevel="1" collapsed="false">
      <c r="A351" s="174" t="n">
        <v>326</v>
      </c>
      <c r="B351" s="175" t="s">
        <v>758</v>
      </c>
      <c r="C351" s="176" t="s">
        <v>759</v>
      </c>
      <c r="D351" s="177" t="s">
        <v>192</v>
      </c>
      <c r="E351" s="178" t="n">
        <v>1</v>
      </c>
      <c r="F351" s="179"/>
      <c r="G351" s="180" t="n">
        <f aca="false">E351*F351</f>
        <v>0</v>
      </c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8"/>
      <c r="BB351" s="108"/>
      <c r="BC351" s="108"/>
      <c r="BD351" s="108"/>
      <c r="BE351" s="108"/>
      <c r="BF351" s="108"/>
      <c r="BG351" s="108"/>
      <c r="BH351" s="108"/>
    </row>
    <row r="352" customFormat="false" ht="12.75" hidden="false" customHeight="false" outlineLevel="1" collapsed="false">
      <c r="A352" s="174" t="n">
        <v>327</v>
      </c>
      <c r="B352" s="175" t="s">
        <v>760</v>
      </c>
      <c r="C352" s="176" t="s">
        <v>761</v>
      </c>
      <c r="D352" s="177" t="s">
        <v>192</v>
      </c>
      <c r="E352" s="178" t="n">
        <v>1</v>
      </c>
      <c r="F352" s="179"/>
      <c r="G352" s="180" t="n">
        <f aca="false">E352*F352</f>
        <v>0</v>
      </c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  <c r="BC352" s="108"/>
      <c r="BD352" s="108"/>
      <c r="BE352" s="108"/>
      <c r="BF352" s="108"/>
      <c r="BG352" s="108"/>
      <c r="BH352" s="108"/>
    </row>
    <row r="353" customFormat="false" ht="12.75" hidden="false" customHeight="false" outlineLevel="1" collapsed="false">
      <c r="A353" s="174" t="n">
        <v>328</v>
      </c>
      <c r="B353" s="175" t="s">
        <v>762</v>
      </c>
      <c r="C353" s="176" t="s">
        <v>763</v>
      </c>
      <c r="D353" s="177" t="s">
        <v>192</v>
      </c>
      <c r="E353" s="178" t="n">
        <v>1</v>
      </c>
      <c r="F353" s="179"/>
      <c r="G353" s="180" t="n">
        <f aca="false">E353*F353</f>
        <v>0</v>
      </c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  <c r="BC353" s="108"/>
      <c r="BD353" s="108"/>
      <c r="BE353" s="108"/>
      <c r="BF353" s="108"/>
      <c r="BG353" s="108"/>
      <c r="BH353" s="108"/>
    </row>
    <row r="354" customFormat="false" ht="12.75" hidden="false" customHeight="false" outlineLevel="1" collapsed="false">
      <c r="A354" s="174" t="n">
        <v>329</v>
      </c>
      <c r="B354" s="175" t="s">
        <v>764</v>
      </c>
      <c r="C354" s="176" t="s">
        <v>765</v>
      </c>
      <c r="D354" s="177" t="s">
        <v>192</v>
      </c>
      <c r="E354" s="178" t="n">
        <v>1</v>
      </c>
      <c r="F354" s="179"/>
      <c r="G354" s="180" t="n">
        <f aca="false">E354*F354</f>
        <v>0</v>
      </c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8"/>
      <c r="BE354" s="108"/>
      <c r="BF354" s="108"/>
      <c r="BG354" s="108"/>
      <c r="BH354" s="108"/>
    </row>
    <row r="355" customFormat="false" ht="12.75" hidden="false" customHeight="false" outlineLevel="1" collapsed="false">
      <c r="A355" s="174" t="n">
        <v>330</v>
      </c>
      <c r="B355" s="175" t="s">
        <v>766</v>
      </c>
      <c r="C355" s="176" t="s">
        <v>767</v>
      </c>
      <c r="D355" s="177" t="s">
        <v>192</v>
      </c>
      <c r="E355" s="178" t="n">
        <v>1</v>
      </c>
      <c r="F355" s="179"/>
      <c r="G355" s="180" t="n">
        <f aca="false">E355*F355</f>
        <v>0</v>
      </c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</row>
    <row r="356" customFormat="false" ht="12.75" hidden="false" customHeight="false" outlineLevel="1" collapsed="false">
      <c r="A356" s="174" t="n">
        <v>331</v>
      </c>
      <c r="B356" s="175" t="s">
        <v>768</v>
      </c>
      <c r="C356" s="176" t="s">
        <v>769</v>
      </c>
      <c r="D356" s="177" t="s">
        <v>192</v>
      </c>
      <c r="E356" s="178" t="n">
        <v>1</v>
      </c>
      <c r="F356" s="179"/>
      <c r="G356" s="180" t="n">
        <f aca="false">E356*F356</f>
        <v>0</v>
      </c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  <c r="BC356" s="108"/>
      <c r="BD356" s="108"/>
      <c r="BE356" s="108"/>
      <c r="BF356" s="108"/>
      <c r="BG356" s="108"/>
      <c r="BH356" s="108"/>
    </row>
    <row r="357" customFormat="false" ht="12.75" hidden="false" customHeight="false" outlineLevel="1" collapsed="false">
      <c r="A357" s="174" t="n">
        <v>332</v>
      </c>
      <c r="B357" s="175" t="s">
        <v>770</v>
      </c>
      <c r="C357" s="176" t="s">
        <v>771</v>
      </c>
      <c r="D357" s="177" t="s">
        <v>192</v>
      </c>
      <c r="E357" s="178" t="n">
        <v>1</v>
      </c>
      <c r="F357" s="179"/>
      <c r="G357" s="180" t="n">
        <f aca="false">E357*F357</f>
        <v>0</v>
      </c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  <c r="BC357" s="108"/>
      <c r="BD357" s="108"/>
      <c r="BE357" s="108"/>
      <c r="BF357" s="108"/>
      <c r="BG357" s="108"/>
      <c r="BH357" s="108"/>
    </row>
    <row r="358" customFormat="false" ht="12.75" hidden="false" customHeight="false" outlineLevel="1" collapsed="false">
      <c r="A358" s="174" t="n">
        <v>333</v>
      </c>
      <c r="B358" s="175" t="s">
        <v>772</v>
      </c>
      <c r="C358" s="176" t="s">
        <v>773</v>
      </c>
      <c r="D358" s="177" t="s">
        <v>192</v>
      </c>
      <c r="E358" s="178" t="n">
        <v>5</v>
      </c>
      <c r="F358" s="179"/>
      <c r="G358" s="180" t="n">
        <f aca="false">E358*F358</f>
        <v>0</v>
      </c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108"/>
      <c r="BB358" s="108"/>
      <c r="BC358" s="108"/>
      <c r="BD358" s="108"/>
      <c r="BE358" s="108"/>
      <c r="BF358" s="108"/>
      <c r="BG358" s="108"/>
      <c r="BH358" s="108"/>
    </row>
    <row r="359" customFormat="false" ht="22.5" hidden="false" customHeight="false" outlineLevel="1" collapsed="false">
      <c r="A359" s="174" t="n">
        <v>334</v>
      </c>
      <c r="B359" s="175" t="s">
        <v>774</v>
      </c>
      <c r="C359" s="176" t="s">
        <v>775</v>
      </c>
      <c r="D359" s="177" t="s">
        <v>192</v>
      </c>
      <c r="E359" s="178" t="n">
        <v>1</v>
      </c>
      <c r="F359" s="179"/>
      <c r="G359" s="180" t="n">
        <f aca="false">E359*F359</f>
        <v>0</v>
      </c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8"/>
      <c r="BB359" s="108"/>
      <c r="BC359" s="108"/>
      <c r="BD359" s="108"/>
      <c r="BE359" s="108"/>
      <c r="BF359" s="108"/>
      <c r="BG359" s="108"/>
      <c r="BH359" s="108"/>
    </row>
    <row r="360" customFormat="false" ht="12.75" hidden="false" customHeight="false" outlineLevel="0" collapsed="false">
      <c r="A360" s="181" t="s">
        <v>106</v>
      </c>
      <c r="B360" s="182" t="s">
        <v>93</v>
      </c>
      <c r="C360" s="183" t="s">
        <v>30</v>
      </c>
      <c r="D360" s="184"/>
      <c r="E360" s="185"/>
      <c r="F360" s="186" t="n">
        <f aca="false">SUM(G361:G368)</f>
        <v>0</v>
      </c>
      <c r="G360" s="186"/>
    </row>
    <row r="361" customFormat="false" ht="12.75" hidden="false" customHeight="false" outlineLevel="1" collapsed="false">
      <c r="A361" s="174" t="n">
        <v>335</v>
      </c>
      <c r="B361" s="175" t="s">
        <v>776</v>
      </c>
      <c r="C361" s="176" t="s">
        <v>777</v>
      </c>
      <c r="D361" s="177" t="s">
        <v>778</v>
      </c>
      <c r="E361" s="178" t="n">
        <v>1</v>
      </c>
      <c r="F361" s="179"/>
      <c r="G361" s="180" t="n">
        <f aca="false">E361*F361</f>
        <v>0</v>
      </c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8"/>
      <c r="BB361" s="108"/>
      <c r="BC361" s="108"/>
      <c r="BD361" s="108"/>
      <c r="BE361" s="108"/>
      <c r="BF361" s="108"/>
      <c r="BG361" s="108"/>
      <c r="BH361" s="108"/>
    </row>
    <row r="362" customFormat="false" ht="12.75" hidden="false" customHeight="false" outlineLevel="1" collapsed="false">
      <c r="A362" s="174" t="n">
        <v>336</v>
      </c>
      <c r="B362" s="175" t="s">
        <v>779</v>
      </c>
      <c r="C362" s="176" t="s">
        <v>780</v>
      </c>
      <c r="D362" s="177" t="s">
        <v>778</v>
      </c>
      <c r="E362" s="178" t="n">
        <v>1</v>
      </c>
      <c r="F362" s="179"/>
      <c r="G362" s="180" t="n">
        <f aca="false">E362*F362</f>
        <v>0</v>
      </c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</row>
    <row r="363" customFormat="false" ht="12.75" hidden="false" customHeight="false" outlineLevel="1" collapsed="false">
      <c r="A363" s="174" t="n">
        <v>337</v>
      </c>
      <c r="B363" s="175" t="s">
        <v>781</v>
      </c>
      <c r="C363" s="176" t="s">
        <v>782</v>
      </c>
      <c r="D363" s="177" t="s">
        <v>778</v>
      </c>
      <c r="E363" s="178" t="n">
        <v>1</v>
      </c>
      <c r="F363" s="179"/>
      <c r="G363" s="180" t="n">
        <f aca="false">E363*F363</f>
        <v>0</v>
      </c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8"/>
      <c r="BB363" s="108"/>
      <c r="BC363" s="108"/>
      <c r="BD363" s="108"/>
      <c r="BE363" s="108"/>
      <c r="BF363" s="108"/>
      <c r="BG363" s="108"/>
      <c r="BH363" s="108"/>
    </row>
    <row r="364" customFormat="false" ht="12.75" hidden="false" customHeight="false" outlineLevel="1" collapsed="false">
      <c r="A364" s="174" t="n">
        <v>338</v>
      </c>
      <c r="B364" s="175" t="s">
        <v>783</v>
      </c>
      <c r="C364" s="176" t="s">
        <v>784</v>
      </c>
      <c r="D364" s="177" t="s">
        <v>778</v>
      </c>
      <c r="E364" s="178" t="n">
        <v>1</v>
      </c>
      <c r="F364" s="179"/>
      <c r="G364" s="180" t="n">
        <f aca="false">E364*F364</f>
        <v>0</v>
      </c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8"/>
      <c r="BB364" s="108"/>
      <c r="BC364" s="108"/>
      <c r="BD364" s="108"/>
      <c r="BE364" s="108"/>
      <c r="BF364" s="108"/>
      <c r="BG364" s="108"/>
      <c r="BH364" s="108"/>
    </row>
    <row r="365" customFormat="false" ht="12.75" hidden="false" customHeight="false" outlineLevel="1" collapsed="false">
      <c r="A365" s="174" t="n">
        <v>339</v>
      </c>
      <c r="B365" s="175" t="s">
        <v>785</v>
      </c>
      <c r="C365" s="176" t="s">
        <v>786</v>
      </c>
      <c r="D365" s="177" t="s">
        <v>778</v>
      </c>
      <c r="E365" s="178" t="n">
        <v>1</v>
      </c>
      <c r="F365" s="179"/>
      <c r="G365" s="180" t="n">
        <f aca="false">E365*F365</f>
        <v>0</v>
      </c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8"/>
      <c r="BB365" s="108"/>
      <c r="BC365" s="108"/>
      <c r="BD365" s="108"/>
      <c r="BE365" s="108"/>
      <c r="BF365" s="108"/>
      <c r="BG365" s="108"/>
      <c r="BH365" s="108"/>
    </row>
    <row r="366" customFormat="false" ht="12.75" hidden="false" customHeight="false" outlineLevel="1" collapsed="false">
      <c r="A366" s="174" t="n">
        <v>340</v>
      </c>
      <c r="B366" s="175" t="s">
        <v>787</v>
      </c>
      <c r="C366" s="176" t="s">
        <v>788</v>
      </c>
      <c r="D366" s="177" t="s">
        <v>778</v>
      </c>
      <c r="E366" s="178" t="n">
        <v>1</v>
      </c>
      <c r="F366" s="179"/>
      <c r="G366" s="180" t="n">
        <f aca="false">E366*F366</f>
        <v>0</v>
      </c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  <c r="BC366" s="108"/>
      <c r="BD366" s="108"/>
      <c r="BE366" s="108"/>
      <c r="BF366" s="108"/>
      <c r="BG366" s="108"/>
      <c r="BH366" s="108"/>
    </row>
    <row r="367" customFormat="false" ht="12.75" hidden="false" customHeight="false" outlineLevel="1" collapsed="false">
      <c r="A367" s="174" t="n">
        <v>341</v>
      </c>
      <c r="B367" s="175" t="s">
        <v>789</v>
      </c>
      <c r="C367" s="176" t="s">
        <v>790</v>
      </c>
      <c r="D367" s="177" t="s">
        <v>778</v>
      </c>
      <c r="E367" s="178" t="n">
        <v>1</v>
      </c>
      <c r="F367" s="179"/>
      <c r="G367" s="180" t="n">
        <f aca="false">E367*F367</f>
        <v>0</v>
      </c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8"/>
      <c r="BB367" s="108"/>
      <c r="BC367" s="108"/>
      <c r="BD367" s="108"/>
      <c r="BE367" s="108"/>
      <c r="BF367" s="108"/>
      <c r="BG367" s="108"/>
      <c r="BH367" s="108"/>
    </row>
    <row r="368" customFormat="false" ht="13.5" hidden="false" customHeight="false" outlineLevel="1" collapsed="false">
      <c r="A368" s="187" t="n">
        <v>342</v>
      </c>
      <c r="B368" s="188" t="s">
        <v>791</v>
      </c>
      <c r="C368" s="189" t="s">
        <v>792</v>
      </c>
      <c r="D368" s="190" t="s">
        <v>778</v>
      </c>
      <c r="E368" s="191" t="n">
        <v>1</v>
      </c>
      <c r="F368" s="192"/>
      <c r="G368" s="193" t="n">
        <f aca="false">E368*F368</f>
        <v>0</v>
      </c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</row>
    <row r="369" customFormat="false" ht="12.75" hidden="false" customHeight="false" outlineLevel="0" collapsed="false">
      <c r="D369" s="161"/>
      <c r="AK369" s="0" t="n">
        <f aca="false">SUM(AK1:AK368)</f>
        <v>0</v>
      </c>
      <c r="AL369" s="0" t="n">
        <f aca="false">SUM(AL1:AL368)</f>
        <v>0</v>
      </c>
    </row>
  </sheetData>
  <mergeCells count="24">
    <mergeCell ref="A1:G1"/>
    <mergeCell ref="C2:G2"/>
    <mergeCell ref="C3:G3"/>
    <mergeCell ref="C4:G4"/>
    <mergeCell ref="F7:G7"/>
    <mergeCell ref="F22:G22"/>
    <mergeCell ref="F38:G38"/>
    <mergeCell ref="F40:G40"/>
    <mergeCell ref="F55:G55"/>
    <mergeCell ref="F69:G69"/>
    <mergeCell ref="F122:G122"/>
    <mergeCell ref="F160:G160"/>
    <mergeCell ref="F167:G167"/>
    <mergeCell ref="F185:G185"/>
    <mergeCell ref="F223:G223"/>
    <mergeCell ref="F239:G239"/>
    <mergeCell ref="F291:G291"/>
    <mergeCell ref="F297:G297"/>
    <mergeCell ref="F309:G309"/>
    <mergeCell ref="F316:G316"/>
    <mergeCell ref="F321:G321"/>
    <mergeCell ref="F328:G328"/>
    <mergeCell ref="F332:G332"/>
    <mergeCell ref="F360:G360"/>
  </mergeCells>
  <printOptions headings="false" gridLines="false" gridLinesSet="true" horizontalCentered="false" verticalCentered="false"/>
  <pageMargins left="0.590277777777778" right="0.3937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LibreOffice/5.0.4.2$Windows_x86 LibreOffice_project/2b9802c1994aa0b7dc6079e128979269cf95bc78</Application>
  <Company>RTS,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2007-08-08T05:50:21Z</dcterms:created>
  <dc:creator>MegatopComfor</dc:creator>
  <dc:language>cs-CZ</dc:language>
  <cp:lastModifiedBy>urad180</cp:lastModifiedBy>
  <cp:lastPrinted>2011-05-09T15:34:47Z</cp:lastPrinted>
  <dcterms:modified xsi:type="dcterms:W3CDTF">2016-04-04T06:35:09Z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RTS,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